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<sst xmlns="http://schemas.openxmlformats.org/spreadsheetml/2006/main" count="56" uniqueCount="53">
  <si>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sz val="18"/>
        <color theme="1"/>
        <rFont val="方正小标宋简体"/>
        <charset val="134"/>
      </rPr>
      <t>张家川县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年财政衔接资金第一批项目管理费申请资金汇总表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</si>
  <si>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</si>
  <si>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项目名称</t>
    </r>
  </si>
  <si>
    <t>项目建安费（元）</t>
  </si>
  <si>
    <r>
      <rPr>
        <sz val="11"/>
        <color theme="1"/>
        <rFont val="黑体"/>
        <charset val="134"/>
      </rPr>
      <t>申请项目管理费（元）</t>
    </r>
  </si>
  <si>
    <r>
      <rPr>
        <sz val="11"/>
        <color theme="1"/>
        <rFont val="黑体"/>
        <charset val="134"/>
      </rPr>
      <t>备注</t>
    </r>
  </si>
  <si>
    <r>
      <rPr>
        <b/>
        <sz val="11"/>
        <color theme="1"/>
        <rFont val="黑体"/>
        <charset val="134"/>
      </rPr>
      <t>合计</t>
    </r>
  </si>
  <si>
    <r>
      <rPr>
        <sz val="11"/>
        <color theme="1"/>
        <rFont val="黑体"/>
        <charset val="134"/>
      </rPr>
      <t>项目设计费</t>
    </r>
  </si>
  <si>
    <r>
      <rPr>
        <sz val="11"/>
        <color theme="1"/>
        <rFont val="黑体"/>
        <charset val="134"/>
      </rPr>
      <t>比例</t>
    </r>
  </si>
  <si>
    <r>
      <rPr>
        <sz val="11"/>
        <color theme="1"/>
        <rFont val="黑体"/>
        <charset val="134"/>
      </rPr>
      <t>项目代理费</t>
    </r>
  </si>
  <si>
    <r>
      <rPr>
        <sz val="11"/>
        <color theme="1"/>
        <rFont val="黑体"/>
        <charset val="134"/>
      </rPr>
      <t>项目监理费</t>
    </r>
  </si>
  <si>
    <r>
      <rPr>
        <b/>
        <sz val="11"/>
        <color theme="1"/>
        <rFont val="黑体"/>
        <charset val="134"/>
      </rPr>
      <t>一</t>
    </r>
  </si>
  <si>
    <r>
      <rPr>
        <b/>
        <sz val="11"/>
        <color theme="1"/>
        <rFont val="黑体"/>
        <charset val="134"/>
      </rPr>
      <t>和美乡村小计</t>
    </r>
  </si>
  <si>
    <t>张家川镇南川村和美乡村建设项目</t>
  </si>
  <si>
    <t>张家川镇东街村和美乡村建设项目</t>
  </si>
  <si>
    <t>张家川镇西夭村和美乡村建设项目</t>
  </si>
  <si>
    <t>龙山镇南街村和美乡村建设项目</t>
  </si>
  <si>
    <t>龙山镇西门村和美乡村建设项目</t>
  </si>
  <si>
    <t>龙山镇四方村和美乡村建设项目</t>
  </si>
  <si>
    <t>恭门镇麻崖村和美乡村建设项目</t>
  </si>
  <si>
    <t>恭门镇河北村和美乡村建设项目</t>
  </si>
  <si>
    <t>马关镇马堡村和美乡村建设项目</t>
  </si>
  <si>
    <t>马关镇庙湾村和美乡村建设项目</t>
  </si>
  <si>
    <t>胡川镇潘峪村和美乡村建设项目</t>
  </si>
  <si>
    <t>胡川镇刘源村和美乡村建设项目</t>
  </si>
  <si>
    <t>刘堡镇杜家村和美乡村建设项目</t>
  </si>
  <si>
    <t>刘堡镇刘堡村和美乡村建设项目</t>
  </si>
  <si>
    <t>川王镇川王村和美乡村建设项目</t>
  </si>
  <si>
    <t>川王镇铁洼村和美乡村建设项目</t>
  </si>
  <si>
    <t>大阳镇大阳村和美乡村建设项目</t>
  </si>
  <si>
    <t>大阳镇太原村和美乡村建设项目</t>
  </si>
  <si>
    <t>连五乡陈家村和美乡村建设项目</t>
  </si>
  <si>
    <t>梁山镇梁山村和美乡村建设项目</t>
  </si>
  <si>
    <t>平安乡磨马村和美乡村建设项目</t>
  </si>
  <si>
    <t>闫家乡闫家村和美乡村建设项目</t>
  </si>
  <si>
    <t>张棉乡马夭村和美乡村建设项目</t>
  </si>
  <si>
    <t>木河乡秋木村和美乡村建设项目</t>
  </si>
  <si>
    <r>
      <rPr>
        <b/>
        <sz val="11"/>
        <color theme="1"/>
        <rFont val="宋体"/>
        <charset val="134"/>
      </rPr>
      <t>二</t>
    </r>
  </si>
  <si>
    <r>
      <rPr>
        <b/>
        <sz val="11"/>
        <rFont val="黑体"/>
        <charset val="134"/>
      </rPr>
      <t>晾晒场小计</t>
    </r>
  </si>
  <si>
    <r>
      <rPr>
        <sz val="11"/>
        <rFont val="宋体"/>
        <charset val="134"/>
      </rPr>
      <t>农产品晾晒场建设项目</t>
    </r>
  </si>
  <si>
    <r>
      <rPr>
        <b/>
        <sz val="11"/>
        <color theme="1"/>
        <rFont val="黑体"/>
        <charset val="134"/>
      </rPr>
      <t>三</t>
    </r>
  </si>
  <si>
    <r>
      <rPr>
        <b/>
        <sz val="11"/>
        <rFont val="黑体"/>
        <charset val="134"/>
      </rPr>
      <t>马铃薯小计</t>
    </r>
  </si>
  <si>
    <r>
      <rPr>
        <sz val="11"/>
        <rFont val="宋体"/>
        <charset val="134"/>
      </rPr>
      <t>马铃薯种植到户补助项目（脱贫户、监测户）</t>
    </r>
  </si>
  <si>
    <r>
      <rPr>
        <sz val="11"/>
        <rFont val="宋体"/>
        <charset val="134"/>
      </rPr>
      <t>马铃薯种植到户补助项目（一般户）</t>
    </r>
  </si>
  <si>
    <r>
      <rPr>
        <sz val="11"/>
        <rFont val="宋体"/>
        <charset val="134"/>
      </rPr>
      <t>龙山镇马铃薯贮藏库补助项目</t>
    </r>
  </si>
  <si>
    <r>
      <rPr>
        <sz val="11"/>
        <rFont val="宋体"/>
        <charset val="134"/>
      </rPr>
      <t>刘堡镇马铃薯贮藏库补助项目</t>
    </r>
  </si>
  <si>
    <r>
      <rPr>
        <sz val="11"/>
        <rFont val="宋体"/>
        <charset val="134"/>
      </rPr>
      <t>马铃薯良繁能力提升项目</t>
    </r>
  </si>
  <si>
    <r>
      <rPr>
        <sz val="11"/>
        <rFont val="宋体"/>
        <charset val="134"/>
      </rPr>
      <t>马铃薯分拣场建设项目</t>
    </r>
  </si>
  <si>
    <r>
      <rPr>
        <sz val="11"/>
        <rFont val="宋体"/>
        <charset val="134"/>
      </rPr>
      <t>马铃薯高标准原种生产基地补助项目</t>
    </r>
  </si>
  <si>
    <r>
      <rPr>
        <sz val="11"/>
        <rFont val="宋体"/>
        <charset val="134"/>
      </rPr>
      <t>马铃薯一级种薯扩繁推广应用补助项目</t>
    </r>
  </si>
  <si>
    <r>
      <rPr>
        <sz val="11"/>
        <rFont val="宋体"/>
        <charset val="134"/>
      </rPr>
      <t>张川镇马铃薯大棚建设项目</t>
    </r>
  </si>
  <si>
    <t>木河乡马铃薯高标准原种生产基地补助项目</t>
  </si>
  <si>
    <t>木河乡马铃薯一级种薯扩繁推广应用补助项目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</si>
</sst>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pane ySplit="3" topLeftCell="A4" activePane="bottomLeft" state="frozen"/>
      <selection/>
      <selection pane="bottomLeft" activeCell="N13" sqref="N13"/>
    </sheetView>
  </sheetViews>
  <sheetFormatPr defaultColWidth="9" defaultRowHeight="15"/>
  <cols>
    <col min="1" max="1" width="5.75" style="5" customWidth="1"/>
    <col min="2" max="2" width="36.375" style="1" customWidth="1"/>
    <col min="3" max="3" width="15.75" style="1" customWidth="1"/>
    <col min="4" max="4" width="13" style="5" customWidth="1"/>
    <col min="5" max="5" width="14" style="5" customWidth="1"/>
    <col min="6" max="6" width="7.5" style="5" customWidth="1"/>
    <col min="7" max="7" width="11.225" style="5" customWidth="1"/>
    <col min="8" max="8" width="6.25" style="5" customWidth="1"/>
    <col min="9" max="9" width="14.8833333333333" style="5" customWidth="1"/>
    <col min="10" max="10" width="6" style="5" customWidth="1"/>
    <col min="11" max="11" width="5.375" style="1" customWidth="1"/>
    <col min="12" max="16384" width="9" style="1"/>
  </cols>
  <sheetData>
    <row r="1" s="1" customFormat="1" ht="27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19" customHeight="1" spans="1:11">
      <c r="A2" s="8" t="s">
        <v>1</v>
      </c>
      <c r="B2" s="8" t="s">
        <v>2</v>
      </c>
      <c r="C2" s="9" t="s">
        <v>3</v>
      </c>
      <c r="D2" s="10" t="s">
        <v>4</v>
      </c>
      <c r="E2" s="11"/>
      <c r="F2" s="11"/>
      <c r="G2" s="11"/>
      <c r="H2" s="11"/>
      <c r="I2" s="11"/>
      <c r="J2" s="40"/>
      <c r="K2" s="8" t="s">
        <v>5</v>
      </c>
    </row>
    <row r="3" s="1" customFormat="1" ht="19" customHeight="1" spans="1:11">
      <c r="A3" s="8"/>
      <c r="B3" s="8"/>
      <c r="C3" s="8"/>
      <c r="D3" s="12" t="s">
        <v>6</v>
      </c>
      <c r="E3" s="13" t="s">
        <v>7</v>
      </c>
      <c r="F3" s="13" t="s">
        <v>8</v>
      </c>
      <c r="G3" s="13" t="s">
        <v>9</v>
      </c>
      <c r="H3" s="13" t="s">
        <v>8</v>
      </c>
      <c r="I3" s="13" t="s">
        <v>10</v>
      </c>
      <c r="J3" s="13" t="s">
        <v>8</v>
      </c>
      <c r="K3" s="8"/>
    </row>
    <row r="4" s="2" customFormat="1" ht="19" customHeight="1" spans="1:11">
      <c r="A4" s="14"/>
      <c r="B4" s="14" t="s">
        <v>6</v>
      </c>
      <c r="C4" s="12">
        <f>C5+C30+C32</f>
        <v>84127161</v>
      </c>
      <c r="D4" s="15">
        <f t="shared" ref="D4:D43" si="0">E4+G4+I4</f>
        <v>2099746.94</v>
      </c>
      <c r="E4" s="15">
        <f>E5+E30+E32</f>
        <v>657044.72</v>
      </c>
      <c r="F4" s="15"/>
      <c r="G4" s="15">
        <f>G5+G30+G32</f>
        <v>867282.21</v>
      </c>
      <c r="H4" s="15"/>
      <c r="I4" s="15">
        <f>I5+I30+I32</f>
        <v>575420.01</v>
      </c>
      <c r="J4" s="12"/>
      <c r="K4" s="14"/>
    </row>
    <row r="5" s="1" customFormat="1" ht="24" customHeight="1" spans="1:11">
      <c r="A5" s="14" t="s">
        <v>11</v>
      </c>
      <c r="B5" s="14" t="s">
        <v>12</v>
      </c>
      <c r="C5" s="16">
        <f>SUM(C6:C29)</f>
        <v>43004701</v>
      </c>
      <c r="D5" s="16">
        <f t="shared" si="0"/>
        <v>1290140.94</v>
      </c>
      <c r="E5" s="16">
        <f>SUM(E6:E29)</f>
        <v>473051.72</v>
      </c>
      <c r="F5" s="17"/>
      <c r="G5" s="16">
        <f>SUM(G6:G29)</f>
        <v>387042.21</v>
      </c>
      <c r="H5" s="17"/>
      <c r="I5" s="16">
        <f>SUM(I6:I29)</f>
        <v>430047.01</v>
      </c>
      <c r="J5" s="17"/>
      <c r="K5" s="16"/>
    </row>
    <row r="6" s="3" customFormat="1" ht="24" customHeight="1" spans="1:11">
      <c r="A6" s="13">
        <v>1</v>
      </c>
      <c r="B6" s="18" t="s">
        <v>13</v>
      </c>
      <c r="C6" s="19">
        <v>2001875</v>
      </c>
      <c r="D6" s="16">
        <f t="shared" si="0"/>
        <v>60056.26</v>
      </c>
      <c r="E6" s="20">
        <v>22020.63</v>
      </c>
      <c r="F6" s="21">
        <f>E6/C6</f>
        <v>0.0110000024976584</v>
      </c>
      <c r="G6" s="20">
        <v>18016.88</v>
      </c>
      <c r="H6" s="21">
        <f>G6/C6</f>
        <v>0.00900000249765845</v>
      </c>
      <c r="I6" s="20">
        <v>20018.75</v>
      </c>
      <c r="J6" s="21">
        <f>I6/C6</f>
        <v>0.01</v>
      </c>
      <c r="K6" s="41"/>
    </row>
    <row r="7" s="3" customFormat="1" ht="24" customHeight="1" spans="1:11">
      <c r="A7" s="13">
        <v>2</v>
      </c>
      <c r="B7" s="18" t="s">
        <v>14</v>
      </c>
      <c r="C7" s="19">
        <v>1800177</v>
      </c>
      <c r="D7" s="16">
        <f t="shared" si="0"/>
        <v>54005.31</v>
      </c>
      <c r="E7" s="20">
        <v>19801.95</v>
      </c>
      <c r="F7" s="21">
        <f t="shared" ref="F7:F29" si="1">E7/C7</f>
        <v>0.0110000016665028</v>
      </c>
      <c r="G7" s="20">
        <v>16201.59</v>
      </c>
      <c r="H7" s="21">
        <f t="shared" ref="H7:H29" si="2">G7/C7</f>
        <v>0.00899999833349721</v>
      </c>
      <c r="I7" s="20">
        <v>18001.77</v>
      </c>
      <c r="J7" s="21">
        <f t="shared" ref="J7:J29" si="3">I7/C7</f>
        <v>0.01</v>
      </c>
      <c r="K7" s="41"/>
    </row>
    <row r="8" s="3" customFormat="1" ht="24" customHeight="1" spans="1:11">
      <c r="A8" s="13">
        <v>3</v>
      </c>
      <c r="B8" s="18" t="s">
        <v>15</v>
      </c>
      <c r="C8" s="19">
        <v>1900349</v>
      </c>
      <c r="D8" s="16">
        <f t="shared" si="0"/>
        <v>57010.47</v>
      </c>
      <c r="E8" s="20">
        <v>20903.84</v>
      </c>
      <c r="F8" s="21">
        <f t="shared" si="1"/>
        <v>0.0110000005262191</v>
      </c>
      <c r="G8" s="20">
        <v>17103.14</v>
      </c>
      <c r="H8" s="21">
        <f t="shared" si="2"/>
        <v>0.00899999947378087</v>
      </c>
      <c r="I8" s="20">
        <v>19003.49</v>
      </c>
      <c r="J8" s="21">
        <f t="shared" si="3"/>
        <v>0.01</v>
      </c>
      <c r="K8" s="41"/>
    </row>
    <row r="9" s="3" customFormat="1" ht="24" customHeight="1" spans="1:11">
      <c r="A9" s="13">
        <v>4</v>
      </c>
      <c r="B9" s="18" t="s">
        <v>16</v>
      </c>
      <c r="C9" s="19">
        <v>1500000</v>
      </c>
      <c r="D9" s="16">
        <f t="shared" si="0"/>
        <v>45000</v>
      </c>
      <c r="E9" s="20">
        <v>16500</v>
      </c>
      <c r="F9" s="21">
        <f t="shared" si="1"/>
        <v>0.011</v>
      </c>
      <c r="G9" s="22">
        <v>13500</v>
      </c>
      <c r="H9" s="21">
        <f t="shared" si="2"/>
        <v>0.009</v>
      </c>
      <c r="I9" s="20">
        <v>15000</v>
      </c>
      <c r="J9" s="21">
        <f t="shared" si="3"/>
        <v>0.01</v>
      </c>
      <c r="K9" s="41"/>
    </row>
    <row r="10" s="3" customFormat="1" ht="24" customHeight="1" spans="1:11">
      <c r="A10" s="13">
        <v>5</v>
      </c>
      <c r="B10" s="18" t="s">
        <v>17</v>
      </c>
      <c r="C10" s="19">
        <v>1600000</v>
      </c>
      <c r="D10" s="16">
        <f t="shared" si="0"/>
        <v>48000</v>
      </c>
      <c r="E10" s="20">
        <v>17600</v>
      </c>
      <c r="F10" s="21">
        <f t="shared" si="1"/>
        <v>0.011</v>
      </c>
      <c r="G10" s="20">
        <v>14400</v>
      </c>
      <c r="H10" s="21">
        <f t="shared" si="2"/>
        <v>0.009</v>
      </c>
      <c r="I10" s="20">
        <v>16000</v>
      </c>
      <c r="J10" s="21">
        <f t="shared" si="3"/>
        <v>0.01</v>
      </c>
      <c r="K10" s="41"/>
    </row>
    <row r="11" s="3" customFormat="1" ht="24" customHeight="1" spans="1:11">
      <c r="A11" s="13">
        <v>6</v>
      </c>
      <c r="B11" s="18" t="s">
        <v>18</v>
      </c>
      <c r="C11" s="19">
        <v>1700000</v>
      </c>
      <c r="D11" s="16">
        <f t="shared" si="0"/>
        <v>51000</v>
      </c>
      <c r="E11" s="20">
        <v>18700</v>
      </c>
      <c r="F11" s="21">
        <f t="shared" si="1"/>
        <v>0.011</v>
      </c>
      <c r="G11" s="20">
        <v>15300</v>
      </c>
      <c r="H11" s="21">
        <f t="shared" si="2"/>
        <v>0.009</v>
      </c>
      <c r="I11" s="20">
        <v>17000</v>
      </c>
      <c r="J11" s="21">
        <f t="shared" si="3"/>
        <v>0.01</v>
      </c>
      <c r="K11" s="41"/>
    </row>
    <row r="12" s="3" customFormat="1" ht="24" customHeight="1" spans="1:11">
      <c r="A12" s="13">
        <v>7</v>
      </c>
      <c r="B12" s="18" t="s">
        <v>19</v>
      </c>
      <c r="C12" s="19">
        <v>2000000</v>
      </c>
      <c r="D12" s="16">
        <f t="shared" si="0"/>
        <v>60000</v>
      </c>
      <c r="E12" s="20">
        <v>22000</v>
      </c>
      <c r="F12" s="21">
        <f t="shared" si="1"/>
        <v>0.011</v>
      </c>
      <c r="G12" s="20">
        <v>18000</v>
      </c>
      <c r="H12" s="21">
        <f t="shared" si="2"/>
        <v>0.009</v>
      </c>
      <c r="I12" s="20">
        <v>20000</v>
      </c>
      <c r="J12" s="21">
        <f t="shared" si="3"/>
        <v>0.01</v>
      </c>
      <c r="K12" s="41"/>
    </row>
    <row r="13" s="3" customFormat="1" ht="24" customHeight="1" spans="1:11">
      <c r="A13" s="13">
        <v>8</v>
      </c>
      <c r="B13" s="18" t="s">
        <v>20</v>
      </c>
      <c r="C13" s="19">
        <v>1495100</v>
      </c>
      <c r="D13" s="16">
        <f t="shared" si="0"/>
        <v>44853</v>
      </c>
      <c r="E13" s="20">
        <v>16446.1</v>
      </c>
      <c r="F13" s="21">
        <f t="shared" si="1"/>
        <v>0.011</v>
      </c>
      <c r="G13" s="20">
        <v>13455.9</v>
      </c>
      <c r="H13" s="21">
        <f t="shared" si="2"/>
        <v>0.009</v>
      </c>
      <c r="I13" s="20">
        <v>14951</v>
      </c>
      <c r="J13" s="21">
        <f t="shared" si="3"/>
        <v>0.01</v>
      </c>
      <c r="K13" s="41"/>
    </row>
    <row r="14" s="3" customFormat="1" ht="24" customHeight="1" spans="1:11">
      <c r="A14" s="13">
        <v>9</v>
      </c>
      <c r="B14" s="18" t="s">
        <v>21</v>
      </c>
      <c r="C14" s="19">
        <v>2600000</v>
      </c>
      <c r="D14" s="16">
        <f t="shared" si="0"/>
        <v>78000</v>
      </c>
      <c r="E14" s="20">
        <v>28600</v>
      </c>
      <c r="F14" s="21">
        <f t="shared" si="1"/>
        <v>0.011</v>
      </c>
      <c r="G14" s="20">
        <v>23400</v>
      </c>
      <c r="H14" s="21">
        <f t="shared" si="2"/>
        <v>0.009</v>
      </c>
      <c r="I14" s="20">
        <v>26000</v>
      </c>
      <c r="J14" s="21">
        <f t="shared" si="3"/>
        <v>0.01</v>
      </c>
      <c r="K14" s="41"/>
    </row>
    <row r="15" s="3" customFormat="1" ht="24" customHeight="1" spans="1:11">
      <c r="A15" s="13">
        <v>10</v>
      </c>
      <c r="B15" s="18" t="s">
        <v>22</v>
      </c>
      <c r="C15" s="19">
        <v>2100000</v>
      </c>
      <c r="D15" s="16">
        <f t="shared" si="0"/>
        <v>63000</v>
      </c>
      <c r="E15" s="20">
        <v>23100</v>
      </c>
      <c r="F15" s="21">
        <f t="shared" si="1"/>
        <v>0.011</v>
      </c>
      <c r="G15" s="20">
        <v>18900</v>
      </c>
      <c r="H15" s="21">
        <f t="shared" si="2"/>
        <v>0.009</v>
      </c>
      <c r="I15" s="20">
        <v>21000</v>
      </c>
      <c r="J15" s="21">
        <f t="shared" si="3"/>
        <v>0.01</v>
      </c>
      <c r="K15" s="41"/>
    </row>
    <row r="16" s="3" customFormat="1" ht="24" customHeight="1" spans="1:11">
      <c r="A16" s="13">
        <v>11</v>
      </c>
      <c r="B16" s="18" t="s">
        <v>23</v>
      </c>
      <c r="C16" s="19">
        <v>2003600</v>
      </c>
      <c r="D16" s="16">
        <f t="shared" si="0"/>
        <v>60108</v>
      </c>
      <c r="E16" s="20">
        <v>22039.6</v>
      </c>
      <c r="F16" s="21">
        <f t="shared" si="1"/>
        <v>0.011</v>
      </c>
      <c r="G16" s="20">
        <v>18032.4</v>
      </c>
      <c r="H16" s="21">
        <f t="shared" si="2"/>
        <v>0.009</v>
      </c>
      <c r="I16" s="20">
        <v>20036</v>
      </c>
      <c r="J16" s="21">
        <f t="shared" si="3"/>
        <v>0.01</v>
      </c>
      <c r="K16" s="41"/>
    </row>
    <row r="17" s="3" customFormat="1" ht="24" customHeight="1" spans="1:11">
      <c r="A17" s="13">
        <v>12</v>
      </c>
      <c r="B17" s="18" t="s">
        <v>24</v>
      </c>
      <c r="C17" s="19">
        <v>1905100</v>
      </c>
      <c r="D17" s="16">
        <f t="shared" si="0"/>
        <v>57153</v>
      </c>
      <c r="E17" s="20">
        <v>20956.1</v>
      </c>
      <c r="F17" s="21">
        <f t="shared" si="1"/>
        <v>0.011</v>
      </c>
      <c r="G17" s="20">
        <v>17145.9</v>
      </c>
      <c r="H17" s="21">
        <f t="shared" si="2"/>
        <v>0.009</v>
      </c>
      <c r="I17" s="20">
        <v>19051</v>
      </c>
      <c r="J17" s="21">
        <f t="shared" si="3"/>
        <v>0.01</v>
      </c>
      <c r="K17" s="41"/>
    </row>
    <row r="18" s="3" customFormat="1" ht="24" customHeight="1" spans="1:11">
      <c r="A18" s="13">
        <v>13</v>
      </c>
      <c r="B18" s="18" t="s">
        <v>25</v>
      </c>
      <c r="C18" s="19">
        <v>1699900</v>
      </c>
      <c r="D18" s="16">
        <f t="shared" si="0"/>
        <v>50996.9</v>
      </c>
      <c r="E18" s="20">
        <v>18698.9</v>
      </c>
      <c r="F18" s="21">
        <f t="shared" si="1"/>
        <v>0.011</v>
      </c>
      <c r="G18" s="20">
        <v>15299</v>
      </c>
      <c r="H18" s="21">
        <f t="shared" si="2"/>
        <v>0.00899994117301018</v>
      </c>
      <c r="I18" s="20">
        <v>16999</v>
      </c>
      <c r="J18" s="21">
        <f t="shared" si="3"/>
        <v>0.01</v>
      </c>
      <c r="K18" s="41"/>
    </row>
    <row r="19" s="3" customFormat="1" ht="24" customHeight="1" spans="1:11">
      <c r="A19" s="13">
        <v>14</v>
      </c>
      <c r="B19" s="18" t="s">
        <v>26</v>
      </c>
      <c r="C19" s="19">
        <v>1897700</v>
      </c>
      <c r="D19" s="16">
        <f t="shared" si="0"/>
        <v>56931</v>
      </c>
      <c r="E19" s="20">
        <v>20874.7</v>
      </c>
      <c r="F19" s="21">
        <f t="shared" si="1"/>
        <v>0.011</v>
      </c>
      <c r="G19" s="20">
        <v>17079.3</v>
      </c>
      <c r="H19" s="21">
        <f t="shared" si="2"/>
        <v>0.009</v>
      </c>
      <c r="I19" s="20">
        <v>18977</v>
      </c>
      <c r="J19" s="21">
        <f t="shared" si="3"/>
        <v>0.01</v>
      </c>
      <c r="K19" s="41"/>
    </row>
    <row r="20" s="3" customFormat="1" ht="24" customHeight="1" spans="1:11">
      <c r="A20" s="13">
        <v>15</v>
      </c>
      <c r="B20" s="18" t="s">
        <v>27</v>
      </c>
      <c r="C20" s="19">
        <v>1400000</v>
      </c>
      <c r="D20" s="16">
        <f t="shared" si="0"/>
        <v>42000</v>
      </c>
      <c r="E20" s="20">
        <v>15400</v>
      </c>
      <c r="F20" s="21">
        <f t="shared" si="1"/>
        <v>0.011</v>
      </c>
      <c r="G20" s="20">
        <v>12600</v>
      </c>
      <c r="H20" s="21">
        <f t="shared" si="2"/>
        <v>0.009</v>
      </c>
      <c r="I20" s="20">
        <v>14000</v>
      </c>
      <c r="J20" s="21">
        <f t="shared" si="3"/>
        <v>0.01</v>
      </c>
      <c r="K20" s="41"/>
    </row>
    <row r="21" s="3" customFormat="1" ht="24" customHeight="1" spans="1:11">
      <c r="A21" s="13">
        <v>16</v>
      </c>
      <c r="B21" s="18" t="s">
        <v>28</v>
      </c>
      <c r="C21" s="19">
        <v>1300000</v>
      </c>
      <c r="D21" s="16">
        <f t="shared" si="0"/>
        <v>39000</v>
      </c>
      <c r="E21" s="20">
        <v>14300</v>
      </c>
      <c r="F21" s="21">
        <f t="shared" si="1"/>
        <v>0.011</v>
      </c>
      <c r="G21" s="20">
        <v>11700</v>
      </c>
      <c r="H21" s="21">
        <f t="shared" si="2"/>
        <v>0.009</v>
      </c>
      <c r="I21" s="20">
        <v>13000</v>
      </c>
      <c r="J21" s="21">
        <f t="shared" si="3"/>
        <v>0.01</v>
      </c>
      <c r="K21" s="41"/>
    </row>
    <row r="22" s="3" customFormat="1" ht="24" customHeight="1" spans="1:11">
      <c r="A22" s="13">
        <v>17</v>
      </c>
      <c r="B22" s="18" t="s">
        <v>29</v>
      </c>
      <c r="C22" s="19">
        <v>1800000</v>
      </c>
      <c r="D22" s="16">
        <f t="shared" si="0"/>
        <v>54000</v>
      </c>
      <c r="E22" s="20">
        <v>19800</v>
      </c>
      <c r="F22" s="21">
        <f t="shared" si="1"/>
        <v>0.011</v>
      </c>
      <c r="G22" s="20">
        <v>16200</v>
      </c>
      <c r="H22" s="21">
        <f t="shared" si="2"/>
        <v>0.009</v>
      </c>
      <c r="I22" s="20">
        <v>18000</v>
      </c>
      <c r="J22" s="21">
        <f t="shared" si="3"/>
        <v>0.01</v>
      </c>
      <c r="K22" s="42"/>
    </row>
    <row r="23" s="3" customFormat="1" ht="24" customHeight="1" spans="1:11">
      <c r="A23" s="13">
        <v>18</v>
      </c>
      <c r="B23" s="18" t="s">
        <v>30</v>
      </c>
      <c r="C23" s="19">
        <v>1500000</v>
      </c>
      <c r="D23" s="16">
        <f t="shared" si="0"/>
        <v>45000</v>
      </c>
      <c r="E23" s="20">
        <v>16500</v>
      </c>
      <c r="F23" s="21">
        <f t="shared" si="1"/>
        <v>0.011</v>
      </c>
      <c r="G23" s="20">
        <v>13500</v>
      </c>
      <c r="H23" s="21">
        <f t="shared" si="2"/>
        <v>0.009</v>
      </c>
      <c r="I23" s="20">
        <v>15000</v>
      </c>
      <c r="J23" s="21">
        <f t="shared" si="3"/>
        <v>0.01</v>
      </c>
      <c r="K23" s="41"/>
    </row>
    <row r="24" s="3" customFormat="1" ht="24" customHeight="1" spans="1:11">
      <c r="A24" s="13">
        <v>19</v>
      </c>
      <c r="B24" s="18" t="s">
        <v>31</v>
      </c>
      <c r="C24" s="19">
        <v>1600000</v>
      </c>
      <c r="D24" s="16">
        <f t="shared" si="0"/>
        <v>48000</v>
      </c>
      <c r="E24" s="20">
        <v>17600</v>
      </c>
      <c r="F24" s="21">
        <f t="shared" si="1"/>
        <v>0.011</v>
      </c>
      <c r="G24" s="20">
        <v>14400</v>
      </c>
      <c r="H24" s="21">
        <f t="shared" si="2"/>
        <v>0.009</v>
      </c>
      <c r="I24" s="20">
        <v>16000</v>
      </c>
      <c r="J24" s="21">
        <f t="shared" si="3"/>
        <v>0.01</v>
      </c>
      <c r="K24" s="41"/>
    </row>
    <row r="25" s="3" customFormat="1" ht="24" customHeight="1" spans="1:11">
      <c r="A25" s="13">
        <v>20</v>
      </c>
      <c r="B25" s="18" t="s">
        <v>32</v>
      </c>
      <c r="C25" s="19">
        <v>2000000</v>
      </c>
      <c r="D25" s="16">
        <f t="shared" si="0"/>
        <v>60000</v>
      </c>
      <c r="E25" s="20">
        <v>22000</v>
      </c>
      <c r="F25" s="21">
        <f t="shared" si="1"/>
        <v>0.011</v>
      </c>
      <c r="G25" s="20">
        <v>18000</v>
      </c>
      <c r="H25" s="21">
        <f t="shared" si="2"/>
        <v>0.009</v>
      </c>
      <c r="I25" s="20">
        <v>20000</v>
      </c>
      <c r="J25" s="21">
        <f t="shared" si="3"/>
        <v>0.01</v>
      </c>
      <c r="K25" s="41"/>
    </row>
    <row r="26" s="3" customFormat="1" ht="24" customHeight="1" spans="1:11">
      <c r="A26" s="13">
        <v>21</v>
      </c>
      <c r="B26" s="18" t="s">
        <v>33</v>
      </c>
      <c r="C26" s="19">
        <v>1600900</v>
      </c>
      <c r="D26" s="16">
        <f t="shared" si="0"/>
        <v>48027</v>
      </c>
      <c r="E26" s="20">
        <v>17609.9</v>
      </c>
      <c r="F26" s="21">
        <f t="shared" si="1"/>
        <v>0.011</v>
      </c>
      <c r="G26" s="20">
        <v>14408.1</v>
      </c>
      <c r="H26" s="21">
        <f t="shared" si="2"/>
        <v>0.009</v>
      </c>
      <c r="I26" s="20">
        <v>16009</v>
      </c>
      <c r="J26" s="21">
        <f t="shared" si="3"/>
        <v>0.01</v>
      </c>
      <c r="K26" s="41"/>
    </row>
    <row r="27" s="4" customFormat="1" ht="24" customHeight="1" spans="1:11">
      <c r="A27" s="23">
        <v>22</v>
      </c>
      <c r="B27" s="18" t="s">
        <v>34</v>
      </c>
      <c r="C27" s="24">
        <v>1500000</v>
      </c>
      <c r="D27" s="25">
        <f t="shared" si="0"/>
        <v>45000</v>
      </c>
      <c r="E27" s="22">
        <v>16500</v>
      </c>
      <c r="F27" s="21">
        <f t="shared" si="1"/>
        <v>0.011</v>
      </c>
      <c r="G27" s="22">
        <v>13500</v>
      </c>
      <c r="H27" s="21">
        <f t="shared" si="2"/>
        <v>0.009</v>
      </c>
      <c r="I27" s="22">
        <v>15000</v>
      </c>
      <c r="J27" s="21">
        <f t="shared" si="3"/>
        <v>0.01</v>
      </c>
      <c r="K27" s="43"/>
    </row>
    <row r="28" s="3" customFormat="1" ht="24" customHeight="1" spans="1:11">
      <c r="A28" s="13">
        <v>23</v>
      </c>
      <c r="B28" s="18" t="s">
        <v>35</v>
      </c>
      <c r="C28" s="19">
        <v>2100000</v>
      </c>
      <c r="D28" s="16">
        <f t="shared" si="0"/>
        <v>63000</v>
      </c>
      <c r="E28" s="20">
        <v>23100</v>
      </c>
      <c r="F28" s="21">
        <f t="shared" si="1"/>
        <v>0.011</v>
      </c>
      <c r="G28" s="20">
        <v>18900</v>
      </c>
      <c r="H28" s="21">
        <f t="shared" si="2"/>
        <v>0.009</v>
      </c>
      <c r="I28" s="20">
        <v>21000</v>
      </c>
      <c r="J28" s="21">
        <f t="shared" si="3"/>
        <v>0.01</v>
      </c>
      <c r="K28" s="41"/>
    </row>
    <row r="29" s="3" customFormat="1" ht="24" customHeight="1" spans="1:11">
      <c r="A29" s="13">
        <v>24</v>
      </c>
      <c r="B29" s="18" t="s">
        <v>36</v>
      </c>
      <c r="C29" s="19">
        <v>2000000</v>
      </c>
      <c r="D29" s="16">
        <f t="shared" si="0"/>
        <v>60000</v>
      </c>
      <c r="E29" s="20">
        <v>22000</v>
      </c>
      <c r="F29" s="21">
        <f t="shared" si="1"/>
        <v>0.011</v>
      </c>
      <c r="G29" s="20">
        <v>18000</v>
      </c>
      <c r="H29" s="21">
        <f t="shared" si="2"/>
        <v>0.009</v>
      </c>
      <c r="I29" s="20">
        <v>20000</v>
      </c>
      <c r="J29" s="21">
        <f t="shared" si="3"/>
        <v>0.01</v>
      </c>
      <c r="K29" s="41"/>
    </row>
    <row r="30" s="3" customFormat="1" ht="21" customHeight="1" spans="1:11">
      <c r="A30" s="12" t="s">
        <v>37</v>
      </c>
      <c r="B30" s="26" t="s">
        <v>38</v>
      </c>
      <c r="C30" s="27">
        <f>C31</f>
        <v>3135770</v>
      </c>
      <c r="D30" s="16">
        <f t="shared" si="0"/>
        <v>96793</v>
      </c>
      <c r="E30" s="12">
        <f>E31</f>
        <v>34493</v>
      </c>
      <c r="F30" s="12"/>
      <c r="G30" s="12">
        <f>G31</f>
        <v>31000</v>
      </c>
      <c r="H30" s="28"/>
      <c r="I30" s="12">
        <f>I31</f>
        <v>31300</v>
      </c>
      <c r="J30" s="28"/>
      <c r="K30" s="44"/>
    </row>
    <row r="31" s="3" customFormat="1" ht="21" customHeight="1" spans="1:11">
      <c r="A31" s="13">
        <v>1</v>
      </c>
      <c r="B31" s="23" t="s">
        <v>39</v>
      </c>
      <c r="C31" s="19">
        <v>3135770</v>
      </c>
      <c r="D31" s="29">
        <f t="shared" si="0"/>
        <v>96793</v>
      </c>
      <c r="E31" s="13">
        <v>34493</v>
      </c>
      <c r="F31" s="21">
        <f>E31/C31</f>
        <v>0.0109998501165583</v>
      </c>
      <c r="G31" s="13">
        <v>31000</v>
      </c>
      <c r="H31" s="21">
        <f>G31/C31</f>
        <v>0.00988592913383316</v>
      </c>
      <c r="I31" s="13">
        <v>31300</v>
      </c>
      <c r="J31" s="21">
        <f>I31/C31</f>
        <v>0.00998159941577348</v>
      </c>
      <c r="K31" s="41"/>
    </row>
    <row r="32" s="1" customFormat="1" ht="19" customHeight="1" spans="1:11">
      <c r="A32" s="14" t="s">
        <v>40</v>
      </c>
      <c r="B32" s="26" t="s">
        <v>41</v>
      </c>
      <c r="C32" s="30">
        <f>SUM(C33:C43)</f>
        <v>37986690</v>
      </c>
      <c r="D32" s="31">
        <f t="shared" si="0"/>
        <v>712813</v>
      </c>
      <c r="E32" s="32">
        <f>SUM(E33:E43)</f>
        <v>149500</v>
      </c>
      <c r="F32" s="33"/>
      <c r="G32" s="32">
        <f>SUM(G33:G43)</f>
        <v>449240</v>
      </c>
      <c r="H32" s="33"/>
      <c r="I32" s="32">
        <f>SUM(I33:I43)</f>
        <v>114073</v>
      </c>
      <c r="J32" s="33"/>
      <c r="K32" s="45"/>
    </row>
    <row r="33" s="1" customFormat="1" ht="27" customHeight="1" spans="1:11">
      <c r="A33" s="34">
        <v>1</v>
      </c>
      <c r="B33" s="35" t="s">
        <v>42</v>
      </c>
      <c r="C33" s="35">
        <v>7970040</v>
      </c>
      <c r="D33" s="36">
        <f t="shared" si="0"/>
        <v>95600</v>
      </c>
      <c r="E33" s="29"/>
      <c r="F33" s="29"/>
      <c r="G33" s="29">
        <v>95600</v>
      </c>
      <c r="H33" s="37">
        <f>G33/C33</f>
        <v>0.0119949209790666</v>
      </c>
      <c r="I33" s="29"/>
      <c r="J33" s="34"/>
      <c r="K33" s="46"/>
    </row>
    <row r="34" s="1" customFormat="1" ht="19" customHeight="1" spans="1:11">
      <c r="A34" s="34">
        <v>2</v>
      </c>
      <c r="B34" s="23" t="s">
        <v>43</v>
      </c>
      <c r="C34" s="35">
        <v>4946650</v>
      </c>
      <c r="D34" s="36">
        <f t="shared" si="0"/>
        <v>59000</v>
      </c>
      <c r="E34" s="29"/>
      <c r="F34" s="29"/>
      <c r="G34" s="29">
        <v>59000</v>
      </c>
      <c r="H34" s="37">
        <f t="shared" ref="H34:H43" si="4">G34/C34</f>
        <v>0.0119272639058757</v>
      </c>
      <c r="I34" s="29"/>
      <c r="J34" s="34"/>
      <c r="K34" s="46"/>
    </row>
    <row r="35" s="1" customFormat="1" ht="19" customHeight="1" spans="1:11">
      <c r="A35" s="34">
        <v>3</v>
      </c>
      <c r="B35" s="23" t="s">
        <v>44</v>
      </c>
      <c r="C35" s="35">
        <v>1800000</v>
      </c>
      <c r="D35" s="36">
        <f t="shared" si="0"/>
        <v>69800</v>
      </c>
      <c r="E35" s="29">
        <v>27000</v>
      </c>
      <c r="F35" s="37">
        <f>E35/C35</f>
        <v>0.015</v>
      </c>
      <c r="G35" s="29">
        <v>21400</v>
      </c>
      <c r="H35" s="37">
        <f t="shared" si="4"/>
        <v>0.0118888888888889</v>
      </c>
      <c r="I35" s="29">
        <v>21400</v>
      </c>
      <c r="J35" s="47">
        <f>I35/C35</f>
        <v>0.0118888888888889</v>
      </c>
      <c r="K35" s="46"/>
    </row>
    <row r="36" s="1" customFormat="1" ht="19" customHeight="1" spans="1:11">
      <c r="A36" s="34">
        <v>4</v>
      </c>
      <c r="B36" s="23" t="s">
        <v>45</v>
      </c>
      <c r="C36" s="35">
        <v>2700000</v>
      </c>
      <c r="D36" s="36">
        <f t="shared" si="0"/>
        <v>104700</v>
      </c>
      <c r="E36" s="29">
        <v>40500</v>
      </c>
      <c r="F36" s="37">
        <f t="shared" ref="F36:F41" si="5">E36/C36</f>
        <v>0.015</v>
      </c>
      <c r="G36" s="29">
        <v>32200</v>
      </c>
      <c r="H36" s="37">
        <f t="shared" si="4"/>
        <v>0.0119259259259259</v>
      </c>
      <c r="I36" s="29">
        <v>32000</v>
      </c>
      <c r="J36" s="47">
        <f>I36/C36</f>
        <v>0.0118518518518519</v>
      </c>
      <c r="K36" s="46"/>
    </row>
    <row r="37" s="1" customFormat="1" ht="19" customHeight="1" spans="1:11">
      <c r="A37" s="34">
        <v>5</v>
      </c>
      <c r="B37" s="23" t="s">
        <v>46</v>
      </c>
      <c r="C37" s="35">
        <v>2820000</v>
      </c>
      <c r="D37" s="36">
        <f t="shared" si="0"/>
        <v>109393</v>
      </c>
      <c r="E37" s="29">
        <v>42000</v>
      </c>
      <c r="F37" s="37">
        <f t="shared" si="5"/>
        <v>0.0148936170212766</v>
      </c>
      <c r="G37" s="29">
        <v>33700</v>
      </c>
      <c r="H37" s="37">
        <f t="shared" si="4"/>
        <v>0.0119503546099291</v>
      </c>
      <c r="I37" s="29">
        <v>33693</v>
      </c>
      <c r="J37" s="47">
        <f>I37/C37</f>
        <v>0.0119478723404255</v>
      </c>
      <c r="K37" s="46"/>
    </row>
    <row r="38" s="1" customFormat="1" ht="19" customHeight="1" spans="1:11">
      <c r="A38" s="34">
        <v>6</v>
      </c>
      <c r="B38" s="23" t="s">
        <v>47</v>
      </c>
      <c r="C38" s="35">
        <v>2520000</v>
      </c>
      <c r="D38" s="36">
        <f t="shared" si="0"/>
        <v>87200</v>
      </c>
      <c r="E38" s="29">
        <v>37000</v>
      </c>
      <c r="F38" s="37">
        <f t="shared" si="5"/>
        <v>0.0146825396825397</v>
      </c>
      <c r="G38" s="29">
        <v>25200</v>
      </c>
      <c r="H38" s="37">
        <f t="shared" si="4"/>
        <v>0.01</v>
      </c>
      <c r="I38" s="29">
        <v>25000</v>
      </c>
      <c r="J38" s="47">
        <f>I38/C38</f>
        <v>0.00992063492063492</v>
      </c>
      <c r="K38" s="46"/>
    </row>
    <row r="39" s="1" customFormat="1" ht="19" customHeight="1" spans="1:11">
      <c r="A39" s="34">
        <v>7</v>
      </c>
      <c r="B39" s="23" t="s">
        <v>48</v>
      </c>
      <c r="C39" s="35">
        <v>5670000</v>
      </c>
      <c r="D39" s="36">
        <v>68040</v>
      </c>
      <c r="E39" s="29"/>
      <c r="F39" s="37"/>
      <c r="G39" s="29">
        <v>68040</v>
      </c>
      <c r="H39" s="37">
        <f t="shared" si="4"/>
        <v>0.012</v>
      </c>
      <c r="I39" s="29"/>
      <c r="J39" s="47"/>
      <c r="K39" s="46"/>
    </row>
    <row r="40" s="1" customFormat="1" ht="19" customHeight="1" spans="1:11">
      <c r="A40" s="34">
        <v>8</v>
      </c>
      <c r="B40" s="23" t="s">
        <v>49</v>
      </c>
      <c r="C40" s="35">
        <v>8760000</v>
      </c>
      <c r="D40" s="36">
        <v>105000</v>
      </c>
      <c r="E40" s="29"/>
      <c r="F40" s="37"/>
      <c r="G40" s="29">
        <v>105000</v>
      </c>
      <c r="H40" s="37">
        <f t="shared" si="4"/>
        <v>0.011986301369863</v>
      </c>
      <c r="I40" s="29"/>
      <c r="J40" s="47"/>
      <c r="K40" s="46"/>
    </row>
    <row r="41" s="1" customFormat="1" ht="19" customHeight="1" spans="1:11">
      <c r="A41" s="34">
        <v>9</v>
      </c>
      <c r="B41" s="23" t="s">
        <v>50</v>
      </c>
      <c r="C41" s="35">
        <v>200000</v>
      </c>
      <c r="D41" s="36">
        <f t="shared" si="0"/>
        <v>6980</v>
      </c>
      <c r="E41" s="29">
        <v>3000</v>
      </c>
      <c r="F41" s="37">
        <f t="shared" si="5"/>
        <v>0.015</v>
      </c>
      <c r="G41" s="29">
        <v>2000</v>
      </c>
      <c r="H41" s="37">
        <f t="shared" si="4"/>
        <v>0.01</v>
      </c>
      <c r="I41" s="29">
        <v>1980</v>
      </c>
      <c r="J41" s="47">
        <f>I41/C41</f>
        <v>0.0099</v>
      </c>
      <c r="K41" s="46"/>
    </row>
    <row r="42" s="1" customFormat="1" ht="31" customHeight="1" spans="1:11">
      <c r="A42" s="34">
        <v>10</v>
      </c>
      <c r="B42" s="38" t="s">
        <v>51</v>
      </c>
      <c r="C42" s="35">
        <v>360000</v>
      </c>
      <c r="D42" s="36">
        <f t="shared" si="0"/>
        <v>4300</v>
      </c>
      <c r="E42" s="29"/>
      <c r="F42" s="37"/>
      <c r="G42" s="29">
        <v>4300</v>
      </c>
      <c r="H42" s="37">
        <f t="shared" si="4"/>
        <v>0.0119444444444444</v>
      </c>
      <c r="I42" s="29"/>
      <c r="J42" s="47"/>
      <c r="K42" s="46"/>
    </row>
    <row r="43" s="1" customFormat="1" ht="28" customHeight="1" spans="1:11">
      <c r="A43" s="34">
        <v>11</v>
      </c>
      <c r="B43" s="39" t="s">
        <v>52</v>
      </c>
      <c r="C43" s="34">
        <v>240000</v>
      </c>
      <c r="D43" s="36">
        <f t="shared" si="0"/>
        <v>2800</v>
      </c>
      <c r="E43" s="29"/>
      <c r="F43" s="37"/>
      <c r="G43" s="29">
        <v>2800</v>
      </c>
      <c r="H43" s="37">
        <f t="shared" si="4"/>
        <v>0.0116666666666667</v>
      </c>
      <c r="I43" s="29"/>
      <c r="J43" s="47"/>
      <c r="K43" s="46"/>
    </row>
  </sheetData>
  <mergeCells count="6">
    <mergeCell ref="A1:K1"/>
    <mergeCell ref="D2:J2"/>
    <mergeCell ref="A2:A3"/>
    <mergeCell ref="B2:B3"/>
    <mergeCell ref="C2:C3"/>
    <mergeCell ref="K2:K3"/>
  </mergeCells>
  <pageMargins left="0.393055555555556" right="0.393055555555556" top="0.629861111111111" bottom="1" header="0.393055555555556" footer="0.5"/>
  <pageSetup paperSize="9" scale="71" fitToHeight="0" orientation="portrait"/>
  <headerFooter/>
  <ignoredErrors>
    <ignoredError sqref="D32 D30 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鼹鼠的故事</cp:lastModifiedBy>
  <dcterms:created xsi:type="dcterms:W3CDTF">2025-05-13T01:28:00Z</dcterms:created>
  <dcterms:modified xsi:type="dcterms:W3CDTF">2025-07-15T04:00:54Z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2495DEDF594A43C8A9784303A967EAD9_13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