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Sheet1!$6:$1028</definedName>
    <definedName name="_xlnm.Print_Titles" localSheetId="0">Sheet1!$3:$6</definedName>
    <definedName name="_xlnm.Print_Area" localSheetId="0">Sheet1!$A$1:$R$1028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<sst xmlns="http://schemas.openxmlformats.org/spreadsheetml/2006/main" count="7081" uniqueCount="2479">
  <si>
    <r>
      <rPr>
        <sz val="18"/>
        <rFont val="黑体"/>
        <charset val="134"/>
      </rPr>
      <t>附件</t>
    </r>
    <r>
      <rPr>
        <sz val="18"/>
        <rFont val="Times New Roman"/>
        <charset val="134"/>
      </rPr>
      <t>2</t>
    </r>
    <r>
      <rPr>
        <sz val="18"/>
        <rFont val="黑体"/>
        <charset val="134"/>
      </rPr>
      <t>：</t>
    </r>
  </si>
  <si>
    <r>
      <rPr>
        <sz val="24"/>
        <rFont val="方正小标宋简体"/>
        <charset val="134"/>
      </rPr>
      <t>张家川县</t>
    </r>
    <r>
      <rPr>
        <sz val="24"/>
        <rFont val="Times New Roman"/>
        <charset val="134"/>
      </rPr>
      <t>2022</t>
    </r>
    <r>
      <rPr>
        <sz val="24"/>
        <rFont val="方正小标宋简体"/>
        <charset val="134"/>
      </rPr>
      <t>年巩固拓展脱贫攻坚成果和乡村振兴项目库项目表</t>
    </r>
  </si>
  <si>
    <r>
      <rPr>
        <b/>
        <sz val="18"/>
        <rFont val="黑体"/>
        <charset val="134"/>
      </rPr>
      <t>序号</t>
    </r>
  </si>
  <si>
    <r>
      <rPr>
        <b/>
        <sz val="16"/>
        <rFont val="黑体"/>
        <charset val="134"/>
      </rPr>
      <t>项目名称</t>
    </r>
  </si>
  <si>
    <r>
      <rPr>
        <b/>
        <sz val="16"/>
        <rFont val="黑体"/>
        <charset val="134"/>
      </rPr>
      <t>建设</t>
    </r>
    <r>
      <rPr>
        <b/>
        <sz val="16"/>
        <rFont val="Times New Roman"/>
        <charset val="134"/>
      </rPr>
      <t xml:space="preserve">
</t>
    </r>
    <r>
      <rPr>
        <b/>
        <sz val="16"/>
        <rFont val="黑体"/>
        <charset val="134"/>
      </rPr>
      <t>性质</t>
    </r>
  </si>
  <si>
    <r>
      <rPr>
        <b/>
        <sz val="16"/>
        <rFont val="黑体"/>
        <charset val="134"/>
      </rPr>
      <t>建设</t>
    </r>
    <r>
      <rPr>
        <b/>
        <sz val="16"/>
        <rFont val="Times New Roman"/>
        <charset val="134"/>
      </rPr>
      <t xml:space="preserve">
</t>
    </r>
    <r>
      <rPr>
        <b/>
        <sz val="16"/>
        <rFont val="黑体"/>
        <charset val="134"/>
      </rPr>
      <t>起止</t>
    </r>
    <r>
      <rPr>
        <b/>
        <sz val="16"/>
        <rFont val="Times New Roman"/>
        <charset val="134"/>
      </rPr>
      <t xml:space="preserve">
</t>
    </r>
    <r>
      <rPr>
        <b/>
        <sz val="16"/>
        <rFont val="黑体"/>
        <charset val="134"/>
      </rPr>
      <t>年限</t>
    </r>
  </si>
  <si>
    <r>
      <rPr>
        <b/>
        <sz val="16"/>
        <rFont val="黑体"/>
        <charset val="134"/>
      </rPr>
      <t>建设</t>
    </r>
    <r>
      <rPr>
        <b/>
        <sz val="16"/>
        <rFont val="Times New Roman"/>
        <charset val="134"/>
      </rPr>
      <t xml:space="preserve">
</t>
    </r>
    <r>
      <rPr>
        <b/>
        <sz val="16"/>
        <rFont val="黑体"/>
        <charset val="134"/>
      </rPr>
      <t>地点</t>
    </r>
  </si>
  <si>
    <r>
      <rPr>
        <b/>
        <sz val="16"/>
        <rFont val="黑体"/>
        <charset val="134"/>
      </rPr>
      <t>建设内容与规模</t>
    </r>
  </si>
  <si>
    <r>
      <rPr>
        <b/>
        <sz val="16"/>
        <rFont val="黑体"/>
        <charset val="134"/>
      </rPr>
      <t>投资</t>
    </r>
    <r>
      <rPr>
        <b/>
        <sz val="16"/>
        <rFont val="Times New Roman"/>
        <charset val="134"/>
      </rPr>
      <t xml:space="preserve">
</t>
    </r>
    <r>
      <rPr>
        <b/>
        <sz val="16"/>
        <rFont val="黑体"/>
        <charset val="134"/>
      </rPr>
      <t>估算</t>
    </r>
    <r>
      <rPr>
        <b/>
        <sz val="16"/>
        <rFont val="Times New Roman"/>
        <charset val="134"/>
      </rPr>
      <t xml:space="preserve">
</t>
    </r>
    <r>
      <rPr>
        <b/>
        <sz val="16"/>
        <rFont val="黑体"/>
        <charset val="134"/>
      </rPr>
      <t>（万元）</t>
    </r>
  </si>
  <si>
    <r>
      <rPr>
        <b/>
        <sz val="16"/>
        <rFont val="黑体"/>
        <charset val="134"/>
      </rPr>
      <t>绩效目标</t>
    </r>
  </si>
  <si>
    <r>
      <rPr>
        <b/>
        <sz val="16"/>
        <rFont val="黑体"/>
        <charset val="134"/>
      </rPr>
      <t>项目</t>
    </r>
    <r>
      <rPr>
        <b/>
        <sz val="16"/>
        <rFont val="Times New Roman"/>
        <charset val="134"/>
      </rPr>
      <t xml:space="preserve">
</t>
    </r>
    <r>
      <rPr>
        <b/>
        <sz val="16"/>
        <rFont val="黑体"/>
        <charset val="134"/>
      </rPr>
      <t>主管</t>
    </r>
    <r>
      <rPr>
        <b/>
        <sz val="16"/>
        <rFont val="Times New Roman"/>
        <charset val="134"/>
      </rPr>
      <t xml:space="preserve">
</t>
    </r>
    <r>
      <rPr>
        <b/>
        <sz val="16"/>
        <rFont val="黑体"/>
        <charset val="134"/>
      </rPr>
      <t>单位</t>
    </r>
  </si>
  <si>
    <r>
      <rPr>
        <b/>
        <sz val="16"/>
        <rFont val="黑体"/>
        <charset val="134"/>
      </rPr>
      <t>项目</t>
    </r>
    <r>
      <rPr>
        <b/>
        <sz val="16"/>
        <rFont val="Times New Roman"/>
        <charset val="134"/>
      </rPr>
      <t xml:space="preserve">
</t>
    </r>
    <r>
      <rPr>
        <b/>
        <sz val="16"/>
        <rFont val="黑体"/>
        <charset val="134"/>
      </rPr>
      <t>实施</t>
    </r>
    <r>
      <rPr>
        <b/>
        <sz val="16"/>
        <rFont val="Times New Roman"/>
        <charset val="134"/>
      </rPr>
      <t xml:space="preserve">
</t>
    </r>
    <r>
      <rPr>
        <b/>
        <sz val="16"/>
        <rFont val="黑体"/>
        <charset val="134"/>
      </rPr>
      <t>单位</t>
    </r>
  </si>
  <si>
    <r>
      <rPr>
        <b/>
        <sz val="16"/>
        <rFont val="黑体"/>
        <charset val="134"/>
      </rPr>
      <t>入库</t>
    </r>
    <r>
      <rPr>
        <b/>
        <sz val="16"/>
        <rFont val="Times New Roman"/>
        <charset val="134"/>
      </rPr>
      <t xml:space="preserve">
</t>
    </r>
    <r>
      <rPr>
        <b/>
        <sz val="16"/>
        <rFont val="黑体"/>
        <charset val="134"/>
      </rPr>
      <t>时间</t>
    </r>
  </si>
  <si>
    <r>
      <rPr>
        <b/>
        <sz val="16"/>
        <rFont val="黑体"/>
        <charset val="134"/>
      </rPr>
      <t>备注</t>
    </r>
  </si>
  <si>
    <r>
      <rPr>
        <b/>
        <sz val="16"/>
        <rFont val="黑体"/>
        <charset val="134"/>
      </rPr>
      <t>项目效益情况及</t>
    </r>
    <r>
      <rPr>
        <b/>
        <sz val="16"/>
        <rFont val="Times New Roman"/>
        <charset val="134"/>
      </rPr>
      <t xml:space="preserve">
</t>
    </r>
    <r>
      <rPr>
        <b/>
        <sz val="16"/>
        <rFont val="黑体"/>
        <charset val="134"/>
      </rPr>
      <t>利益联结机制</t>
    </r>
  </si>
  <si>
    <r>
      <rPr>
        <b/>
        <sz val="16"/>
        <rFont val="黑体"/>
        <charset val="134"/>
      </rPr>
      <t>受益</t>
    </r>
    <r>
      <rPr>
        <b/>
        <sz val="16"/>
        <rFont val="Times New Roman"/>
        <charset val="134"/>
      </rPr>
      <t xml:space="preserve">
</t>
    </r>
    <r>
      <rPr>
        <b/>
        <sz val="16"/>
        <rFont val="黑体"/>
        <charset val="134"/>
      </rPr>
      <t>村数</t>
    </r>
    <r>
      <rPr>
        <b/>
        <sz val="16"/>
        <rFont val="Times New Roman"/>
        <charset val="134"/>
      </rPr>
      <t xml:space="preserve">
</t>
    </r>
    <r>
      <rPr>
        <b/>
        <sz val="16"/>
        <rFont val="黑体"/>
        <charset val="134"/>
      </rPr>
      <t>（个）</t>
    </r>
  </si>
  <si>
    <r>
      <rPr>
        <b/>
        <sz val="16"/>
        <rFont val="黑体"/>
        <charset val="134"/>
      </rPr>
      <t>受益</t>
    </r>
    <r>
      <rPr>
        <b/>
        <sz val="16"/>
        <rFont val="Times New Roman"/>
        <charset val="134"/>
      </rPr>
      <t xml:space="preserve">
</t>
    </r>
    <r>
      <rPr>
        <b/>
        <sz val="16"/>
        <rFont val="黑体"/>
        <charset val="134"/>
      </rPr>
      <t>户数</t>
    </r>
    <r>
      <rPr>
        <b/>
        <sz val="16"/>
        <rFont val="Times New Roman"/>
        <charset val="134"/>
      </rPr>
      <t xml:space="preserve">
</t>
    </r>
    <r>
      <rPr>
        <b/>
        <sz val="16"/>
        <rFont val="黑体"/>
        <charset val="134"/>
      </rPr>
      <t>（万户）</t>
    </r>
  </si>
  <si>
    <r>
      <rPr>
        <b/>
        <sz val="16"/>
        <rFont val="黑体"/>
        <charset val="134"/>
      </rPr>
      <t>受益</t>
    </r>
    <r>
      <rPr>
        <b/>
        <sz val="16"/>
        <rFont val="Times New Roman"/>
        <charset val="134"/>
      </rPr>
      <t xml:space="preserve">
</t>
    </r>
    <r>
      <rPr>
        <b/>
        <sz val="16"/>
        <rFont val="黑体"/>
        <charset val="134"/>
      </rPr>
      <t>人口数</t>
    </r>
    <r>
      <rPr>
        <b/>
        <sz val="16"/>
        <rFont val="Times New Roman"/>
        <charset val="134"/>
      </rPr>
      <t xml:space="preserve">
</t>
    </r>
    <r>
      <rPr>
        <b/>
        <sz val="16"/>
        <rFont val="黑体"/>
        <charset val="134"/>
      </rPr>
      <t>（万人）</t>
    </r>
  </si>
  <si>
    <r>
      <rPr>
        <b/>
        <sz val="16"/>
        <rFont val="黑体"/>
        <charset val="134"/>
      </rPr>
      <t>脱贫村</t>
    </r>
  </si>
  <si>
    <r>
      <rPr>
        <b/>
        <sz val="16"/>
        <rFont val="黑体"/>
        <charset val="134"/>
      </rPr>
      <t>其他村</t>
    </r>
  </si>
  <si>
    <r>
      <rPr>
        <b/>
        <sz val="12"/>
        <rFont val="黑体"/>
        <charset val="134"/>
      </rPr>
      <t>脱贫户</t>
    </r>
    <r>
      <rPr>
        <b/>
        <sz val="12"/>
        <rFont val="Times New Roman"/>
        <charset val="134"/>
      </rPr>
      <t xml:space="preserve">
</t>
    </r>
    <r>
      <rPr>
        <b/>
        <sz val="12"/>
        <rFont val="黑体"/>
        <charset val="134"/>
      </rPr>
      <t>（含监测对象）</t>
    </r>
  </si>
  <si>
    <r>
      <rPr>
        <b/>
        <sz val="16"/>
        <rFont val="黑体"/>
        <charset val="134"/>
      </rPr>
      <t>其他</t>
    </r>
    <r>
      <rPr>
        <b/>
        <sz val="16"/>
        <rFont val="Times New Roman"/>
        <charset val="134"/>
      </rPr>
      <t xml:space="preserve">
</t>
    </r>
    <r>
      <rPr>
        <b/>
        <sz val="16"/>
        <rFont val="黑体"/>
        <charset val="134"/>
      </rPr>
      <t>农户</t>
    </r>
  </si>
  <si>
    <r>
      <rPr>
        <b/>
        <sz val="12"/>
        <rFont val="黑体"/>
        <charset val="134"/>
      </rPr>
      <t>脱贫人口数</t>
    </r>
    <r>
      <rPr>
        <b/>
        <sz val="12"/>
        <rFont val="Times New Roman"/>
        <charset val="134"/>
      </rPr>
      <t xml:space="preserve">
</t>
    </r>
    <r>
      <rPr>
        <b/>
        <sz val="12"/>
        <rFont val="黑体"/>
        <charset val="134"/>
      </rPr>
      <t>（含监测对象）</t>
    </r>
  </si>
  <si>
    <r>
      <rPr>
        <b/>
        <sz val="16"/>
        <rFont val="黑体"/>
        <charset val="134"/>
      </rPr>
      <t>其他</t>
    </r>
    <r>
      <rPr>
        <b/>
        <sz val="16"/>
        <rFont val="Times New Roman"/>
        <charset val="134"/>
      </rPr>
      <t xml:space="preserve">
</t>
    </r>
    <r>
      <rPr>
        <b/>
        <sz val="16"/>
        <rFont val="黑体"/>
        <charset val="134"/>
      </rPr>
      <t>人口数</t>
    </r>
  </si>
  <si>
    <r>
      <rPr>
        <b/>
        <sz val="20"/>
        <rFont val="宋体"/>
        <charset val="134"/>
      </rPr>
      <t>合计：</t>
    </r>
    <r>
      <rPr>
        <b/>
        <sz val="20"/>
        <rFont val="Times New Roman"/>
        <charset val="134"/>
      </rPr>
      <t>155</t>
    </r>
    <r>
      <rPr>
        <b/>
        <sz val="20"/>
        <rFont val="宋体"/>
        <charset val="134"/>
      </rPr>
      <t>项</t>
    </r>
  </si>
  <si>
    <r>
      <rPr>
        <b/>
        <sz val="18"/>
        <rFont val="宋体"/>
        <charset val="134"/>
      </rPr>
      <t>一</t>
    </r>
  </si>
  <si>
    <r>
      <rPr>
        <b/>
        <sz val="18"/>
        <rFont val="宋体"/>
        <charset val="134"/>
      </rPr>
      <t>产业发展：</t>
    </r>
    <r>
      <rPr>
        <b/>
        <sz val="18"/>
        <rFont val="Times New Roman"/>
        <charset val="134"/>
      </rPr>
      <t>96</t>
    </r>
    <r>
      <rPr>
        <b/>
        <sz val="18"/>
        <rFont val="宋体"/>
        <charset val="134"/>
      </rPr>
      <t>项</t>
    </r>
  </si>
  <si>
    <r>
      <rPr>
        <b/>
        <sz val="18"/>
        <rFont val="宋体"/>
        <charset val="134"/>
      </rPr>
      <t>投资</t>
    </r>
    <r>
      <rPr>
        <b/>
        <sz val="18"/>
        <rFont val="Times New Roman"/>
        <charset val="134"/>
      </rPr>
      <t>43885.405</t>
    </r>
    <r>
      <rPr>
        <b/>
        <sz val="18"/>
        <rFont val="宋体"/>
        <charset val="134"/>
      </rPr>
      <t>万元用于产业发展类项目。</t>
    </r>
  </si>
  <si>
    <r>
      <rPr>
        <b/>
        <sz val="16"/>
        <rFont val="宋体"/>
        <charset val="134"/>
      </rPr>
      <t>（一）</t>
    </r>
  </si>
  <si>
    <r>
      <rPr>
        <b/>
        <sz val="16"/>
        <rFont val="宋体"/>
        <charset val="134"/>
      </rPr>
      <t>生产项目（到户类）：</t>
    </r>
    <r>
      <rPr>
        <b/>
        <sz val="16"/>
        <rFont val="Times New Roman"/>
        <charset val="134"/>
      </rPr>
      <t>51</t>
    </r>
    <r>
      <rPr>
        <b/>
        <sz val="16"/>
        <rFont val="宋体"/>
        <charset val="134"/>
      </rPr>
      <t>项</t>
    </r>
  </si>
  <si>
    <r>
      <rPr>
        <b/>
        <sz val="16"/>
        <rFont val="宋体"/>
        <charset val="134"/>
      </rPr>
      <t>投资</t>
    </r>
    <r>
      <rPr>
        <b/>
        <sz val="16"/>
        <rFont val="Times New Roman"/>
        <charset val="134"/>
      </rPr>
      <t>477.5655</t>
    </r>
    <r>
      <rPr>
        <b/>
        <sz val="16"/>
        <rFont val="宋体"/>
        <charset val="134"/>
      </rPr>
      <t>万元用于</t>
    </r>
    <r>
      <rPr>
        <b/>
        <sz val="16"/>
        <rFont val="Times New Roman"/>
        <charset val="134"/>
      </rPr>
      <t>“</t>
    </r>
    <r>
      <rPr>
        <b/>
        <sz val="16"/>
        <rFont val="宋体"/>
        <charset val="134"/>
      </rPr>
      <t>到户类</t>
    </r>
    <r>
      <rPr>
        <b/>
        <sz val="16"/>
        <rFont val="Times New Roman"/>
        <charset val="134"/>
      </rPr>
      <t>”</t>
    </r>
    <r>
      <rPr>
        <b/>
        <sz val="16"/>
        <rFont val="宋体"/>
        <charset val="134"/>
      </rPr>
      <t>产业项目。</t>
    </r>
  </si>
  <si>
    <r>
      <rPr>
        <b/>
        <sz val="18"/>
        <rFont val="宋体"/>
        <charset val="134"/>
      </rPr>
      <t>①</t>
    </r>
  </si>
  <si>
    <r>
      <rPr>
        <b/>
        <sz val="14"/>
        <rFont val="宋体"/>
        <charset val="134"/>
      </rPr>
      <t>边缘户到户产业项目</t>
    </r>
    <r>
      <rPr>
        <b/>
        <sz val="14"/>
        <rFont val="Times New Roman"/>
        <charset val="134"/>
      </rPr>
      <t>:22</t>
    </r>
    <r>
      <rPr>
        <b/>
        <sz val="14"/>
        <rFont val="宋体"/>
        <charset val="134"/>
      </rPr>
      <t>项</t>
    </r>
  </si>
  <si>
    <r>
      <rPr>
        <b/>
        <sz val="14"/>
        <rFont val="宋体"/>
        <charset val="134"/>
      </rPr>
      <t>投资</t>
    </r>
    <r>
      <rPr>
        <b/>
        <sz val="14"/>
        <rFont val="Times New Roman"/>
        <charset val="134"/>
      </rPr>
      <t>355.0105</t>
    </r>
    <r>
      <rPr>
        <b/>
        <sz val="14"/>
        <rFont val="宋体"/>
        <charset val="134"/>
      </rPr>
      <t>万元用于边缘户到户产业项目。</t>
    </r>
  </si>
  <si>
    <r>
      <rPr>
        <b/>
        <sz val="14"/>
        <rFont val="Times New Roman"/>
        <charset val="134"/>
      </rPr>
      <t>1.</t>
    </r>
    <r>
      <rPr>
        <b/>
        <sz val="14"/>
        <rFont val="宋体"/>
        <charset val="134"/>
      </rPr>
      <t>种植业：</t>
    </r>
    <r>
      <rPr>
        <b/>
        <sz val="14"/>
        <rFont val="Times New Roman"/>
        <charset val="134"/>
      </rPr>
      <t>9</t>
    </r>
    <r>
      <rPr>
        <b/>
        <sz val="14"/>
        <rFont val="宋体"/>
        <charset val="134"/>
      </rPr>
      <t>项</t>
    </r>
  </si>
  <si>
    <r>
      <rPr>
        <b/>
        <sz val="14"/>
        <rFont val="宋体"/>
        <charset val="134"/>
      </rPr>
      <t>安排</t>
    </r>
    <r>
      <rPr>
        <b/>
        <sz val="14"/>
        <rFont val="Times New Roman"/>
        <charset val="134"/>
      </rPr>
      <t>147.6105</t>
    </r>
    <r>
      <rPr>
        <b/>
        <sz val="14"/>
        <rFont val="宋体"/>
        <charset val="134"/>
      </rPr>
      <t>万元在全县范围开展种植业到户补助项目。</t>
    </r>
  </si>
  <si>
    <r>
      <rPr>
        <b/>
        <sz val="14"/>
        <rFont val="Times New Roman"/>
        <charset val="134"/>
      </rPr>
      <t>1.1</t>
    </r>
    <r>
      <rPr>
        <b/>
        <sz val="14"/>
        <rFont val="宋体"/>
        <charset val="134"/>
      </rPr>
      <t>旱作农业到户补助项目</t>
    </r>
  </si>
  <si>
    <r>
      <rPr>
        <b/>
        <sz val="14"/>
        <rFont val="宋体"/>
        <charset val="134"/>
      </rPr>
      <t>安排</t>
    </r>
    <r>
      <rPr>
        <b/>
        <sz val="14"/>
        <rFont val="Times New Roman"/>
        <charset val="134"/>
      </rPr>
      <t>38.4680</t>
    </r>
    <r>
      <rPr>
        <b/>
        <sz val="14"/>
        <rFont val="宋体"/>
        <charset val="134"/>
      </rPr>
      <t>万元在全县范围内实施旱作农业边缘户补助项目，每亩补助</t>
    </r>
    <r>
      <rPr>
        <b/>
        <sz val="14"/>
        <rFont val="Times New Roman"/>
        <charset val="134"/>
      </rPr>
      <t>200</t>
    </r>
    <r>
      <rPr>
        <b/>
        <sz val="14"/>
        <rFont val="宋体"/>
        <charset val="134"/>
      </rPr>
      <t>元，共补助</t>
    </r>
    <r>
      <rPr>
        <b/>
        <sz val="14"/>
        <rFont val="Times New Roman"/>
        <charset val="134"/>
      </rPr>
      <t>1923.4</t>
    </r>
    <r>
      <rPr>
        <b/>
        <sz val="14"/>
        <rFont val="宋体"/>
        <charset val="134"/>
      </rPr>
      <t>亩。</t>
    </r>
  </si>
  <si>
    <r>
      <rPr>
        <sz val="14"/>
        <rFont val="宋体"/>
        <charset val="134"/>
      </rPr>
      <t>张家川镇旱作农业到户补助项目</t>
    </r>
  </si>
  <si>
    <r>
      <rPr>
        <sz val="14"/>
        <rFont val="宋体"/>
        <charset val="134"/>
      </rPr>
      <t>新建</t>
    </r>
  </si>
  <si>
    <t>2022.01-2022.12</t>
  </si>
  <si>
    <r>
      <rPr>
        <sz val="14"/>
        <rFont val="宋体"/>
        <charset val="134"/>
      </rPr>
      <t>张家川镇</t>
    </r>
  </si>
  <si>
    <r>
      <rPr>
        <sz val="14"/>
        <rFont val="宋体"/>
        <charset val="134"/>
      </rPr>
      <t>共</t>
    </r>
    <r>
      <rPr>
        <sz val="14"/>
        <rFont val="Times New Roman"/>
        <charset val="134"/>
      </rPr>
      <t>19</t>
    </r>
    <r>
      <rPr>
        <sz val="14"/>
        <rFont val="宋体"/>
        <charset val="134"/>
      </rPr>
      <t>村</t>
    </r>
    <r>
      <rPr>
        <sz val="14"/>
        <rFont val="Times New Roman"/>
        <charset val="134"/>
      </rPr>
      <t>11</t>
    </r>
    <r>
      <rPr>
        <sz val="14"/>
        <rFont val="宋体"/>
        <charset val="134"/>
      </rPr>
      <t>户</t>
    </r>
    <r>
      <rPr>
        <sz val="14"/>
        <rFont val="Times New Roman"/>
        <charset val="134"/>
      </rPr>
      <t>340</t>
    </r>
    <r>
      <rPr>
        <sz val="14"/>
        <rFont val="宋体"/>
        <charset val="134"/>
      </rPr>
      <t>亩。堡山村</t>
    </r>
    <r>
      <rPr>
        <sz val="14"/>
        <rFont val="Times New Roman"/>
        <charset val="134"/>
      </rPr>
      <t>5</t>
    </r>
    <r>
      <rPr>
        <sz val="14"/>
        <rFont val="宋体"/>
        <charset val="134"/>
      </rPr>
      <t>户</t>
    </r>
    <r>
      <rPr>
        <sz val="14"/>
        <rFont val="Times New Roman"/>
        <charset val="134"/>
      </rPr>
      <t>15</t>
    </r>
    <r>
      <rPr>
        <sz val="14"/>
        <rFont val="宋体"/>
        <charset val="134"/>
      </rPr>
      <t>亩、西关村</t>
    </r>
    <r>
      <rPr>
        <sz val="14"/>
        <rFont val="Times New Roman"/>
        <charset val="134"/>
      </rPr>
      <t>2</t>
    </r>
    <r>
      <rPr>
        <sz val="14"/>
        <rFont val="宋体"/>
        <charset val="134"/>
      </rPr>
      <t>户</t>
    </r>
    <r>
      <rPr>
        <sz val="14"/>
        <rFont val="Times New Roman"/>
        <charset val="134"/>
      </rPr>
      <t>8</t>
    </r>
    <r>
      <rPr>
        <sz val="14"/>
        <rFont val="宋体"/>
        <charset val="134"/>
      </rPr>
      <t>亩、纳沟村</t>
    </r>
    <r>
      <rPr>
        <sz val="14"/>
        <rFont val="Times New Roman"/>
        <charset val="134"/>
      </rPr>
      <t>5</t>
    </r>
    <r>
      <rPr>
        <sz val="14"/>
        <rFont val="宋体"/>
        <charset val="134"/>
      </rPr>
      <t>户</t>
    </r>
    <r>
      <rPr>
        <sz val="14"/>
        <rFont val="Times New Roman"/>
        <charset val="134"/>
      </rPr>
      <t>15</t>
    </r>
    <r>
      <rPr>
        <sz val="14"/>
        <rFont val="宋体"/>
        <charset val="134"/>
      </rPr>
      <t>亩、上磨村</t>
    </r>
    <r>
      <rPr>
        <sz val="14"/>
        <rFont val="Times New Roman"/>
        <charset val="134"/>
      </rPr>
      <t>7</t>
    </r>
    <r>
      <rPr>
        <sz val="14"/>
        <rFont val="宋体"/>
        <charset val="134"/>
      </rPr>
      <t>户</t>
    </r>
    <r>
      <rPr>
        <sz val="14"/>
        <rFont val="Times New Roman"/>
        <charset val="134"/>
      </rPr>
      <t>14</t>
    </r>
    <r>
      <rPr>
        <sz val="14"/>
        <rFont val="宋体"/>
        <charset val="134"/>
      </rPr>
      <t>亩、沟口村</t>
    </r>
    <r>
      <rPr>
        <sz val="14"/>
        <rFont val="Times New Roman"/>
        <charset val="134"/>
      </rPr>
      <t>6</t>
    </r>
    <r>
      <rPr>
        <sz val="14"/>
        <rFont val="宋体"/>
        <charset val="134"/>
      </rPr>
      <t>户</t>
    </r>
    <r>
      <rPr>
        <sz val="14"/>
        <rFont val="Times New Roman"/>
        <charset val="134"/>
      </rPr>
      <t>18</t>
    </r>
    <r>
      <rPr>
        <sz val="14"/>
        <rFont val="宋体"/>
        <charset val="134"/>
      </rPr>
      <t>亩、崔家村</t>
    </r>
    <r>
      <rPr>
        <sz val="14"/>
        <rFont val="Times New Roman"/>
        <charset val="134"/>
      </rPr>
      <t>3</t>
    </r>
    <r>
      <rPr>
        <sz val="14"/>
        <rFont val="宋体"/>
        <charset val="134"/>
      </rPr>
      <t>户</t>
    </r>
    <r>
      <rPr>
        <sz val="14"/>
        <rFont val="Times New Roman"/>
        <charset val="134"/>
      </rPr>
      <t>6</t>
    </r>
    <r>
      <rPr>
        <sz val="14"/>
        <rFont val="宋体"/>
        <charset val="134"/>
      </rPr>
      <t>亩、园树村</t>
    </r>
    <r>
      <rPr>
        <sz val="14"/>
        <rFont val="Times New Roman"/>
        <charset val="134"/>
      </rPr>
      <t>8</t>
    </r>
    <r>
      <rPr>
        <sz val="14"/>
        <rFont val="宋体"/>
        <charset val="134"/>
      </rPr>
      <t>户</t>
    </r>
    <r>
      <rPr>
        <sz val="14"/>
        <rFont val="Times New Roman"/>
        <charset val="134"/>
      </rPr>
      <t>25</t>
    </r>
    <r>
      <rPr>
        <sz val="14"/>
        <rFont val="宋体"/>
        <charset val="134"/>
      </rPr>
      <t>亩、孟寺村</t>
    </r>
    <r>
      <rPr>
        <sz val="14"/>
        <rFont val="Times New Roman"/>
        <charset val="134"/>
      </rPr>
      <t>6</t>
    </r>
    <r>
      <rPr>
        <sz val="14"/>
        <rFont val="宋体"/>
        <charset val="134"/>
      </rPr>
      <t>户</t>
    </r>
    <r>
      <rPr>
        <sz val="14"/>
        <rFont val="Times New Roman"/>
        <charset val="134"/>
      </rPr>
      <t>30</t>
    </r>
    <r>
      <rPr>
        <sz val="14"/>
        <rFont val="宋体"/>
        <charset val="134"/>
      </rPr>
      <t>亩、瓦泉村</t>
    </r>
    <r>
      <rPr>
        <sz val="14"/>
        <rFont val="Times New Roman"/>
        <charset val="134"/>
      </rPr>
      <t>13</t>
    </r>
    <r>
      <rPr>
        <sz val="14"/>
        <rFont val="宋体"/>
        <charset val="134"/>
      </rPr>
      <t>户</t>
    </r>
    <r>
      <rPr>
        <sz val="14"/>
        <rFont val="Times New Roman"/>
        <charset val="134"/>
      </rPr>
      <t>19</t>
    </r>
    <r>
      <rPr>
        <sz val="14"/>
        <rFont val="宋体"/>
        <charset val="134"/>
      </rPr>
      <t>亩、杨店村</t>
    </r>
    <r>
      <rPr>
        <sz val="14"/>
        <rFont val="Times New Roman"/>
        <charset val="134"/>
      </rPr>
      <t>3</t>
    </r>
    <r>
      <rPr>
        <sz val="14"/>
        <rFont val="宋体"/>
        <charset val="134"/>
      </rPr>
      <t>户</t>
    </r>
    <r>
      <rPr>
        <sz val="14"/>
        <rFont val="Times New Roman"/>
        <charset val="134"/>
      </rPr>
      <t>15</t>
    </r>
    <r>
      <rPr>
        <sz val="14"/>
        <rFont val="宋体"/>
        <charset val="134"/>
      </rPr>
      <t>亩、刘家村</t>
    </r>
    <r>
      <rPr>
        <sz val="14"/>
        <rFont val="Times New Roman"/>
        <charset val="134"/>
      </rPr>
      <t>4</t>
    </r>
    <r>
      <rPr>
        <sz val="14"/>
        <rFont val="宋体"/>
        <charset val="134"/>
      </rPr>
      <t>户</t>
    </r>
    <r>
      <rPr>
        <sz val="14"/>
        <rFont val="Times New Roman"/>
        <charset val="134"/>
      </rPr>
      <t>15</t>
    </r>
    <r>
      <rPr>
        <sz val="14"/>
        <rFont val="宋体"/>
        <charset val="134"/>
      </rPr>
      <t>亩、背武村</t>
    </r>
    <r>
      <rPr>
        <sz val="14"/>
        <rFont val="Times New Roman"/>
        <charset val="134"/>
      </rPr>
      <t>5</t>
    </r>
    <r>
      <rPr>
        <sz val="14"/>
        <rFont val="宋体"/>
        <charset val="134"/>
      </rPr>
      <t>户</t>
    </r>
    <r>
      <rPr>
        <sz val="14"/>
        <rFont val="Times New Roman"/>
        <charset val="134"/>
      </rPr>
      <t>15</t>
    </r>
    <r>
      <rPr>
        <sz val="14"/>
        <rFont val="宋体"/>
        <charset val="134"/>
      </rPr>
      <t>亩、崔湾村</t>
    </r>
    <r>
      <rPr>
        <sz val="14"/>
        <rFont val="Times New Roman"/>
        <charset val="134"/>
      </rPr>
      <t>5</t>
    </r>
    <r>
      <rPr>
        <sz val="14"/>
        <rFont val="宋体"/>
        <charset val="134"/>
      </rPr>
      <t>户</t>
    </r>
    <r>
      <rPr>
        <sz val="14"/>
        <rFont val="Times New Roman"/>
        <charset val="134"/>
      </rPr>
      <t>15</t>
    </r>
    <r>
      <rPr>
        <sz val="14"/>
        <rFont val="宋体"/>
        <charset val="134"/>
      </rPr>
      <t>亩、大堡村</t>
    </r>
    <r>
      <rPr>
        <sz val="14"/>
        <rFont val="Times New Roman"/>
        <charset val="134"/>
      </rPr>
      <t>5</t>
    </r>
    <r>
      <rPr>
        <sz val="14"/>
        <rFont val="宋体"/>
        <charset val="134"/>
      </rPr>
      <t>户</t>
    </r>
    <r>
      <rPr>
        <sz val="14"/>
        <rFont val="Times New Roman"/>
        <charset val="134"/>
      </rPr>
      <t>10</t>
    </r>
    <r>
      <rPr>
        <sz val="14"/>
        <rFont val="宋体"/>
        <charset val="134"/>
      </rPr>
      <t>亩、东街村</t>
    </r>
    <r>
      <rPr>
        <sz val="14"/>
        <rFont val="Times New Roman"/>
        <charset val="134"/>
      </rPr>
      <t>7</t>
    </r>
    <r>
      <rPr>
        <sz val="14"/>
        <rFont val="宋体"/>
        <charset val="134"/>
      </rPr>
      <t>户</t>
    </r>
    <r>
      <rPr>
        <sz val="14"/>
        <rFont val="Times New Roman"/>
        <charset val="134"/>
      </rPr>
      <t>42</t>
    </r>
    <r>
      <rPr>
        <sz val="14"/>
        <rFont val="宋体"/>
        <charset val="134"/>
      </rPr>
      <t>亩、袁川村</t>
    </r>
    <r>
      <rPr>
        <sz val="14"/>
        <rFont val="Times New Roman"/>
        <charset val="134"/>
      </rPr>
      <t>9</t>
    </r>
    <r>
      <rPr>
        <sz val="14"/>
        <rFont val="宋体"/>
        <charset val="134"/>
      </rPr>
      <t>户</t>
    </r>
    <r>
      <rPr>
        <sz val="14"/>
        <rFont val="Times New Roman"/>
        <charset val="134"/>
      </rPr>
      <t>18</t>
    </r>
    <r>
      <rPr>
        <sz val="14"/>
        <rFont val="宋体"/>
        <charset val="134"/>
      </rPr>
      <t>亩、杨川村</t>
    </r>
    <r>
      <rPr>
        <sz val="14"/>
        <rFont val="Times New Roman"/>
        <charset val="134"/>
      </rPr>
      <t>7</t>
    </r>
    <r>
      <rPr>
        <sz val="14"/>
        <rFont val="宋体"/>
        <charset val="134"/>
      </rPr>
      <t>户</t>
    </r>
    <r>
      <rPr>
        <sz val="14"/>
        <rFont val="Times New Roman"/>
        <charset val="134"/>
      </rPr>
      <t>30</t>
    </r>
    <r>
      <rPr>
        <sz val="14"/>
        <rFont val="宋体"/>
        <charset val="134"/>
      </rPr>
      <t>亩、赵阳村</t>
    </r>
    <r>
      <rPr>
        <sz val="14"/>
        <rFont val="Times New Roman"/>
        <charset val="134"/>
      </rPr>
      <t>6</t>
    </r>
    <r>
      <rPr>
        <sz val="14"/>
        <rFont val="宋体"/>
        <charset val="134"/>
      </rPr>
      <t>户</t>
    </r>
    <r>
      <rPr>
        <sz val="14"/>
        <rFont val="Times New Roman"/>
        <charset val="134"/>
      </rPr>
      <t>18</t>
    </r>
    <r>
      <rPr>
        <sz val="14"/>
        <rFont val="宋体"/>
        <charset val="134"/>
      </rPr>
      <t>亩、上川村</t>
    </r>
    <r>
      <rPr>
        <sz val="14"/>
        <rFont val="Times New Roman"/>
        <charset val="134"/>
      </rPr>
      <t>4</t>
    </r>
    <r>
      <rPr>
        <sz val="14"/>
        <rFont val="宋体"/>
        <charset val="134"/>
      </rPr>
      <t>户</t>
    </r>
    <r>
      <rPr>
        <sz val="14"/>
        <rFont val="Times New Roman"/>
        <charset val="134"/>
      </rPr>
      <t>12</t>
    </r>
    <r>
      <rPr>
        <sz val="14"/>
        <rFont val="宋体"/>
        <charset val="134"/>
      </rPr>
      <t>亩。每亩</t>
    </r>
    <r>
      <rPr>
        <sz val="14"/>
        <rFont val="Times New Roman"/>
        <charset val="134"/>
      </rPr>
      <t>200</t>
    </r>
    <r>
      <rPr>
        <sz val="14"/>
        <rFont val="宋体"/>
        <charset val="134"/>
      </rPr>
      <t>元。</t>
    </r>
  </si>
  <si>
    <r>
      <rPr>
        <sz val="14"/>
        <rFont val="宋体"/>
        <charset val="134"/>
      </rPr>
      <t>提高粮食产量，增加农户收益，带动经济增长</t>
    </r>
  </si>
  <si>
    <r>
      <rPr>
        <sz val="14"/>
        <rFont val="宋体"/>
        <charset val="134"/>
      </rPr>
      <t>农业农村局</t>
    </r>
  </si>
  <si>
    <r>
      <rPr>
        <sz val="14"/>
        <rFont val="宋体"/>
        <charset val="134"/>
      </rPr>
      <t>龙山镇旱作农业到户补助项目</t>
    </r>
  </si>
  <si>
    <t>2022.1-2022.12</t>
  </si>
  <si>
    <r>
      <rPr>
        <sz val="14"/>
        <rFont val="宋体"/>
        <charset val="134"/>
      </rPr>
      <t>龙山镇</t>
    </r>
  </si>
  <si>
    <r>
      <rPr>
        <sz val="14"/>
        <rFont val="宋体"/>
        <charset val="134"/>
      </rPr>
      <t>全镇共种植</t>
    </r>
    <r>
      <rPr>
        <sz val="14"/>
        <rFont val="Times New Roman"/>
        <charset val="134"/>
      </rPr>
      <t>282</t>
    </r>
    <r>
      <rPr>
        <sz val="14"/>
        <rFont val="宋体"/>
        <charset val="134"/>
      </rPr>
      <t>亩，每亩补助</t>
    </r>
    <r>
      <rPr>
        <sz val="14"/>
        <rFont val="Times New Roman"/>
        <charset val="134"/>
      </rPr>
      <t>200</t>
    </r>
    <r>
      <rPr>
        <sz val="14"/>
        <rFont val="宋体"/>
        <charset val="134"/>
      </rPr>
      <t>元，共补助</t>
    </r>
    <r>
      <rPr>
        <sz val="14"/>
        <rFont val="Times New Roman"/>
        <charset val="134"/>
      </rPr>
      <t>5.64</t>
    </r>
    <r>
      <rPr>
        <sz val="14"/>
        <rFont val="宋体"/>
        <charset val="134"/>
      </rPr>
      <t>万元，其中，冯塬村种植</t>
    </r>
    <r>
      <rPr>
        <sz val="14"/>
        <rFont val="Times New Roman"/>
        <charset val="134"/>
      </rPr>
      <t>6</t>
    </r>
    <r>
      <rPr>
        <sz val="14"/>
        <rFont val="宋体"/>
        <charset val="134"/>
      </rPr>
      <t>亩</t>
    </r>
    <r>
      <rPr>
        <sz val="14"/>
        <rFont val="Times New Roman"/>
        <charset val="134"/>
      </rPr>
      <t>0.12</t>
    </r>
    <r>
      <rPr>
        <sz val="14"/>
        <rFont val="宋体"/>
        <charset val="134"/>
      </rPr>
      <t>万；西川村种植</t>
    </r>
    <r>
      <rPr>
        <sz val="14"/>
        <rFont val="Times New Roman"/>
        <charset val="134"/>
      </rPr>
      <t>10</t>
    </r>
    <r>
      <rPr>
        <sz val="14"/>
        <rFont val="宋体"/>
        <charset val="134"/>
      </rPr>
      <t>亩</t>
    </r>
    <r>
      <rPr>
        <sz val="14"/>
        <rFont val="Times New Roman"/>
        <charset val="134"/>
      </rPr>
      <t>0.2</t>
    </r>
    <r>
      <rPr>
        <sz val="14"/>
        <rFont val="宋体"/>
        <charset val="134"/>
      </rPr>
      <t>万；榆树村种植</t>
    </r>
    <r>
      <rPr>
        <sz val="14"/>
        <rFont val="Times New Roman"/>
        <charset val="134"/>
      </rPr>
      <t>18</t>
    </r>
    <r>
      <rPr>
        <sz val="14"/>
        <rFont val="宋体"/>
        <charset val="134"/>
      </rPr>
      <t>亩</t>
    </r>
    <r>
      <rPr>
        <sz val="14"/>
        <rFont val="Times New Roman"/>
        <charset val="134"/>
      </rPr>
      <t>0.36</t>
    </r>
    <r>
      <rPr>
        <sz val="14"/>
        <rFont val="宋体"/>
        <charset val="134"/>
      </rPr>
      <t>万元；李山村</t>
    </r>
    <r>
      <rPr>
        <sz val="14"/>
        <rFont val="Times New Roman"/>
        <charset val="134"/>
      </rPr>
      <t>20</t>
    </r>
    <r>
      <rPr>
        <sz val="14"/>
        <rFont val="宋体"/>
        <charset val="134"/>
      </rPr>
      <t>亩</t>
    </r>
    <r>
      <rPr>
        <sz val="14"/>
        <rFont val="Times New Roman"/>
        <charset val="134"/>
      </rPr>
      <t>0.4</t>
    </r>
    <r>
      <rPr>
        <sz val="14"/>
        <rFont val="宋体"/>
        <charset val="134"/>
      </rPr>
      <t>万元；官泉村种植</t>
    </r>
    <r>
      <rPr>
        <sz val="14"/>
        <rFont val="Times New Roman"/>
        <charset val="134"/>
      </rPr>
      <t>20</t>
    </r>
    <r>
      <rPr>
        <sz val="14"/>
        <rFont val="宋体"/>
        <charset val="134"/>
      </rPr>
      <t>亩</t>
    </r>
    <r>
      <rPr>
        <sz val="14"/>
        <rFont val="Times New Roman"/>
        <charset val="134"/>
      </rPr>
      <t>0.4</t>
    </r>
    <r>
      <rPr>
        <sz val="14"/>
        <rFont val="宋体"/>
        <charset val="134"/>
      </rPr>
      <t>万元；北街村种植</t>
    </r>
    <r>
      <rPr>
        <sz val="14"/>
        <rFont val="Times New Roman"/>
        <charset val="134"/>
      </rPr>
      <t>20</t>
    </r>
    <r>
      <rPr>
        <sz val="14"/>
        <rFont val="宋体"/>
        <charset val="134"/>
      </rPr>
      <t>亩</t>
    </r>
    <r>
      <rPr>
        <sz val="14"/>
        <rFont val="Times New Roman"/>
        <charset val="134"/>
      </rPr>
      <t>0.4</t>
    </r>
    <r>
      <rPr>
        <sz val="14"/>
        <rFont val="宋体"/>
        <charset val="134"/>
      </rPr>
      <t>万元；树坡村种植</t>
    </r>
    <r>
      <rPr>
        <sz val="14"/>
        <rFont val="Times New Roman"/>
        <charset val="134"/>
      </rPr>
      <t>3</t>
    </r>
    <r>
      <rPr>
        <sz val="14"/>
        <rFont val="宋体"/>
        <charset val="134"/>
      </rPr>
      <t>亩</t>
    </r>
    <r>
      <rPr>
        <sz val="14"/>
        <rFont val="Times New Roman"/>
        <charset val="134"/>
      </rPr>
      <t>0.06</t>
    </r>
    <r>
      <rPr>
        <sz val="14"/>
        <rFont val="宋体"/>
        <charset val="134"/>
      </rPr>
      <t>万元；南街村种植</t>
    </r>
    <r>
      <rPr>
        <sz val="14"/>
        <rFont val="Times New Roman"/>
        <charset val="134"/>
      </rPr>
      <t>20</t>
    </r>
    <r>
      <rPr>
        <sz val="14"/>
        <rFont val="宋体"/>
        <charset val="134"/>
      </rPr>
      <t>亩</t>
    </r>
    <r>
      <rPr>
        <sz val="14"/>
        <rFont val="Times New Roman"/>
        <charset val="134"/>
      </rPr>
      <t>0.4</t>
    </r>
    <r>
      <rPr>
        <sz val="14"/>
        <rFont val="宋体"/>
        <charset val="134"/>
      </rPr>
      <t>万元；西沟村种植</t>
    </r>
    <r>
      <rPr>
        <sz val="14"/>
        <rFont val="Times New Roman"/>
        <charset val="134"/>
      </rPr>
      <t>10</t>
    </r>
    <r>
      <rPr>
        <sz val="14"/>
        <rFont val="宋体"/>
        <charset val="134"/>
      </rPr>
      <t>亩</t>
    </r>
    <r>
      <rPr>
        <sz val="14"/>
        <rFont val="Times New Roman"/>
        <charset val="134"/>
      </rPr>
      <t>0.2</t>
    </r>
    <r>
      <rPr>
        <sz val="14"/>
        <rFont val="宋体"/>
        <charset val="134"/>
      </rPr>
      <t>万元；西门村共</t>
    </r>
    <r>
      <rPr>
        <sz val="14"/>
        <rFont val="Times New Roman"/>
        <charset val="134"/>
      </rPr>
      <t>30</t>
    </r>
    <r>
      <rPr>
        <sz val="14"/>
        <rFont val="宋体"/>
        <charset val="134"/>
      </rPr>
      <t>亩补助</t>
    </r>
    <r>
      <rPr>
        <sz val="14"/>
        <rFont val="Times New Roman"/>
        <charset val="134"/>
      </rPr>
      <t>0.6</t>
    </r>
    <r>
      <rPr>
        <sz val="14"/>
        <rFont val="宋体"/>
        <charset val="134"/>
      </rPr>
      <t>万元；韩川村</t>
    </r>
    <r>
      <rPr>
        <sz val="14"/>
        <rFont val="Times New Roman"/>
        <charset val="134"/>
      </rPr>
      <t>20</t>
    </r>
    <r>
      <rPr>
        <sz val="14"/>
        <rFont val="宋体"/>
        <charset val="134"/>
      </rPr>
      <t>亩</t>
    </r>
    <r>
      <rPr>
        <sz val="14"/>
        <rFont val="Times New Roman"/>
        <charset val="134"/>
      </rPr>
      <t>0.4</t>
    </r>
    <r>
      <rPr>
        <sz val="14"/>
        <rFont val="宋体"/>
        <charset val="134"/>
      </rPr>
      <t>万元；北河村</t>
    </r>
    <r>
      <rPr>
        <sz val="14"/>
        <rFont val="Times New Roman"/>
        <charset val="134"/>
      </rPr>
      <t>8</t>
    </r>
    <r>
      <rPr>
        <sz val="14"/>
        <rFont val="宋体"/>
        <charset val="134"/>
      </rPr>
      <t>亩补助</t>
    </r>
    <r>
      <rPr>
        <sz val="14"/>
        <rFont val="Times New Roman"/>
        <charset val="134"/>
      </rPr>
      <t>0.16</t>
    </r>
    <r>
      <rPr>
        <sz val="14"/>
        <rFont val="宋体"/>
        <charset val="134"/>
      </rPr>
      <t>万元。汪堡村种植</t>
    </r>
    <r>
      <rPr>
        <sz val="14"/>
        <rFont val="Times New Roman"/>
        <charset val="134"/>
      </rPr>
      <t>18</t>
    </r>
    <r>
      <rPr>
        <sz val="14"/>
        <rFont val="宋体"/>
        <charset val="134"/>
      </rPr>
      <t>亩</t>
    </r>
    <r>
      <rPr>
        <sz val="14"/>
        <rFont val="Times New Roman"/>
        <charset val="134"/>
      </rPr>
      <t>0.36</t>
    </r>
    <r>
      <rPr>
        <sz val="14"/>
        <rFont val="宋体"/>
        <charset val="134"/>
      </rPr>
      <t>万元；连柯村饲料玉米</t>
    </r>
    <r>
      <rPr>
        <sz val="14"/>
        <rFont val="Times New Roman"/>
        <charset val="134"/>
      </rPr>
      <t>35</t>
    </r>
    <r>
      <rPr>
        <sz val="14"/>
        <rFont val="宋体"/>
        <charset val="134"/>
      </rPr>
      <t>亩</t>
    </r>
    <r>
      <rPr>
        <sz val="14"/>
        <rFont val="Times New Roman"/>
        <charset val="134"/>
      </rPr>
      <t>0.7</t>
    </r>
    <r>
      <rPr>
        <sz val="14"/>
        <rFont val="宋体"/>
        <charset val="134"/>
      </rPr>
      <t>万元；南梁村种植</t>
    </r>
    <r>
      <rPr>
        <sz val="14"/>
        <rFont val="Times New Roman"/>
        <charset val="134"/>
      </rPr>
      <t>24</t>
    </r>
    <r>
      <rPr>
        <sz val="14"/>
        <rFont val="宋体"/>
        <charset val="134"/>
      </rPr>
      <t>亩饲料玉米种植</t>
    </r>
    <r>
      <rPr>
        <sz val="14"/>
        <rFont val="Times New Roman"/>
        <charset val="134"/>
      </rPr>
      <t>0.48</t>
    </r>
    <r>
      <rPr>
        <sz val="14"/>
        <rFont val="宋体"/>
        <charset val="134"/>
      </rPr>
      <t>万元；四方村饲料玉米</t>
    </r>
    <r>
      <rPr>
        <sz val="14"/>
        <rFont val="Times New Roman"/>
        <charset val="134"/>
      </rPr>
      <t>20</t>
    </r>
    <r>
      <rPr>
        <sz val="14"/>
        <rFont val="宋体"/>
        <charset val="134"/>
      </rPr>
      <t>亩</t>
    </r>
    <r>
      <rPr>
        <sz val="14"/>
        <rFont val="Times New Roman"/>
        <charset val="134"/>
      </rPr>
      <t>0.4</t>
    </r>
    <r>
      <rPr>
        <sz val="14"/>
        <rFont val="宋体"/>
        <charset val="134"/>
      </rPr>
      <t>万元；</t>
    </r>
  </si>
  <si>
    <r>
      <rPr>
        <sz val="14"/>
        <rFont val="宋体"/>
        <charset val="134"/>
      </rPr>
      <t>恭门镇旱作农业到户补助项目</t>
    </r>
  </si>
  <si>
    <r>
      <rPr>
        <sz val="14"/>
        <rFont val="宋体"/>
        <charset val="134"/>
      </rPr>
      <t>恭门镇</t>
    </r>
  </si>
  <si>
    <r>
      <rPr>
        <sz val="14"/>
        <rFont val="宋体"/>
        <charset val="134"/>
      </rPr>
      <t>共</t>
    </r>
    <r>
      <rPr>
        <sz val="14"/>
        <rFont val="Times New Roman"/>
        <charset val="134"/>
      </rPr>
      <t>82</t>
    </r>
    <r>
      <rPr>
        <sz val="14"/>
        <rFont val="宋体"/>
        <charset val="134"/>
      </rPr>
      <t>亩；恭门村</t>
    </r>
    <r>
      <rPr>
        <sz val="14"/>
        <rFont val="Times New Roman"/>
        <charset val="134"/>
      </rPr>
      <t>4</t>
    </r>
    <r>
      <rPr>
        <sz val="14"/>
        <rFont val="宋体"/>
        <charset val="134"/>
      </rPr>
      <t>户</t>
    </r>
    <r>
      <rPr>
        <sz val="14"/>
        <rFont val="Times New Roman"/>
        <charset val="134"/>
      </rPr>
      <t>4</t>
    </r>
    <r>
      <rPr>
        <sz val="14"/>
        <rFont val="宋体"/>
        <charset val="134"/>
      </rPr>
      <t>亩、河北村</t>
    </r>
    <r>
      <rPr>
        <sz val="14"/>
        <rFont val="Times New Roman"/>
        <charset val="134"/>
      </rPr>
      <t>3</t>
    </r>
    <r>
      <rPr>
        <sz val="14"/>
        <rFont val="宋体"/>
        <charset val="134"/>
      </rPr>
      <t>户</t>
    </r>
    <r>
      <rPr>
        <sz val="14"/>
        <rFont val="Times New Roman"/>
        <charset val="134"/>
      </rPr>
      <t>3</t>
    </r>
    <r>
      <rPr>
        <sz val="14"/>
        <rFont val="宋体"/>
        <charset val="134"/>
      </rPr>
      <t>亩、梁湾村</t>
    </r>
    <r>
      <rPr>
        <sz val="14"/>
        <rFont val="Times New Roman"/>
        <charset val="134"/>
      </rPr>
      <t>4</t>
    </r>
    <r>
      <rPr>
        <sz val="14"/>
        <rFont val="宋体"/>
        <charset val="134"/>
      </rPr>
      <t>户</t>
    </r>
    <r>
      <rPr>
        <sz val="14"/>
        <rFont val="Times New Roman"/>
        <charset val="134"/>
      </rPr>
      <t>8</t>
    </r>
    <r>
      <rPr>
        <sz val="14"/>
        <rFont val="宋体"/>
        <charset val="134"/>
      </rPr>
      <t>亩、灵台村</t>
    </r>
    <r>
      <rPr>
        <sz val="14"/>
        <rFont val="Times New Roman"/>
        <charset val="134"/>
      </rPr>
      <t>3</t>
    </r>
    <r>
      <rPr>
        <sz val="14"/>
        <rFont val="宋体"/>
        <charset val="134"/>
      </rPr>
      <t>户</t>
    </r>
    <r>
      <rPr>
        <sz val="14"/>
        <rFont val="Times New Roman"/>
        <charset val="134"/>
      </rPr>
      <t>9</t>
    </r>
    <r>
      <rPr>
        <sz val="14"/>
        <rFont val="宋体"/>
        <charset val="134"/>
      </rPr>
      <t>亩、柳沟村</t>
    </r>
    <r>
      <rPr>
        <sz val="14"/>
        <rFont val="Times New Roman"/>
        <charset val="134"/>
      </rPr>
      <t>5</t>
    </r>
    <r>
      <rPr>
        <sz val="14"/>
        <rFont val="宋体"/>
        <charset val="134"/>
      </rPr>
      <t>户</t>
    </r>
    <r>
      <rPr>
        <sz val="14"/>
        <rFont val="Times New Roman"/>
        <charset val="134"/>
      </rPr>
      <t>12</t>
    </r>
    <r>
      <rPr>
        <sz val="14"/>
        <rFont val="宋体"/>
        <charset val="134"/>
      </rPr>
      <t>亩、麻崖村</t>
    </r>
    <r>
      <rPr>
        <sz val="14"/>
        <rFont val="Times New Roman"/>
        <charset val="134"/>
      </rPr>
      <t>2</t>
    </r>
    <r>
      <rPr>
        <sz val="14"/>
        <rFont val="宋体"/>
        <charset val="134"/>
      </rPr>
      <t>户</t>
    </r>
    <r>
      <rPr>
        <sz val="14"/>
        <rFont val="Times New Roman"/>
        <charset val="134"/>
      </rPr>
      <t>4</t>
    </r>
    <r>
      <rPr>
        <sz val="14"/>
        <rFont val="宋体"/>
        <charset val="134"/>
      </rPr>
      <t>亩、水池村</t>
    </r>
    <r>
      <rPr>
        <sz val="14"/>
        <rFont val="Times New Roman"/>
        <charset val="134"/>
      </rPr>
      <t>1</t>
    </r>
    <r>
      <rPr>
        <sz val="14"/>
        <rFont val="宋体"/>
        <charset val="134"/>
      </rPr>
      <t>户</t>
    </r>
    <r>
      <rPr>
        <sz val="14"/>
        <rFont val="Times New Roman"/>
        <charset val="134"/>
      </rPr>
      <t>12</t>
    </r>
    <r>
      <rPr>
        <sz val="14"/>
        <rFont val="宋体"/>
        <charset val="134"/>
      </rPr>
      <t>亩、西关村</t>
    </r>
    <r>
      <rPr>
        <sz val="14"/>
        <rFont val="Times New Roman"/>
        <charset val="134"/>
      </rPr>
      <t>7</t>
    </r>
    <r>
      <rPr>
        <sz val="14"/>
        <rFont val="宋体"/>
        <charset val="134"/>
      </rPr>
      <t>户</t>
    </r>
    <r>
      <rPr>
        <sz val="14"/>
        <rFont val="Times New Roman"/>
        <charset val="134"/>
      </rPr>
      <t>24</t>
    </r>
    <r>
      <rPr>
        <sz val="14"/>
        <rFont val="宋体"/>
        <charset val="134"/>
      </rPr>
      <t>亩、许湾村</t>
    </r>
    <r>
      <rPr>
        <sz val="14"/>
        <rFont val="Times New Roman"/>
        <charset val="134"/>
      </rPr>
      <t>2</t>
    </r>
    <r>
      <rPr>
        <sz val="14"/>
        <rFont val="宋体"/>
        <charset val="134"/>
      </rPr>
      <t>户</t>
    </r>
    <r>
      <rPr>
        <sz val="14"/>
        <rFont val="Times New Roman"/>
        <charset val="134"/>
      </rPr>
      <t>6</t>
    </r>
    <r>
      <rPr>
        <sz val="14"/>
        <rFont val="宋体"/>
        <charset val="134"/>
      </rPr>
      <t>亩、</t>
    </r>
  </si>
  <si>
    <r>
      <rPr>
        <sz val="14"/>
        <rFont val="宋体"/>
        <charset val="134"/>
      </rPr>
      <t>胡川镇旱作农业到户补助项目</t>
    </r>
  </si>
  <si>
    <r>
      <rPr>
        <sz val="14"/>
        <rFont val="宋体"/>
        <charset val="134"/>
      </rPr>
      <t>新增</t>
    </r>
  </si>
  <si>
    <r>
      <rPr>
        <sz val="14"/>
        <rFont val="宋体"/>
        <charset val="134"/>
      </rPr>
      <t>胡川镇</t>
    </r>
  </si>
  <si>
    <r>
      <rPr>
        <sz val="14"/>
        <rFont val="宋体"/>
        <charset val="134"/>
      </rPr>
      <t>在胡川镇边缘户种植旱作农业</t>
    </r>
    <r>
      <rPr>
        <sz val="14"/>
        <rFont val="Times New Roman"/>
        <charset val="134"/>
      </rPr>
      <t>107</t>
    </r>
    <r>
      <rPr>
        <sz val="14"/>
        <rFont val="宋体"/>
        <charset val="134"/>
      </rPr>
      <t>亩，每亩补助</t>
    </r>
    <r>
      <rPr>
        <sz val="14"/>
        <rFont val="Times New Roman"/>
        <charset val="134"/>
      </rPr>
      <t>200</t>
    </r>
    <r>
      <rPr>
        <sz val="14"/>
        <rFont val="宋体"/>
        <charset val="134"/>
      </rPr>
      <t>元，共补助</t>
    </r>
    <r>
      <rPr>
        <sz val="14"/>
        <rFont val="Times New Roman"/>
        <charset val="134"/>
      </rPr>
      <t>2.14</t>
    </r>
    <r>
      <rPr>
        <sz val="14"/>
        <rFont val="宋体"/>
        <charset val="134"/>
      </rPr>
      <t>万元。其中仓下村</t>
    </r>
    <r>
      <rPr>
        <sz val="14"/>
        <rFont val="Times New Roman"/>
        <charset val="134"/>
      </rPr>
      <t>8</t>
    </r>
    <r>
      <rPr>
        <sz val="14"/>
        <rFont val="宋体"/>
        <charset val="134"/>
      </rPr>
      <t>亩；胡川村</t>
    </r>
    <r>
      <rPr>
        <sz val="14"/>
        <rFont val="Times New Roman"/>
        <charset val="134"/>
      </rPr>
      <t>6</t>
    </r>
    <r>
      <rPr>
        <sz val="14"/>
        <rFont val="宋体"/>
        <charset val="134"/>
      </rPr>
      <t>亩；刘塬村</t>
    </r>
    <r>
      <rPr>
        <sz val="14"/>
        <rFont val="Times New Roman"/>
        <charset val="134"/>
      </rPr>
      <t>13</t>
    </r>
    <r>
      <rPr>
        <sz val="14"/>
        <rFont val="宋体"/>
        <charset val="134"/>
      </rPr>
      <t>亩；宁马村</t>
    </r>
    <r>
      <rPr>
        <sz val="14"/>
        <rFont val="Times New Roman"/>
        <charset val="134"/>
      </rPr>
      <t>6</t>
    </r>
    <r>
      <rPr>
        <sz val="14"/>
        <rFont val="宋体"/>
        <charset val="134"/>
      </rPr>
      <t>亩；潘峪村</t>
    </r>
    <r>
      <rPr>
        <sz val="14"/>
        <rFont val="Times New Roman"/>
        <charset val="134"/>
      </rPr>
      <t>9</t>
    </r>
    <r>
      <rPr>
        <sz val="14"/>
        <rFont val="宋体"/>
        <charset val="134"/>
      </rPr>
      <t>亩；蒲家村</t>
    </r>
    <r>
      <rPr>
        <sz val="14"/>
        <rFont val="Times New Roman"/>
        <charset val="134"/>
      </rPr>
      <t>4</t>
    </r>
    <r>
      <rPr>
        <sz val="14"/>
        <rFont val="宋体"/>
        <charset val="134"/>
      </rPr>
      <t>亩；祁沟村</t>
    </r>
    <r>
      <rPr>
        <sz val="14"/>
        <rFont val="Times New Roman"/>
        <charset val="134"/>
      </rPr>
      <t>4</t>
    </r>
    <r>
      <rPr>
        <sz val="14"/>
        <rFont val="宋体"/>
        <charset val="134"/>
      </rPr>
      <t>亩；深坷村</t>
    </r>
    <r>
      <rPr>
        <sz val="14"/>
        <rFont val="Times New Roman"/>
        <charset val="134"/>
      </rPr>
      <t>10</t>
    </r>
    <r>
      <rPr>
        <sz val="14"/>
        <rFont val="宋体"/>
        <charset val="134"/>
      </rPr>
      <t>亩；前梁村</t>
    </r>
    <r>
      <rPr>
        <sz val="14"/>
        <rFont val="Times New Roman"/>
        <charset val="134"/>
      </rPr>
      <t>4</t>
    </r>
    <r>
      <rPr>
        <sz val="14"/>
        <rFont val="宋体"/>
        <charset val="134"/>
      </rPr>
      <t>亩；夏堡村</t>
    </r>
    <r>
      <rPr>
        <sz val="14"/>
        <rFont val="Times New Roman"/>
        <charset val="134"/>
      </rPr>
      <t>17</t>
    </r>
    <r>
      <rPr>
        <sz val="14"/>
        <rFont val="宋体"/>
        <charset val="134"/>
      </rPr>
      <t>亩；阳山村</t>
    </r>
    <r>
      <rPr>
        <sz val="14"/>
        <rFont val="Times New Roman"/>
        <charset val="134"/>
      </rPr>
      <t>13</t>
    </r>
    <r>
      <rPr>
        <sz val="14"/>
        <rFont val="宋体"/>
        <charset val="134"/>
      </rPr>
      <t>亩；窑上村</t>
    </r>
    <r>
      <rPr>
        <sz val="14"/>
        <rFont val="Times New Roman"/>
        <charset val="134"/>
      </rPr>
      <t>11</t>
    </r>
    <r>
      <rPr>
        <sz val="14"/>
        <rFont val="宋体"/>
        <charset val="134"/>
      </rPr>
      <t>亩；张堡村</t>
    </r>
    <r>
      <rPr>
        <sz val="14"/>
        <rFont val="Times New Roman"/>
        <charset val="134"/>
      </rPr>
      <t>2</t>
    </r>
    <r>
      <rPr>
        <sz val="14"/>
        <rFont val="宋体"/>
        <charset val="134"/>
      </rPr>
      <t>亩。</t>
    </r>
  </si>
  <si>
    <t>通过种植业补助扶持，增加边缘户收入，巩固拓展脱贫攻坚成果</t>
  </si>
  <si>
    <r>
      <rPr>
        <sz val="14"/>
        <rFont val="宋体"/>
        <charset val="134"/>
      </rPr>
      <t>大阳镇旱作农业到户补助项目</t>
    </r>
  </si>
  <si>
    <r>
      <rPr>
        <sz val="14"/>
        <rFont val="宋体"/>
        <charset val="134"/>
      </rPr>
      <t>大阳镇</t>
    </r>
  </si>
  <si>
    <r>
      <rPr>
        <sz val="14"/>
        <rFont val="宋体"/>
        <charset val="134"/>
      </rPr>
      <t>在大阳镇边缘户种植全膜玉米</t>
    </r>
    <r>
      <rPr>
        <sz val="14"/>
        <rFont val="Times New Roman"/>
        <charset val="134"/>
      </rPr>
      <t>225.4</t>
    </r>
    <r>
      <rPr>
        <sz val="14"/>
        <rFont val="宋体"/>
        <charset val="134"/>
      </rPr>
      <t>亩，每亩补助</t>
    </r>
    <r>
      <rPr>
        <sz val="14"/>
        <rFont val="Times New Roman"/>
        <charset val="134"/>
      </rPr>
      <t>200</t>
    </r>
    <r>
      <rPr>
        <sz val="14"/>
        <rFont val="宋体"/>
        <charset val="134"/>
      </rPr>
      <t>元，共补助</t>
    </r>
    <r>
      <rPr>
        <sz val="14"/>
        <rFont val="Times New Roman"/>
        <charset val="134"/>
      </rPr>
      <t>4.5080</t>
    </r>
    <r>
      <rPr>
        <sz val="14"/>
        <rFont val="宋体"/>
        <charset val="134"/>
      </rPr>
      <t>万元。其中吴家村</t>
    </r>
    <r>
      <rPr>
        <sz val="14"/>
        <rFont val="Times New Roman"/>
        <charset val="134"/>
      </rPr>
      <t>6</t>
    </r>
    <r>
      <rPr>
        <sz val="14"/>
        <rFont val="宋体"/>
        <charset val="134"/>
      </rPr>
      <t>亩，汪洋村</t>
    </r>
    <r>
      <rPr>
        <sz val="14"/>
        <rFont val="Times New Roman"/>
        <charset val="134"/>
      </rPr>
      <t>15</t>
    </r>
    <r>
      <rPr>
        <sz val="14"/>
        <rFont val="宋体"/>
        <charset val="134"/>
      </rPr>
      <t>亩，寨子村</t>
    </r>
    <r>
      <rPr>
        <sz val="14"/>
        <rFont val="Times New Roman"/>
        <charset val="134"/>
      </rPr>
      <t>3</t>
    </r>
    <r>
      <rPr>
        <sz val="14"/>
        <rFont val="宋体"/>
        <charset val="134"/>
      </rPr>
      <t>亩，双庙村</t>
    </r>
    <r>
      <rPr>
        <sz val="14"/>
        <rFont val="Times New Roman"/>
        <charset val="134"/>
      </rPr>
      <t>1</t>
    </r>
    <r>
      <rPr>
        <sz val="14"/>
        <rFont val="宋体"/>
        <charset val="134"/>
      </rPr>
      <t>亩，陈阳村</t>
    </r>
    <r>
      <rPr>
        <sz val="14"/>
        <rFont val="Times New Roman"/>
        <charset val="134"/>
      </rPr>
      <t>8</t>
    </r>
    <r>
      <rPr>
        <sz val="14"/>
        <rFont val="宋体"/>
        <charset val="134"/>
      </rPr>
      <t>亩，河李</t>
    </r>
    <r>
      <rPr>
        <sz val="14"/>
        <rFont val="Times New Roman"/>
        <charset val="134"/>
      </rPr>
      <t>8.5</t>
    </r>
    <r>
      <rPr>
        <sz val="14"/>
        <rFont val="宋体"/>
        <charset val="134"/>
      </rPr>
      <t>亩，闫庄</t>
    </r>
    <r>
      <rPr>
        <sz val="14"/>
        <rFont val="Times New Roman"/>
        <charset val="134"/>
      </rPr>
      <t>2</t>
    </r>
    <r>
      <rPr>
        <sz val="14"/>
        <rFont val="宋体"/>
        <charset val="134"/>
      </rPr>
      <t>亩，太原</t>
    </r>
    <r>
      <rPr>
        <sz val="14"/>
        <rFont val="Times New Roman"/>
        <charset val="134"/>
      </rPr>
      <t>4</t>
    </r>
    <r>
      <rPr>
        <sz val="14"/>
        <rFont val="宋体"/>
        <charset val="134"/>
      </rPr>
      <t>亩，刘山</t>
    </r>
    <r>
      <rPr>
        <sz val="14"/>
        <rFont val="Times New Roman"/>
        <charset val="134"/>
      </rPr>
      <t>10</t>
    </r>
    <r>
      <rPr>
        <sz val="14"/>
        <rFont val="宋体"/>
        <charset val="134"/>
      </rPr>
      <t>亩，高沟</t>
    </r>
    <r>
      <rPr>
        <sz val="14"/>
        <rFont val="Times New Roman"/>
        <charset val="134"/>
      </rPr>
      <t>11</t>
    </r>
    <r>
      <rPr>
        <sz val="14"/>
        <rFont val="宋体"/>
        <charset val="134"/>
      </rPr>
      <t>亩，侯吴</t>
    </r>
    <r>
      <rPr>
        <sz val="14"/>
        <rFont val="Times New Roman"/>
        <charset val="134"/>
      </rPr>
      <t>6</t>
    </r>
    <r>
      <rPr>
        <sz val="14"/>
        <rFont val="宋体"/>
        <charset val="134"/>
      </rPr>
      <t>亩，豁岘</t>
    </r>
    <r>
      <rPr>
        <sz val="14"/>
        <rFont val="Times New Roman"/>
        <charset val="134"/>
      </rPr>
      <t>10</t>
    </r>
    <r>
      <rPr>
        <sz val="14"/>
        <rFont val="宋体"/>
        <charset val="134"/>
      </rPr>
      <t>亩，阳沟</t>
    </r>
    <r>
      <rPr>
        <sz val="14"/>
        <rFont val="Times New Roman"/>
        <charset val="134"/>
      </rPr>
      <t>5</t>
    </r>
    <r>
      <rPr>
        <sz val="14"/>
        <rFont val="宋体"/>
        <charset val="134"/>
      </rPr>
      <t>亩，中庄</t>
    </r>
    <r>
      <rPr>
        <sz val="14"/>
        <rFont val="Times New Roman"/>
        <charset val="134"/>
      </rPr>
      <t>17</t>
    </r>
    <r>
      <rPr>
        <sz val="14"/>
        <rFont val="宋体"/>
        <charset val="134"/>
      </rPr>
      <t>亩，刘沟</t>
    </r>
    <r>
      <rPr>
        <sz val="14"/>
        <rFont val="Times New Roman"/>
        <charset val="134"/>
      </rPr>
      <t>6</t>
    </r>
    <r>
      <rPr>
        <sz val="14"/>
        <rFont val="宋体"/>
        <charset val="134"/>
      </rPr>
      <t>亩，水滩</t>
    </r>
    <r>
      <rPr>
        <sz val="14"/>
        <rFont val="Times New Roman"/>
        <charset val="134"/>
      </rPr>
      <t>6</t>
    </r>
    <r>
      <rPr>
        <sz val="14"/>
        <rFont val="宋体"/>
        <charset val="134"/>
      </rPr>
      <t>亩，东沟</t>
    </r>
    <r>
      <rPr>
        <sz val="14"/>
        <rFont val="Times New Roman"/>
        <charset val="134"/>
      </rPr>
      <t>15</t>
    </r>
    <r>
      <rPr>
        <sz val="14"/>
        <rFont val="宋体"/>
        <charset val="134"/>
      </rPr>
      <t>亩，小杨</t>
    </r>
    <r>
      <rPr>
        <sz val="14"/>
        <rFont val="Times New Roman"/>
        <charset val="134"/>
      </rPr>
      <t>14.4</t>
    </r>
    <r>
      <rPr>
        <sz val="14"/>
        <rFont val="宋体"/>
        <charset val="134"/>
      </rPr>
      <t>亩，阳湾</t>
    </r>
    <r>
      <rPr>
        <sz val="14"/>
        <rFont val="Times New Roman"/>
        <charset val="134"/>
      </rPr>
      <t>2</t>
    </r>
    <r>
      <rPr>
        <sz val="14"/>
        <rFont val="宋体"/>
        <charset val="134"/>
      </rPr>
      <t>亩，大阳</t>
    </r>
    <r>
      <rPr>
        <sz val="14"/>
        <rFont val="Times New Roman"/>
        <charset val="134"/>
      </rPr>
      <t>6</t>
    </r>
    <r>
      <rPr>
        <sz val="14"/>
        <rFont val="宋体"/>
        <charset val="134"/>
      </rPr>
      <t>亩，下渠</t>
    </r>
    <r>
      <rPr>
        <sz val="14"/>
        <rFont val="Times New Roman"/>
        <charset val="134"/>
      </rPr>
      <t>34</t>
    </r>
    <r>
      <rPr>
        <sz val="14"/>
        <rFont val="宋体"/>
        <charset val="134"/>
      </rPr>
      <t>亩，南山</t>
    </r>
    <r>
      <rPr>
        <sz val="14"/>
        <rFont val="Times New Roman"/>
        <charset val="134"/>
      </rPr>
      <t>14</t>
    </r>
    <r>
      <rPr>
        <sz val="14"/>
        <rFont val="宋体"/>
        <charset val="134"/>
      </rPr>
      <t>亩，下李村</t>
    </r>
    <r>
      <rPr>
        <sz val="14"/>
        <rFont val="Times New Roman"/>
        <charset val="134"/>
      </rPr>
      <t>12</t>
    </r>
    <r>
      <rPr>
        <sz val="14"/>
        <rFont val="宋体"/>
        <charset val="134"/>
      </rPr>
      <t>亩，梁堡村</t>
    </r>
    <r>
      <rPr>
        <sz val="14"/>
        <rFont val="Times New Roman"/>
        <charset val="134"/>
      </rPr>
      <t>9.5</t>
    </r>
    <r>
      <rPr>
        <sz val="14"/>
        <rFont val="宋体"/>
        <charset val="134"/>
      </rPr>
      <t>亩（饲料玉米）</t>
    </r>
  </si>
  <si>
    <r>
      <rPr>
        <sz val="14"/>
        <rFont val="宋体"/>
        <charset val="134"/>
      </rPr>
      <t>预计</t>
    </r>
    <r>
      <rPr>
        <sz val="14"/>
        <rFont val="Times New Roman"/>
        <charset val="134"/>
      </rPr>
      <t>112</t>
    </r>
    <r>
      <rPr>
        <sz val="14"/>
        <rFont val="宋体"/>
        <charset val="134"/>
      </rPr>
      <t>户边缘户增加收入</t>
    </r>
  </si>
  <si>
    <r>
      <rPr>
        <sz val="14"/>
        <rFont val="宋体"/>
        <charset val="134"/>
      </rPr>
      <t>川王镇旱作农业到户补助项目</t>
    </r>
  </si>
  <si>
    <r>
      <rPr>
        <sz val="14"/>
        <rFont val="宋体"/>
        <charset val="134"/>
      </rPr>
      <t>铁洼村</t>
    </r>
  </si>
  <si>
    <r>
      <rPr>
        <sz val="14"/>
        <rFont val="宋体"/>
        <charset val="134"/>
      </rPr>
      <t>种植旱作农业</t>
    </r>
    <r>
      <rPr>
        <sz val="14"/>
        <rFont val="Times New Roman"/>
        <charset val="134"/>
      </rPr>
      <t>91</t>
    </r>
    <r>
      <rPr>
        <sz val="14"/>
        <rFont val="宋体"/>
        <charset val="134"/>
      </rPr>
      <t>亩，其中，范湾</t>
    </r>
    <r>
      <rPr>
        <sz val="14"/>
        <rFont val="Times New Roman"/>
        <charset val="134"/>
      </rPr>
      <t>7</t>
    </r>
    <r>
      <rPr>
        <sz val="14"/>
        <rFont val="宋体"/>
        <charset val="134"/>
      </rPr>
      <t>亩，大庄，</t>
    </r>
    <r>
      <rPr>
        <sz val="14"/>
        <rFont val="Times New Roman"/>
        <charset val="134"/>
      </rPr>
      <t>4</t>
    </r>
    <r>
      <rPr>
        <sz val="14"/>
        <rFont val="宋体"/>
        <charset val="134"/>
      </rPr>
      <t>亩，小河</t>
    </r>
    <r>
      <rPr>
        <sz val="14"/>
        <rFont val="Times New Roman"/>
        <charset val="134"/>
      </rPr>
      <t>20</t>
    </r>
    <r>
      <rPr>
        <sz val="14"/>
        <rFont val="宋体"/>
        <charset val="134"/>
      </rPr>
      <t>亩，王沟</t>
    </r>
    <r>
      <rPr>
        <sz val="14"/>
        <rFont val="Times New Roman"/>
        <charset val="134"/>
      </rPr>
      <t>9</t>
    </r>
    <r>
      <rPr>
        <sz val="14"/>
        <rFont val="宋体"/>
        <charset val="134"/>
      </rPr>
      <t>亩，何湾</t>
    </r>
    <r>
      <rPr>
        <sz val="14"/>
        <rFont val="Times New Roman"/>
        <charset val="134"/>
      </rPr>
      <t>7</t>
    </r>
    <r>
      <rPr>
        <sz val="14"/>
        <rFont val="宋体"/>
        <charset val="134"/>
      </rPr>
      <t>亩，海湾</t>
    </r>
    <r>
      <rPr>
        <sz val="14"/>
        <rFont val="Times New Roman"/>
        <charset val="134"/>
      </rPr>
      <t>15</t>
    </r>
    <r>
      <rPr>
        <sz val="14"/>
        <rFont val="宋体"/>
        <charset val="134"/>
      </rPr>
      <t>亩，铁洼</t>
    </r>
    <r>
      <rPr>
        <sz val="14"/>
        <rFont val="Times New Roman"/>
        <charset val="134"/>
      </rPr>
      <t>4</t>
    </r>
    <r>
      <rPr>
        <sz val="14"/>
        <rFont val="宋体"/>
        <charset val="134"/>
      </rPr>
      <t>亩，毛寨</t>
    </r>
    <r>
      <rPr>
        <sz val="14"/>
        <rFont val="Times New Roman"/>
        <charset val="134"/>
      </rPr>
      <t>15</t>
    </r>
    <r>
      <rPr>
        <sz val="14"/>
        <rFont val="宋体"/>
        <charset val="134"/>
      </rPr>
      <t>亩，西崖</t>
    </r>
    <r>
      <rPr>
        <sz val="14"/>
        <rFont val="Times New Roman"/>
        <charset val="134"/>
      </rPr>
      <t>10</t>
    </r>
    <r>
      <rPr>
        <sz val="14"/>
        <rFont val="宋体"/>
        <charset val="134"/>
      </rPr>
      <t>亩，每亩补助</t>
    </r>
    <r>
      <rPr>
        <sz val="14"/>
        <rFont val="Times New Roman"/>
        <charset val="134"/>
      </rPr>
      <t>200</t>
    </r>
    <r>
      <rPr>
        <sz val="14"/>
        <rFont val="宋体"/>
        <charset val="134"/>
      </rPr>
      <t>元。</t>
    </r>
  </si>
  <si>
    <r>
      <rPr>
        <sz val="14"/>
        <rFont val="宋体"/>
        <charset val="134"/>
      </rPr>
      <t>提升土地质量，增加农户收入。</t>
    </r>
  </si>
  <si>
    <r>
      <rPr>
        <sz val="14"/>
        <rFont val="宋体"/>
        <charset val="134"/>
      </rPr>
      <t>川王镇</t>
    </r>
  </si>
  <si>
    <r>
      <rPr>
        <sz val="14"/>
        <rFont val="宋体"/>
        <charset val="134"/>
      </rPr>
      <t>马关镇旱作农业到户补助项目</t>
    </r>
  </si>
  <si>
    <r>
      <rPr>
        <sz val="14"/>
        <rFont val="宋体"/>
        <charset val="134"/>
      </rPr>
      <t>马关镇</t>
    </r>
  </si>
  <si>
    <r>
      <rPr>
        <sz val="14"/>
        <rFont val="宋体"/>
        <charset val="134"/>
      </rPr>
      <t>种植旱作农业</t>
    </r>
    <r>
      <rPr>
        <sz val="14"/>
        <rFont val="Times New Roman"/>
        <charset val="134"/>
      </rPr>
      <t>284</t>
    </r>
    <r>
      <rPr>
        <sz val="14"/>
        <rFont val="宋体"/>
        <charset val="134"/>
      </rPr>
      <t>亩（其中东庄村</t>
    </r>
    <r>
      <rPr>
        <sz val="14"/>
        <rFont val="Times New Roman"/>
        <charset val="134"/>
      </rPr>
      <t>10</t>
    </r>
    <r>
      <rPr>
        <sz val="14"/>
        <rFont val="宋体"/>
        <charset val="134"/>
      </rPr>
      <t>亩，黄花村</t>
    </r>
    <r>
      <rPr>
        <sz val="14"/>
        <rFont val="Times New Roman"/>
        <charset val="134"/>
      </rPr>
      <t>50</t>
    </r>
    <r>
      <rPr>
        <sz val="14"/>
        <rFont val="宋体"/>
        <charset val="134"/>
      </rPr>
      <t>亩，马堡村</t>
    </r>
    <r>
      <rPr>
        <sz val="14"/>
        <rFont val="Times New Roman"/>
        <charset val="134"/>
      </rPr>
      <t>9</t>
    </r>
    <r>
      <rPr>
        <sz val="14"/>
        <rFont val="宋体"/>
        <charset val="134"/>
      </rPr>
      <t>亩，上豆村</t>
    </r>
    <r>
      <rPr>
        <sz val="14"/>
        <rFont val="Times New Roman"/>
        <charset val="134"/>
      </rPr>
      <t>11</t>
    </r>
    <r>
      <rPr>
        <sz val="14"/>
        <rFont val="宋体"/>
        <charset val="134"/>
      </rPr>
      <t>亩，韦沟村</t>
    </r>
    <r>
      <rPr>
        <sz val="14"/>
        <rFont val="Times New Roman"/>
        <charset val="134"/>
      </rPr>
      <t>20</t>
    </r>
    <r>
      <rPr>
        <sz val="14"/>
        <rFont val="宋体"/>
        <charset val="134"/>
      </rPr>
      <t>亩，西山村</t>
    </r>
    <r>
      <rPr>
        <sz val="14"/>
        <rFont val="Times New Roman"/>
        <charset val="134"/>
      </rPr>
      <t>24</t>
    </r>
    <r>
      <rPr>
        <sz val="14"/>
        <rFont val="宋体"/>
        <charset val="134"/>
      </rPr>
      <t>亩，西台村</t>
    </r>
    <r>
      <rPr>
        <sz val="14"/>
        <rFont val="Times New Roman"/>
        <charset val="134"/>
      </rPr>
      <t>18</t>
    </r>
    <r>
      <rPr>
        <sz val="14"/>
        <rFont val="宋体"/>
        <charset val="134"/>
      </rPr>
      <t>亩，西庄村</t>
    </r>
    <r>
      <rPr>
        <sz val="14"/>
        <rFont val="Times New Roman"/>
        <charset val="134"/>
      </rPr>
      <t>30</t>
    </r>
    <r>
      <rPr>
        <sz val="14"/>
        <rFont val="宋体"/>
        <charset val="134"/>
      </rPr>
      <t>亩，小庄村</t>
    </r>
    <r>
      <rPr>
        <sz val="14"/>
        <rFont val="Times New Roman"/>
        <charset val="134"/>
      </rPr>
      <t>6</t>
    </r>
    <r>
      <rPr>
        <sz val="14"/>
        <rFont val="宋体"/>
        <charset val="134"/>
      </rPr>
      <t>亩，新义村</t>
    </r>
    <r>
      <rPr>
        <sz val="14"/>
        <rFont val="Times New Roman"/>
        <charset val="134"/>
      </rPr>
      <t>24</t>
    </r>
    <r>
      <rPr>
        <sz val="14"/>
        <rFont val="宋体"/>
        <charset val="134"/>
      </rPr>
      <t>亩，庙湾村</t>
    </r>
    <r>
      <rPr>
        <sz val="14"/>
        <rFont val="Times New Roman"/>
        <charset val="134"/>
      </rPr>
      <t>14</t>
    </r>
    <r>
      <rPr>
        <sz val="14"/>
        <rFont val="宋体"/>
        <charset val="134"/>
      </rPr>
      <t>亩，东山村</t>
    </r>
    <r>
      <rPr>
        <sz val="14"/>
        <rFont val="Times New Roman"/>
        <charset val="134"/>
      </rPr>
      <t>10</t>
    </r>
    <r>
      <rPr>
        <sz val="14"/>
        <rFont val="宋体"/>
        <charset val="134"/>
      </rPr>
      <t>亩，草湾村</t>
    </r>
    <r>
      <rPr>
        <sz val="14"/>
        <rFont val="Times New Roman"/>
        <charset val="134"/>
      </rPr>
      <t>40</t>
    </r>
    <r>
      <rPr>
        <sz val="14"/>
        <rFont val="宋体"/>
        <charset val="134"/>
      </rPr>
      <t>亩，赵沟村</t>
    </r>
    <r>
      <rPr>
        <sz val="14"/>
        <rFont val="Times New Roman"/>
        <charset val="134"/>
      </rPr>
      <t>18</t>
    </r>
    <r>
      <rPr>
        <sz val="14"/>
        <rFont val="宋体"/>
        <charset val="134"/>
      </rPr>
      <t>亩。）</t>
    </r>
  </si>
  <si>
    <r>
      <rPr>
        <sz val="14"/>
        <rFont val="宋体"/>
        <charset val="134"/>
      </rPr>
      <t>提高种植积极性、增加家庭收入</t>
    </r>
  </si>
  <si>
    <r>
      <rPr>
        <sz val="14"/>
        <rFont val="宋体"/>
        <charset val="134"/>
      </rPr>
      <t>木河乡旱作农业到户补助项目</t>
    </r>
  </si>
  <si>
    <r>
      <rPr>
        <sz val="14"/>
        <rFont val="宋体"/>
        <charset val="134"/>
      </rPr>
      <t>木河乡</t>
    </r>
  </si>
  <si>
    <r>
      <rPr>
        <sz val="14"/>
        <rFont val="宋体"/>
        <charset val="134"/>
      </rPr>
      <t>涉及</t>
    </r>
    <r>
      <rPr>
        <sz val="14"/>
        <rFont val="Times New Roman"/>
        <charset val="134"/>
      </rPr>
      <t>10</t>
    </r>
    <r>
      <rPr>
        <sz val="14"/>
        <rFont val="宋体"/>
        <charset val="134"/>
      </rPr>
      <t>村，种植旱作农业</t>
    </r>
    <r>
      <rPr>
        <sz val="14"/>
        <rFont val="Times New Roman"/>
        <charset val="134"/>
      </rPr>
      <t>215</t>
    </r>
    <r>
      <rPr>
        <sz val="14"/>
        <rFont val="宋体"/>
        <charset val="134"/>
      </rPr>
      <t>亩，其中：店子</t>
    </r>
    <r>
      <rPr>
        <sz val="14"/>
        <rFont val="Times New Roman"/>
        <charset val="134"/>
      </rPr>
      <t>60</t>
    </r>
    <r>
      <rPr>
        <sz val="14"/>
        <rFont val="宋体"/>
        <charset val="134"/>
      </rPr>
      <t>亩，毛家</t>
    </r>
    <r>
      <rPr>
        <sz val="14"/>
        <rFont val="Times New Roman"/>
        <charset val="134"/>
      </rPr>
      <t>2</t>
    </r>
    <r>
      <rPr>
        <sz val="14"/>
        <rFont val="宋体"/>
        <charset val="134"/>
      </rPr>
      <t>亩</t>
    </r>
    <r>
      <rPr>
        <sz val="14"/>
        <rFont val="Times New Roman"/>
        <charset val="134"/>
      </rPr>
      <t>.</t>
    </r>
    <r>
      <rPr>
        <sz val="14"/>
        <rFont val="宋体"/>
        <charset val="134"/>
      </rPr>
      <t>杜渠</t>
    </r>
    <r>
      <rPr>
        <sz val="14"/>
        <rFont val="Times New Roman"/>
        <charset val="134"/>
      </rPr>
      <t>7</t>
    </r>
    <r>
      <rPr>
        <sz val="14"/>
        <rFont val="宋体"/>
        <charset val="134"/>
      </rPr>
      <t>亩</t>
    </r>
    <r>
      <rPr>
        <sz val="14"/>
        <rFont val="Times New Roman"/>
        <charset val="134"/>
      </rPr>
      <t>.</t>
    </r>
    <r>
      <rPr>
        <sz val="14"/>
        <rFont val="宋体"/>
        <charset val="134"/>
      </rPr>
      <t>桃园</t>
    </r>
    <r>
      <rPr>
        <sz val="14"/>
        <rFont val="Times New Roman"/>
        <charset val="134"/>
      </rPr>
      <t>35</t>
    </r>
    <r>
      <rPr>
        <sz val="14"/>
        <rFont val="宋体"/>
        <charset val="134"/>
      </rPr>
      <t>亩</t>
    </r>
    <r>
      <rPr>
        <sz val="14"/>
        <rFont val="Times New Roman"/>
        <charset val="134"/>
      </rPr>
      <t>.</t>
    </r>
    <r>
      <rPr>
        <sz val="14"/>
        <rFont val="宋体"/>
        <charset val="134"/>
      </rPr>
      <t>庄河</t>
    </r>
    <r>
      <rPr>
        <sz val="14"/>
        <rFont val="Times New Roman"/>
        <charset val="134"/>
      </rPr>
      <t>8</t>
    </r>
    <r>
      <rPr>
        <sz val="14"/>
        <rFont val="宋体"/>
        <charset val="134"/>
      </rPr>
      <t>户</t>
    </r>
    <r>
      <rPr>
        <sz val="14"/>
        <rFont val="Times New Roman"/>
        <charset val="134"/>
      </rPr>
      <t>11</t>
    </r>
    <r>
      <rPr>
        <sz val="14"/>
        <rFont val="宋体"/>
        <charset val="134"/>
      </rPr>
      <t>亩</t>
    </r>
    <r>
      <rPr>
        <sz val="14"/>
        <rFont val="Times New Roman"/>
        <charset val="134"/>
      </rPr>
      <t>.</t>
    </r>
    <r>
      <rPr>
        <sz val="14"/>
        <rFont val="宋体"/>
        <charset val="134"/>
      </rPr>
      <t>楸木</t>
    </r>
    <r>
      <rPr>
        <sz val="14"/>
        <rFont val="Times New Roman"/>
        <charset val="134"/>
      </rPr>
      <t>8</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户</t>
    </r>
    <r>
      <rPr>
        <sz val="14"/>
        <rFont val="Times New Roman"/>
        <charset val="134"/>
      </rPr>
      <t>40</t>
    </r>
    <r>
      <rPr>
        <sz val="14"/>
        <rFont val="宋体"/>
        <charset val="134"/>
      </rPr>
      <t>亩</t>
    </r>
    <r>
      <rPr>
        <sz val="14"/>
        <rFont val="Times New Roman"/>
        <charset val="134"/>
      </rPr>
      <t>.</t>
    </r>
    <r>
      <rPr>
        <sz val="14"/>
        <rFont val="宋体"/>
        <charset val="134"/>
      </rPr>
      <t>下庞</t>
    </r>
    <r>
      <rPr>
        <sz val="14"/>
        <rFont val="Times New Roman"/>
        <charset val="134"/>
      </rPr>
      <t>10</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八卜</t>
    </r>
    <r>
      <rPr>
        <sz val="14"/>
        <rFont val="Times New Roman"/>
        <charset val="134"/>
      </rPr>
      <t>4</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坪王</t>
    </r>
    <r>
      <rPr>
        <sz val="14"/>
        <rFont val="Times New Roman"/>
        <charset val="134"/>
      </rPr>
      <t>5</t>
    </r>
    <r>
      <rPr>
        <sz val="14"/>
        <rFont val="宋体"/>
        <charset val="134"/>
      </rPr>
      <t>户</t>
    </r>
    <r>
      <rPr>
        <sz val="14"/>
        <rFont val="Times New Roman"/>
        <charset val="134"/>
      </rPr>
      <t>20</t>
    </r>
    <r>
      <rPr>
        <sz val="14"/>
        <rFont val="宋体"/>
        <charset val="134"/>
      </rPr>
      <t>亩</t>
    </r>
  </si>
  <si>
    <t>加快脱贫步伐，巩固拓展脱贫攻坚成果，有效改善生产生活条件。</t>
  </si>
  <si>
    <r>
      <rPr>
        <sz val="14"/>
        <rFont val="宋体"/>
        <charset val="134"/>
      </rPr>
      <t>闫家乡旱作农业到户补助项目</t>
    </r>
  </si>
  <si>
    <t>2022.1-2022.13</t>
  </si>
  <si>
    <r>
      <rPr>
        <sz val="14"/>
        <rFont val="宋体"/>
        <charset val="134"/>
      </rPr>
      <t>闫家乡</t>
    </r>
  </si>
  <si>
    <r>
      <rPr>
        <sz val="14"/>
        <rFont val="宋体"/>
        <charset val="134"/>
      </rPr>
      <t>闫家乡实施旱作农业</t>
    </r>
    <r>
      <rPr>
        <sz val="14"/>
        <rFont val="Times New Roman"/>
        <charset val="134"/>
      </rPr>
      <t>30</t>
    </r>
    <r>
      <rPr>
        <sz val="14"/>
        <rFont val="宋体"/>
        <charset val="134"/>
      </rPr>
      <t>亩，需资金</t>
    </r>
    <r>
      <rPr>
        <sz val="14"/>
        <rFont val="Times New Roman"/>
        <charset val="134"/>
      </rPr>
      <t>0.6</t>
    </r>
    <r>
      <rPr>
        <sz val="14"/>
        <rFont val="宋体"/>
        <charset val="134"/>
      </rPr>
      <t>万元，分别是丁河村实施旱作农业</t>
    </r>
    <r>
      <rPr>
        <sz val="14"/>
        <rFont val="Times New Roman"/>
        <charset val="134"/>
      </rPr>
      <t>20</t>
    </r>
    <r>
      <rPr>
        <sz val="14"/>
        <rFont val="宋体"/>
        <charset val="134"/>
      </rPr>
      <t>亩，闫家村实施旱作农业</t>
    </r>
    <r>
      <rPr>
        <sz val="14"/>
        <rFont val="Times New Roman"/>
        <charset val="134"/>
      </rPr>
      <t>10</t>
    </r>
    <r>
      <rPr>
        <sz val="14"/>
        <rFont val="宋体"/>
        <charset val="134"/>
      </rPr>
      <t>亩。</t>
    </r>
  </si>
  <si>
    <r>
      <rPr>
        <sz val="14"/>
        <rFont val="宋体"/>
        <charset val="134"/>
      </rPr>
      <t>张棉乡旱作农业到户补助项目</t>
    </r>
  </si>
  <si>
    <r>
      <rPr>
        <sz val="14"/>
        <rFont val="宋体"/>
        <charset val="134"/>
      </rPr>
      <t>张棉驿乡</t>
    </r>
  </si>
  <si>
    <r>
      <rPr>
        <sz val="14"/>
        <rFont val="宋体"/>
        <charset val="134"/>
      </rPr>
      <t>在张棉驿乡</t>
    </r>
    <r>
      <rPr>
        <sz val="14"/>
        <rFont val="Times New Roman"/>
        <charset val="134"/>
      </rPr>
      <t>3</t>
    </r>
    <r>
      <rPr>
        <sz val="14"/>
        <rFont val="宋体"/>
        <charset val="134"/>
      </rPr>
      <t>村实施旱作农业种植</t>
    </r>
    <r>
      <rPr>
        <sz val="14"/>
        <rFont val="Times New Roman"/>
        <charset val="134"/>
      </rPr>
      <t>25</t>
    </r>
    <r>
      <rPr>
        <sz val="14"/>
        <rFont val="宋体"/>
        <charset val="134"/>
      </rPr>
      <t>亩，每亩补助</t>
    </r>
    <r>
      <rPr>
        <sz val="14"/>
        <rFont val="Times New Roman"/>
        <charset val="134"/>
      </rPr>
      <t>200</t>
    </r>
    <r>
      <rPr>
        <sz val="14"/>
        <rFont val="宋体"/>
        <charset val="134"/>
      </rPr>
      <t>元。其中：庙川村</t>
    </r>
    <r>
      <rPr>
        <sz val="14"/>
        <rFont val="Times New Roman"/>
        <charset val="134"/>
      </rPr>
      <t>12</t>
    </r>
    <r>
      <rPr>
        <sz val="14"/>
        <rFont val="宋体"/>
        <charset val="134"/>
      </rPr>
      <t>亩，上蒋村</t>
    </r>
    <r>
      <rPr>
        <sz val="14"/>
        <rFont val="Times New Roman"/>
        <charset val="134"/>
      </rPr>
      <t>4</t>
    </r>
    <r>
      <rPr>
        <sz val="14"/>
        <rFont val="宋体"/>
        <charset val="134"/>
      </rPr>
      <t>亩、张棉村</t>
    </r>
    <r>
      <rPr>
        <sz val="14"/>
        <rFont val="Times New Roman"/>
        <charset val="134"/>
      </rPr>
      <t>9</t>
    </r>
    <r>
      <rPr>
        <sz val="14"/>
        <rFont val="宋体"/>
        <charset val="134"/>
      </rPr>
      <t>亩。</t>
    </r>
  </si>
  <si>
    <r>
      <rPr>
        <sz val="14"/>
        <rFont val="宋体"/>
        <charset val="134"/>
      </rPr>
      <t>减轻农户投资成本，增加农民收入。</t>
    </r>
  </si>
  <si>
    <r>
      <rPr>
        <sz val="14"/>
        <rFont val="宋体"/>
        <charset val="134"/>
      </rPr>
      <t>连五乡旱作农业到户补助项目</t>
    </r>
  </si>
  <si>
    <r>
      <rPr>
        <sz val="14"/>
        <rFont val="宋体"/>
        <charset val="134"/>
      </rPr>
      <t>连五乡</t>
    </r>
  </si>
  <si>
    <r>
      <rPr>
        <sz val="14"/>
        <rFont val="宋体"/>
        <charset val="134"/>
      </rPr>
      <t>连五乡</t>
    </r>
    <r>
      <rPr>
        <sz val="14"/>
        <rFont val="Times New Roman"/>
        <charset val="134"/>
      </rPr>
      <t>12</t>
    </r>
    <r>
      <rPr>
        <sz val="14"/>
        <rFont val="宋体"/>
        <charset val="134"/>
      </rPr>
      <t>村边缘户实施旱作农业到户补助</t>
    </r>
    <r>
      <rPr>
        <sz val="14"/>
        <rFont val="Times New Roman"/>
        <charset val="134"/>
      </rPr>
      <t>242</t>
    </r>
    <r>
      <rPr>
        <sz val="14"/>
        <rFont val="宋体"/>
        <charset val="134"/>
      </rPr>
      <t>亩。其中：四合</t>
    </r>
    <r>
      <rPr>
        <sz val="14"/>
        <rFont val="Times New Roman"/>
        <charset val="134"/>
      </rPr>
      <t>50</t>
    </r>
    <r>
      <rPr>
        <sz val="14"/>
        <rFont val="宋体"/>
        <charset val="134"/>
      </rPr>
      <t>亩、中渠</t>
    </r>
    <r>
      <rPr>
        <sz val="14"/>
        <rFont val="Times New Roman"/>
        <charset val="134"/>
      </rPr>
      <t>10</t>
    </r>
    <r>
      <rPr>
        <sz val="14"/>
        <rFont val="宋体"/>
        <charset val="134"/>
      </rPr>
      <t>亩、三合</t>
    </r>
    <r>
      <rPr>
        <sz val="14"/>
        <rFont val="Times New Roman"/>
        <charset val="134"/>
      </rPr>
      <t>21</t>
    </r>
    <r>
      <rPr>
        <sz val="14"/>
        <rFont val="宋体"/>
        <charset val="134"/>
      </rPr>
      <t>亩、李家</t>
    </r>
    <r>
      <rPr>
        <sz val="14"/>
        <rFont val="Times New Roman"/>
        <charset val="134"/>
      </rPr>
      <t>7</t>
    </r>
    <r>
      <rPr>
        <sz val="14"/>
        <rFont val="宋体"/>
        <charset val="134"/>
      </rPr>
      <t>亩、高庄</t>
    </r>
    <r>
      <rPr>
        <sz val="14"/>
        <rFont val="Times New Roman"/>
        <charset val="134"/>
      </rPr>
      <t>50</t>
    </r>
    <r>
      <rPr>
        <sz val="14"/>
        <rFont val="宋体"/>
        <charset val="134"/>
      </rPr>
      <t>亩、张家</t>
    </r>
    <r>
      <rPr>
        <sz val="14"/>
        <rFont val="Times New Roman"/>
        <charset val="134"/>
      </rPr>
      <t>9</t>
    </r>
    <r>
      <rPr>
        <sz val="14"/>
        <rFont val="宋体"/>
        <charset val="134"/>
      </rPr>
      <t>亩、兰家</t>
    </r>
    <r>
      <rPr>
        <sz val="14"/>
        <rFont val="Times New Roman"/>
        <charset val="134"/>
      </rPr>
      <t>18</t>
    </r>
    <r>
      <rPr>
        <sz val="14"/>
        <rFont val="宋体"/>
        <charset val="134"/>
      </rPr>
      <t>亩、连五</t>
    </r>
    <r>
      <rPr>
        <sz val="14"/>
        <rFont val="Times New Roman"/>
        <charset val="134"/>
      </rPr>
      <t>10</t>
    </r>
    <r>
      <rPr>
        <sz val="14"/>
        <rFont val="宋体"/>
        <charset val="134"/>
      </rPr>
      <t>亩、中心</t>
    </r>
    <r>
      <rPr>
        <sz val="14"/>
        <rFont val="Times New Roman"/>
        <charset val="134"/>
      </rPr>
      <t>22</t>
    </r>
    <r>
      <rPr>
        <sz val="14"/>
        <rFont val="宋体"/>
        <charset val="134"/>
      </rPr>
      <t>亩、马咀</t>
    </r>
    <r>
      <rPr>
        <sz val="14"/>
        <rFont val="Times New Roman"/>
        <charset val="134"/>
      </rPr>
      <t>13</t>
    </r>
    <r>
      <rPr>
        <sz val="14"/>
        <rFont val="宋体"/>
        <charset val="134"/>
      </rPr>
      <t>亩、贠家</t>
    </r>
    <r>
      <rPr>
        <sz val="14"/>
        <rFont val="Times New Roman"/>
        <charset val="134"/>
      </rPr>
      <t>24</t>
    </r>
    <r>
      <rPr>
        <sz val="14"/>
        <rFont val="宋体"/>
        <charset val="134"/>
      </rPr>
      <t>亩、陈家</t>
    </r>
    <r>
      <rPr>
        <sz val="14"/>
        <rFont val="Times New Roman"/>
        <charset val="134"/>
      </rPr>
      <t>8</t>
    </r>
    <r>
      <rPr>
        <sz val="14"/>
        <rFont val="宋体"/>
        <charset val="134"/>
      </rPr>
      <t>亩。</t>
    </r>
  </si>
  <si>
    <r>
      <rPr>
        <sz val="14"/>
        <rFont val="宋体"/>
        <charset val="134"/>
      </rPr>
      <t>连五乡</t>
    </r>
    <r>
      <rPr>
        <sz val="14"/>
        <rFont val="Times New Roman"/>
        <charset val="134"/>
      </rPr>
      <t>12</t>
    </r>
    <r>
      <rPr>
        <sz val="14"/>
        <rFont val="宋体"/>
        <charset val="134"/>
      </rPr>
      <t>村边缘户实施旱作农业到户补助</t>
    </r>
    <r>
      <rPr>
        <sz val="14"/>
        <rFont val="Times New Roman"/>
        <charset val="134"/>
      </rPr>
      <t>182</t>
    </r>
    <r>
      <rPr>
        <sz val="14"/>
        <rFont val="宋体"/>
        <charset val="134"/>
      </rPr>
      <t>亩，增加收入。</t>
    </r>
  </si>
  <si>
    <r>
      <rPr>
        <b/>
        <sz val="14"/>
        <rFont val="Times New Roman"/>
        <charset val="134"/>
      </rPr>
      <t>1.2</t>
    </r>
    <r>
      <rPr>
        <b/>
        <sz val="14"/>
        <rFont val="宋体"/>
        <charset val="134"/>
      </rPr>
      <t>马铃薯种植到户补助项目</t>
    </r>
  </si>
  <si>
    <r>
      <rPr>
        <b/>
        <sz val="14"/>
        <rFont val="宋体"/>
        <charset val="134"/>
      </rPr>
      <t>安排</t>
    </r>
    <r>
      <rPr>
        <b/>
        <sz val="14"/>
        <rFont val="Times New Roman"/>
        <charset val="134"/>
      </rPr>
      <t>45.2625</t>
    </r>
    <r>
      <rPr>
        <b/>
        <sz val="14"/>
        <rFont val="宋体"/>
        <charset val="134"/>
      </rPr>
      <t>万元在全县范围内实施马铃薯种植边缘户到户补助项目，每亩补助</t>
    </r>
    <r>
      <rPr>
        <b/>
        <sz val="14"/>
        <rFont val="Times New Roman"/>
        <charset val="134"/>
      </rPr>
      <t>500</t>
    </r>
    <r>
      <rPr>
        <b/>
        <sz val="14"/>
        <rFont val="宋体"/>
        <charset val="134"/>
      </rPr>
      <t>元，共补助</t>
    </r>
    <r>
      <rPr>
        <b/>
        <sz val="14"/>
        <rFont val="Times New Roman"/>
        <charset val="134"/>
      </rPr>
      <t>901.25</t>
    </r>
    <r>
      <rPr>
        <b/>
        <sz val="14"/>
        <rFont val="宋体"/>
        <charset val="134"/>
      </rPr>
      <t>亩。</t>
    </r>
  </si>
  <si>
    <r>
      <rPr>
        <sz val="14"/>
        <rFont val="宋体"/>
        <charset val="134"/>
      </rPr>
      <t>张家川镇马铃薯种植到户补助项目</t>
    </r>
  </si>
  <si>
    <r>
      <rPr>
        <sz val="14"/>
        <rFont val="宋体"/>
        <charset val="134"/>
      </rPr>
      <t>共</t>
    </r>
    <r>
      <rPr>
        <sz val="14"/>
        <rFont val="Times New Roman"/>
        <charset val="134"/>
      </rPr>
      <t>10</t>
    </r>
    <r>
      <rPr>
        <sz val="14"/>
        <rFont val="宋体"/>
        <charset val="134"/>
      </rPr>
      <t>村</t>
    </r>
    <r>
      <rPr>
        <sz val="14"/>
        <rFont val="Times New Roman"/>
        <charset val="134"/>
      </rPr>
      <t>69</t>
    </r>
    <r>
      <rPr>
        <sz val="14"/>
        <rFont val="宋体"/>
        <charset val="134"/>
      </rPr>
      <t>户</t>
    </r>
    <r>
      <rPr>
        <sz val="14"/>
        <rFont val="Times New Roman"/>
        <charset val="134"/>
      </rPr>
      <t>101</t>
    </r>
    <r>
      <rPr>
        <sz val="14"/>
        <rFont val="宋体"/>
        <charset val="134"/>
      </rPr>
      <t>亩。沟口村</t>
    </r>
    <r>
      <rPr>
        <sz val="14"/>
        <rFont val="Times New Roman"/>
        <charset val="134"/>
      </rPr>
      <t>6</t>
    </r>
    <r>
      <rPr>
        <sz val="14"/>
        <rFont val="宋体"/>
        <charset val="134"/>
      </rPr>
      <t>户</t>
    </r>
    <r>
      <rPr>
        <sz val="14"/>
        <rFont val="Times New Roman"/>
        <charset val="134"/>
      </rPr>
      <t>3</t>
    </r>
    <r>
      <rPr>
        <sz val="14"/>
        <rFont val="宋体"/>
        <charset val="134"/>
      </rPr>
      <t>亩、崔家村</t>
    </r>
    <r>
      <rPr>
        <sz val="14"/>
        <rFont val="Times New Roman"/>
        <charset val="134"/>
      </rPr>
      <t>3</t>
    </r>
    <r>
      <rPr>
        <sz val="14"/>
        <rFont val="宋体"/>
        <charset val="134"/>
      </rPr>
      <t>户</t>
    </r>
    <r>
      <rPr>
        <sz val="14"/>
        <rFont val="Times New Roman"/>
        <charset val="134"/>
      </rPr>
      <t>3</t>
    </r>
    <r>
      <rPr>
        <sz val="14"/>
        <rFont val="宋体"/>
        <charset val="134"/>
      </rPr>
      <t>亩、园树村</t>
    </r>
    <r>
      <rPr>
        <sz val="14"/>
        <rFont val="Times New Roman"/>
        <charset val="134"/>
      </rPr>
      <t>8</t>
    </r>
    <r>
      <rPr>
        <sz val="14"/>
        <rFont val="宋体"/>
        <charset val="134"/>
      </rPr>
      <t>户</t>
    </r>
    <r>
      <rPr>
        <sz val="14"/>
        <rFont val="Times New Roman"/>
        <charset val="134"/>
      </rPr>
      <t>8</t>
    </r>
    <r>
      <rPr>
        <sz val="14"/>
        <rFont val="宋体"/>
        <charset val="134"/>
      </rPr>
      <t>亩、孟寺村</t>
    </r>
    <r>
      <rPr>
        <sz val="14"/>
        <rFont val="Times New Roman"/>
        <charset val="134"/>
      </rPr>
      <t>6</t>
    </r>
    <r>
      <rPr>
        <sz val="14"/>
        <rFont val="宋体"/>
        <charset val="134"/>
      </rPr>
      <t>户</t>
    </r>
    <r>
      <rPr>
        <sz val="14"/>
        <rFont val="Times New Roman"/>
        <charset val="134"/>
      </rPr>
      <t>6</t>
    </r>
    <r>
      <rPr>
        <sz val="14"/>
        <rFont val="宋体"/>
        <charset val="134"/>
      </rPr>
      <t>亩、瓦泉村</t>
    </r>
    <r>
      <rPr>
        <sz val="14"/>
        <rFont val="Times New Roman"/>
        <charset val="134"/>
      </rPr>
      <t>13</t>
    </r>
    <r>
      <rPr>
        <sz val="14"/>
        <rFont val="宋体"/>
        <charset val="134"/>
      </rPr>
      <t>户</t>
    </r>
    <r>
      <rPr>
        <sz val="14"/>
        <rFont val="Times New Roman"/>
        <charset val="134"/>
      </rPr>
      <t>13</t>
    </r>
    <r>
      <rPr>
        <sz val="14"/>
        <rFont val="宋体"/>
        <charset val="134"/>
      </rPr>
      <t>亩、背武村</t>
    </r>
    <r>
      <rPr>
        <sz val="14"/>
        <rFont val="Times New Roman"/>
        <charset val="134"/>
      </rPr>
      <t>5</t>
    </r>
    <r>
      <rPr>
        <sz val="14"/>
        <rFont val="宋体"/>
        <charset val="134"/>
      </rPr>
      <t>户</t>
    </r>
    <r>
      <rPr>
        <sz val="14"/>
        <rFont val="Times New Roman"/>
        <charset val="134"/>
      </rPr>
      <t>5</t>
    </r>
    <r>
      <rPr>
        <sz val="14"/>
        <rFont val="宋体"/>
        <charset val="134"/>
      </rPr>
      <t>亩、崔湾村</t>
    </r>
    <r>
      <rPr>
        <sz val="14"/>
        <rFont val="Times New Roman"/>
        <charset val="134"/>
      </rPr>
      <t>5</t>
    </r>
    <r>
      <rPr>
        <sz val="14"/>
        <rFont val="宋体"/>
        <charset val="134"/>
      </rPr>
      <t>户</t>
    </r>
    <r>
      <rPr>
        <sz val="14"/>
        <rFont val="Times New Roman"/>
        <charset val="134"/>
      </rPr>
      <t>5</t>
    </r>
    <r>
      <rPr>
        <sz val="14"/>
        <rFont val="宋体"/>
        <charset val="134"/>
      </rPr>
      <t>亩、东街村</t>
    </r>
    <r>
      <rPr>
        <sz val="14"/>
        <rFont val="Times New Roman"/>
        <charset val="134"/>
      </rPr>
      <t>7</t>
    </r>
    <r>
      <rPr>
        <sz val="14"/>
        <rFont val="宋体"/>
        <charset val="134"/>
      </rPr>
      <t>户</t>
    </r>
    <r>
      <rPr>
        <sz val="14"/>
        <rFont val="Times New Roman"/>
        <charset val="134"/>
      </rPr>
      <t>21</t>
    </r>
    <r>
      <rPr>
        <sz val="14"/>
        <rFont val="宋体"/>
        <charset val="134"/>
      </rPr>
      <t>亩、袁川村</t>
    </r>
    <r>
      <rPr>
        <sz val="14"/>
        <rFont val="Times New Roman"/>
        <charset val="134"/>
      </rPr>
      <t>9</t>
    </r>
    <r>
      <rPr>
        <sz val="14"/>
        <rFont val="宋体"/>
        <charset val="134"/>
      </rPr>
      <t>户</t>
    </r>
    <r>
      <rPr>
        <sz val="14"/>
        <rFont val="Times New Roman"/>
        <charset val="134"/>
      </rPr>
      <t>9</t>
    </r>
    <r>
      <rPr>
        <sz val="14"/>
        <rFont val="宋体"/>
        <charset val="134"/>
      </rPr>
      <t>亩、杨川村</t>
    </r>
    <r>
      <rPr>
        <sz val="14"/>
        <rFont val="Times New Roman"/>
        <charset val="134"/>
      </rPr>
      <t>7</t>
    </r>
    <r>
      <rPr>
        <sz val="14"/>
        <rFont val="宋体"/>
        <charset val="134"/>
      </rPr>
      <t>户</t>
    </r>
    <r>
      <rPr>
        <sz val="14"/>
        <rFont val="Times New Roman"/>
        <charset val="134"/>
      </rPr>
      <t>28</t>
    </r>
    <r>
      <rPr>
        <sz val="14"/>
        <rFont val="宋体"/>
        <charset val="134"/>
      </rPr>
      <t>亩</t>
    </r>
    <r>
      <rPr>
        <sz val="14"/>
        <rFont val="Times New Roman"/>
        <charset val="134"/>
      </rPr>
      <t>.</t>
    </r>
    <r>
      <rPr>
        <sz val="14"/>
        <rFont val="宋体"/>
        <charset val="134"/>
      </rPr>
      <t>每亩</t>
    </r>
    <r>
      <rPr>
        <sz val="14"/>
        <rFont val="Times New Roman"/>
        <charset val="134"/>
      </rPr>
      <t>500</t>
    </r>
    <r>
      <rPr>
        <sz val="14"/>
        <rFont val="宋体"/>
        <charset val="134"/>
      </rPr>
      <t>元。</t>
    </r>
  </si>
  <si>
    <r>
      <rPr>
        <sz val="14"/>
        <rFont val="宋体"/>
        <charset val="134"/>
      </rPr>
      <t>恭门镇马铃薯种植到户补助项目</t>
    </r>
  </si>
  <si>
    <r>
      <rPr>
        <sz val="14"/>
        <rFont val="宋体"/>
        <charset val="134"/>
      </rPr>
      <t>共</t>
    </r>
    <r>
      <rPr>
        <sz val="14"/>
        <rFont val="Times New Roman"/>
        <charset val="134"/>
      </rPr>
      <t>53.25</t>
    </r>
    <r>
      <rPr>
        <sz val="14"/>
        <rFont val="宋体"/>
        <charset val="134"/>
      </rPr>
      <t>亩；阴山村</t>
    </r>
    <r>
      <rPr>
        <sz val="14"/>
        <rFont val="Times New Roman"/>
        <charset val="134"/>
      </rPr>
      <t>3</t>
    </r>
    <r>
      <rPr>
        <sz val="14"/>
        <rFont val="宋体"/>
        <charset val="134"/>
      </rPr>
      <t>户</t>
    </r>
    <r>
      <rPr>
        <sz val="14"/>
        <rFont val="Times New Roman"/>
        <charset val="134"/>
      </rPr>
      <t>6</t>
    </r>
    <r>
      <rPr>
        <sz val="14"/>
        <rFont val="宋体"/>
        <charset val="134"/>
      </rPr>
      <t>亩、恭门村</t>
    </r>
    <r>
      <rPr>
        <sz val="14"/>
        <rFont val="Times New Roman"/>
        <charset val="134"/>
      </rPr>
      <t>4</t>
    </r>
    <r>
      <rPr>
        <sz val="14"/>
        <rFont val="宋体"/>
        <charset val="134"/>
      </rPr>
      <t>户</t>
    </r>
    <r>
      <rPr>
        <sz val="14"/>
        <rFont val="Times New Roman"/>
        <charset val="134"/>
      </rPr>
      <t>4</t>
    </r>
    <r>
      <rPr>
        <sz val="14"/>
        <rFont val="宋体"/>
        <charset val="134"/>
      </rPr>
      <t>亩、河北村</t>
    </r>
    <r>
      <rPr>
        <sz val="14"/>
        <rFont val="Times New Roman"/>
        <charset val="134"/>
      </rPr>
      <t>3</t>
    </r>
    <r>
      <rPr>
        <sz val="14"/>
        <rFont val="宋体"/>
        <charset val="134"/>
      </rPr>
      <t>户</t>
    </r>
    <r>
      <rPr>
        <sz val="14"/>
        <rFont val="Times New Roman"/>
        <charset val="134"/>
      </rPr>
      <t>1.5</t>
    </r>
    <r>
      <rPr>
        <sz val="14"/>
        <rFont val="宋体"/>
        <charset val="134"/>
      </rPr>
      <t>亩、河峪村</t>
    </r>
    <r>
      <rPr>
        <sz val="14"/>
        <rFont val="Times New Roman"/>
        <charset val="134"/>
      </rPr>
      <t>4</t>
    </r>
    <r>
      <rPr>
        <sz val="14"/>
        <rFont val="宋体"/>
        <charset val="134"/>
      </rPr>
      <t>亩、梁湾村</t>
    </r>
    <r>
      <rPr>
        <sz val="14"/>
        <rFont val="Times New Roman"/>
        <charset val="134"/>
      </rPr>
      <t>4</t>
    </r>
    <r>
      <rPr>
        <sz val="14"/>
        <rFont val="宋体"/>
        <charset val="134"/>
      </rPr>
      <t>户</t>
    </r>
    <r>
      <rPr>
        <sz val="14"/>
        <rFont val="Times New Roman"/>
        <charset val="134"/>
      </rPr>
      <t>4</t>
    </r>
    <r>
      <rPr>
        <sz val="14"/>
        <rFont val="宋体"/>
        <charset val="134"/>
      </rPr>
      <t>亩、灵台村</t>
    </r>
    <r>
      <rPr>
        <sz val="14"/>
        <rFont val="Times New Roman"/>
        <charset val="134"/>
      </rPr>
      <t>4</t>
    </r>
    <r>
      <rPr>
        <sz val="14"/>
        <rFont val="宋体"/>
        <charset val="134"/>
      </rPr>
      <t>户</t>
    </r>
    <r>
      <rPr>
        <sz val="14"/>
        <rFont val="Times New Roman"/>
        <charset val="134"/>
      </rPr>
      <t>2.75</t>
    </r>
    <r>
      <rPr>
        <sz val="14"/>
        <rFont val="宋体"/>
        <charset val="134"/>
      </rPr>
      <t>亩、柳沟村</t>
    </r>
    <r>
      <rPr>
        <sz val="14"/>
        <rFont val="Times New Roman"/>
        <charset val="134"/>
      </rPr>
      <t>5</t>
    </r>
    <r>
      <rPr>
        <sz val="14"/>
        <rFont val="宋体"/>
        <charset val="134"/>
      </rPr>
      <t>户</t>
    </r>
    <r>
      <rPr>
        <sz val="14"/>
        <rFont val="Times New Roman"/>
        <charset val="134"/>
      </rPr>
      <t>5</t>
    </r>
    <r>
      <rPr>
        <sz val="14"/>
        <rFont val="宋体"/>
        <charset val="134"/>
      </rPr>
      <t>亩、麻崖村</t>
    </r>
    <r>
      <rPr>
        <sz val="14"/>
        <rFont val="Times New Roman"/>
        <charset val="134"/>
      </rPr>
      <t>2</t>
    </r>
    <r>
      <rPr>
        <sz val="14"/>
        <rFont val="宋体"/>
        <charset val="134"/>
      </rPr>
      <t>户</t>
    </r>
    <r>
      <rPr>
        <sz val="14"/>
        <rFont val="Times New Roman"/>
        <charset val="134"/>
      </rPr>
      <t>2</t>
    </r>
    <r>
      <rPr>
        <sz val="14"/>
        <rFont val="宋体"/>
        <charset val="134"/>
      </rPr>
      <t>亩、毛山村</t>
    </r>
    <r>
      <rPr>
        <sz val="14"/>
        <rFont val="Times New Roman"/>
        <charset val="134"/>
      </rPr>
      <t>2</t>
    </r>
    <r>
      <rPr>
        <sz val="14"/>
        <rFont val="宋体"/>
        <charset val="134"/>
      </rPr>
      <t>户</t>
    </r>
    <r>
      <rPr>
        <sz val="14"/>
        <rFont val="Times New Roman"/>
        <charset val="134"/>
      </rPr>
      <t>2</t>
    </r>
    <r>
      <rPr>
        <sz val="14"/>
        <rFont val="宋体"/>
        <charset val="134"/>
      </rPr>
      <t>亩、水池村</t>
    </r>
    <r>
      <rPr>
        <sz val="14"/>
        <rFont val="Times New Roman"/>
        <charset val="134"/>
      </rPr>
      <t>1</t>
    </r>
    <r>
      <rPr>
        <sz val="14"/>
        <rFont val="宋体"/>
        <charset val="134"/>
      </rPr>
      <t>户</t>
    </r>
    <r>
      <rPr>
        <sz val="14"/>
        <rFont val="Times New Roman"/>
        <charset val="134"/>
      </rPr>
      <t>2</t>
    </r>
    <r>
      <rPr>
        <sz val="14"/>
        <rFont val="宋体"/>
        <charset val="134"/>
      </rPr>
      <t>亩、西关村</t>
    </r>
    <r>
      <rPr>
        <sz val="14"/>
        <rFont val="Times New Roman"/>
        <charset val="134"/>
      </rPr>
      <t>7</t>
    </r>
    <r>
      <rPr>
        <sz val="14"/>
        <rFont val="宋体"/>
        <charset val="134"/>
      </rPr>
      <t>户</t>
    </r>
    <r>
      <rPr>
        <sz val="14"/>
        <rFont val="Times New Roman"/>
        <charset val="134"/>
      </rPr>
      <t>5</t>
    </r>
    <r>
      <rPr>
        <sz val="14"/>
        <rFont val="宋体"/>
        <charset val="134"/>
      </rPr>
      <t>亩、西坡村</t>
    </r>
    <r>
      <rPr>
        <sz val="14"/>
        <rFont val="Times New Roman"/>
        <charset val="134"/>
      </rPr>
      <t>11</t>
    </r>
    <r>
      <rPr>
        <sz val="14"/>
        <rFont val="宋体"/>
        <charset val="134"/>
      </rPr>
      <t>户</t>
    </r>
    <r>
      <rPr>
        <sz val="14"/>
        <rFont val="Times New Roman"/>
        <charset val="134"/>
      </rPr>
      <t>11</t>
    </r>
    <r>
      <rPr>
        <sz val="14"/>
        <rFont val="宋体"/>
        <charset val="134"/>
      </rPr>
      <t>亩、许湾村</t>
    </r>
    <r>
      <rPr>
        <sz val="14"/>
        <rFont val="Times New Roman"/>
        <charset val="134"/>
      </rPr>
      <t>2</t>
    </r>
    <r>
      <rPr>
        <sz val="14"/>
        <rFont val="宋体"/>
        <charset val="134"/>
      </rPr>
      <t>户</t>
    </r>
    <r>
      <rPr>
        <sz val="14"/>
        <rFont val="Times New Roman"/>
        <charset val="134"/>
      </rPr>
      <t>3</t>
    </r>
    <r>
      <rPr>
        <sz val="14"/>
        <rFont val="宋体"/>
        <charset val="134"/>
      </rPr>
      <t>亩、袁河村</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</si>
  <si>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刘堡镇马铃薯种植到户补助项目</t>
    </r>
  </si>
  <si>
    <r>
      <rPr>
        <sz val="14"/>
        <rFont val="宋体"/>
        <charset val="134"/>
      </rPr>
      <t>刘堡镇</t>
    </r>
  </si>
  <si>
    <r>
      <rPr>
        <sz val="14"/>
        <rFont val="宋体"/>
        <charset val="134"/>
      </rPr>
      <t>在刘堡镇落实马铃薯种植到户补助</t>
    </r>
    <r>
      <rPr>
        <sz val="14"/>
        <rFont val="Times New Roman"/>
        <charset val="134"/>
      </rPr>
      <t>7</t>
    </r>
    <r>
      <rPr>
        <sz val="14"/>
        <rFont val="宋体"/>
        <charset val="134"/>
      </rPr>
      <t>亩，亩均补助</t>
    </r>
    <r>
      <rPr>
        <sz val="14"/>
        <rFont val="Times New Roman"/>
        <charset val="134"/>
      </rPr>
      <t>500</t>
    </r>
    <r>
      <rPr>
        <sz val="14"/>
        <rFont val="宋体"/>
        <charset val="134"/>
      </rPr>
      <t>元，其中五星村</t>
    </r>
    <r>
      <rPr>
        <sz val="14"/>
        <rFont val="Times New Roman"/>
        <charset val="134"/>
      </rPr>
      <t>1</t>
    </r>
    <r>
      <rPr>
        <sz val="14"/>
        <rFont val="宋体"/>
        <charset val="134"/>
      </rPr>
      <t>亩、梨园村</t>
    </r>
    <r>
      <rPr>
        <sz val="14"/>
        <rFont val="Times New Roman"/>
        <charset val="134"/>
      </rPr>
      <t>1</t>
    </r>
    <r>
      <rPr>
        <sz val="14"/>
        <rFont val="宋体"/>
        <charset val="134"/>
      </rPr>
      <t>亩、李山村</t>
    </r>
    <r>
      <rPr>
        <sz val="14"/>
        <rFont val="Times New Roman"/>
        <charset val="134"/>
      </rPr>
      <t>1</t>
    </r>
    <r>
      <rPr>
        <sz val="14"/>
        <rFont val="宋体"/>
        <charset val="134"/>
      </rPr>
      <t>亩、小湾村</t>
    </r>
    <r>
      <rPr>
        <sz val="14"/>
        <rFont val="Times New Roman"/>
        <charset val="134"/>
      </rPr>
      <t>2</t>
    </r>
    <r>
      <rPr>
        <sz val="14"/>
        <rFont val="宋体"/>
        <charset val="134"/>
      </rPr>
      <t>亩、郑沟村</t>
    </r>
    <r>
      <rPr>
        <sz val="14"/>
        <rFont val="Times New Roman"/>
        <charset val="134"/>
      </rPr>
      <t>2</t>
    </r>
    <r>
      <rPr>
        <sz val="14"/>
        <rFont val="宋体"/>
        <charset val="134"/>
      </rPr>
      <t>亩，共计补助</t>
    </r>
    <r>
      <rPr>
        <sz val="14"/>
        <rFont val="Times New Roman"/>
        <charset val="134"/>
      </rPr>
      <t>0.35</t>
    </r>
    <r>
      <rPr>
        <sz val="14"/>
        <rFont val="宋体"/>
        <charset val="134"/>
      </rPr>
      <t>万元</t>
    </r>
  </si>
  <si>
    <r>
      <rPr>
        <sz val="14"/>
        <rFont val="宋体"/>
        <charset val="134"/>
      </rPr>
      <t>增加收入</t>
    </r>
  </si>
  <si>
    <r>
      <rPr>
        <sz val="14"/>
        <rFont val="宋体"/>
        <charset val="134"/>
      </rPr>
      <t>胡川镇马铃薯种植到户补助项目</t>
    </r>
  </si>
  <si>
    <r>
      <rPr>
        <sz val="14"/>
        <rFont val="宋体"/>
        <charset val="134"/>
      </rPr>
      <t>在胡川镇边缘户种植马铃薯</t>
    </r>
    <r>
      <rPr>
        <sz val="14"/>
        <rFont val="Times New Roman"/>
        <charset val="134"/>
      </rPr>
      <t>49.5</t>
    </r>
    <r>
      <rPr>
        <sz val="14"/>
        <rFont val="宋体"/>
        <charset val="134"/>
      </rPr>
      <t>亩，每亩补助</t>
    </r>
    <r>
      <rPr>
        <sz val="14"/>
        <rFont val="Times New Roman"/>
        <charset val="134"/>
      </rPr>
      <t>500</t>
    </r>
    <r>
      <rPr>
        <sz val="14"/>
        <rFont val="宋体"/>
        <charset val="134"/>
      </rPr>
      <t>元，共补助</t>
    </r>
    <r>
      <rPr>
        <sz val="14"/>
        <rFont val="Times New Roman"/>
        <charset val="134"/>
      </rPr>
      <t>2.475</t>
    </r>
    <r>
      <rPr>
        <sz val="14"/>
        <rFont val="宋体"/>
        <charset val="134"/>
      </rPr>
      <t>万元。仓下村</t>
    </r>
    <r>
      <rPr>
        <sz val="14"/>
        <rFont val="Times New Roman"/>
        <charset val="134"/>
      </rPr>
      <t>8</t>
    </r>
    <r>
      <rPr>
        <sz val="14"/>
        <rFont val="宋体"/>
        <charset val="134"/>
      </rPr>
      <t>亩；刘塬村</t>
    </r>
    <r>
      <rPr>
        <sz val="14"/>
        <rFont val="Times New Roman"/>
        <charset val="134"/>
      </rPr>
      <t>3</t>
    </r>
    <r>
      <rPr>
        <sz val="14"/>
        <rFont val="宋体"/>
        <charset val="134"/>
      </rPr>
      <t>亩；柳湾村</t>
    </r>
    <r>
      <rPr>
        <sz val="14"/>
        <rFont val="Times New Roman"/>
        <charset val="134"/>
      </rPr>
      <t>11.5</t>
    </r>
    <r>
      <rPr>
        <sz val="14"/>
        <rFont val="宋体"/>
        <charset val="134"/>
      </rPr>
      <t>亩；潘峪村</t>
    </r>
    <r>
      <rPr>
        <sz val="14"/>
        <rFont val="Times New Roman"/>
        <charset val="134"/>
      </rPr>
      <t>5</t>
    </r>
    <r>
      <rPr>
        <sz val="14"/>
        <rFont val="宋体"/>
        <charset val="134"/>
      </rPr>
      <t>亩；蒲家村</t>
    </r>
    <r>
      <rPr>
        <sz val="14"/>
        <rFont val="Times New Roman"/>
        <charset val="134"/>
      </rPr>
      <t>1</t>
    </r>
    <r>
      <rPr>
        <sz val="14"/>
        <rFont val="宋体"/>
        <charset val="134"/>
      </rPr>
      <t>亩；祁沟村</t>
    </r>
    <r>
      <rPr>
        <sz val="14"/>
        <rFont val="Times New Roman"/>
        <charset val="134"/>
      </rPr>
      <t>1</t>
    </r>
    <r>
      <rPr>
        <sz val="14"/>
        <rFont val="宋体"/>
        <charset val="134"/>
      </rPr>
      <t>亩；深坷村</t>
    </r>
    <r>
      <rPr>
        <sz val="14"/>
        <rFont val="Times New Roman"/>
        <charset val="134"/>
      </rPr>
      <t>6</t>
    </r>
    <r>
      <rPr>
        <sz val="14"/>
        <rFont val="宋体"/>
        <charset val="134"/>
      </rPr>
      <t>亩；王安村</t>
    </r>
    <r>
      <rPr>
        <sz val="14"/>
        <rFont val="Times New Roman"/>
        <charset val="134"/>
      </rPr>
      <t>4</t>
    </r>
    <r>
      <rPr>
        <sz val="14"/>
        <rFont val="宋体"/>
        <charset val="134"/>
      </rPr>
      <t>亩；前梁村</t>
    </r>
    <r>
      <rPr>
        <sz val="14"/>
        <rFont val="Times New Roman"/>
        <charset val="134"/>
      </rPr>
      <t>2</t>
    </r>
    <r>
      <rPr>
        <sz val="14"/>
        <rFont val="宋体"/>
        <charset val="134"/>
      </rPr>
      <t>亩；阳山村</t>
    </r>
    <r>
      <rPr>
        <sz val="14"/>
        <rFont val="Times New Roman"/>
        <charset val="134"/>
      </rPr>
      <t>5</t>
    </r>
    <r>
      <rPr>
        <sz val="14"/>
        <rFont val="宋体"/>
        <charset val="134"/>
      </rPr>
      <t>亩，窑上村</t>
    </r>
    <r>
      <rPr>
        <sz val="14"/>
        <rFont val="Times New Roman"/>
        <charset val="134"/>
      </rPr>
      <t>3</t>
    </r>
    <r>
      <rPr>
        <sz val="14"/>
        <rFont val="宋体"/>
        <charset val="134"/>
      </rPr>
      <t>亩。</t>
    </r>
  </si>
  <si>
    <r>
      <rPr>
        <sz val="14"/>
        <rFont val="宋体"/>
        <charset val="134"/>
      </rPr>
      <t>大阳镇马铃薯种植到户补助项目</t>
    </r>
  </si>
  <si>
    <r>
      <rPr>
        <sz val="14"/>
        <rFont val="宋体"/>
        <charset val="134"/>
      </rPr>
      <t>在大阳镇边缘户种植马铃薯</t>
    </r>
    <r>
      <rPr>
        <sz val="14"/>
        <rFont val="Times New Roman"/>
        <charset val="134"/>
      </rPr>
      <t>85</t>
    </r>
    <r>
      <rPr>
        <sz val="14"/>
        <rFont val="宋体"/>
        <charset val="134"/>
      </rPr>
      <t>亩，每亩补助</t>
    </r>
    <r>
      <rPr>
        <sz val="14"/>
        <rFont val="Times New Roman"/>
        <charset val="134"/>
      </rPr>
      <t>500</t>
    </r>
    <r>
      <rPr>
        <sz val="14"/>
        <rFont val="宋体"/>
        <charset val="134"/>
      </rPr>
      <t>元，共补助</t>
    </r>
    <r>
      <rPr>
        <sz val="14"/>
        <rFont val="Times New Roman"/>
        <charset val="134"/>
      </rPr>
      <t>4.25</t>
    </r>
    <r>
      <rPr>
        <sz val="14"/>
        <rFont val="宋体"/>
        <charset val="134"/>
      </rPr>
      <t>万元。吴家</t>
    </r>
    <r>
      <rPr>
        <sz val="14"/>
        <rFont val="Times New Roman"/>
        <charset val="134"/>
      </rPr>
      <t>3</t>
    </r>
    <r>
      <rPr>
        <sz val="14"/>
        <rFont val="宋体"/>
        <charset val="134"/>
      </rPr>
      <t>亩，汪洋村</t>
    </r>
    <r>
      <rPr>
        <sz val="14"/>
        <rFont val="Times New Roman"/>
        <charset val="134"/>
      </rPr>
      <t>3</t>
    </r>
    <r>
      <rPr>
        <sz val="14"/>
        <rFont val="宋体"/>
        <charset val="134"/>
      </rPr>
      <t>亩，寨子村</t>
    </r>
    <r>
      <rPr>
        <sz val="14"/>
        <rFont val="Times New Roman"/>
        <charset val="134"/>
      </rPr>
      <t>1</t>
    </r>
    <r>
      <rPr>
        <sz val="14"/>
        <rFont val="宋体"/>
        <charset val="134"/>
      </rPr>
      <t>亩，双庙村</t>
    </r>
    <r>
      <rPr>
        <sz val="14"/>
        <rFont val="Times New Roman"/>
        <charset val="134"/>
      </rPr>
      <t>3</t>
    </r>
    <r>
      <rPr>
        <sz val="14"/>
        <rFont val="宋体"/>
        <charset val="134"/>
      </rPr>
      <t>亩，陈阳村</t>
    </r>
    <r>
      <rPr>
        <sz val="14"/>
        <rFont val="Times New Roman"/>
        <charset val="134"/>
      </rPr>
      <t>5</t>
    </r>
    <r>
      <rPr>
        <sz val="14"/>
        <rFont val="宋体"/>
        <charset val="134"/>
      </rPr>
      <t>亩，河李村</t>
    </r>
    <r>
      <rPr>
        <sz val="14"/>
        <rFont val="Times New Roman"/>
        <charset val="134"/>
      </rPr>
      <t>5</t>
    </r>
    <r>
      <rPr>
        <sz val="14"/>
        <rFont val="宋体"/>
        <charset val="134"/>
      </rPr>
      <t>亩，闫庄村</t>
    </r>
    <r>
      <rPr>
        <sz val="14"/>
        <rFont val="Times New Roman"/>
        <charset val="134"/>
      </rPr>
      <t>1.5</t>
    </r>
    <r>
      <rPr>
        <sz val="14"/>
        <rFont val="宋体"/>
        <charset val="134"/>
      </rPr>
      <t>亩，太原村</t>
    </r>
    <r>
      <rPr>
        <sz val="14"/>
        <rFont val="Times New Roman"/>
        <charset val="134"/>
      </rPr>
      <t>2</t>
    </r>
    <r>
      <rPr>
        <sz val="14"/>
        <rFont val="宋体"/>
        <charset val="134"/>
      </rPr>
      <t>亩，刘山村</t>
    </r>
    <r>
      <rPr>
        <sz val="14"/>
        <rFont val="Times New Roman"/>
        <charset val="134"/>
      </rPr>
      <t>2</t>
    </r>
    <r>
      <rPr>
        <sz val="14"/>
        <rFont val="宋体"/>
        <charset val="134"/>
      </rPr>
      <t>亩，高沟村</t>
    </r>
    <r>
      <rPr>
        <sz val="14"/>
        <rFont val="Times New Roman"/>
        <charset val="134"/>
      </rPr>
      <t>4</t>
    </r>
    <r>
      <rPr>
        <sz val="14"/>
        <rFont val="宋体"/>
        <charset val="134"/>
      </rPr>
      <t>亩，侯吴村</t>
    </r>
    <r>
      <rPr>
        <sz val="14"/>
        <rFont val="Times New Roman"/>
        <charset val="134"/>
      </rPr>
      <t>4</t>
    </r>
    <r>
      <rPr>
        <sz val="14"/>
        <rFont val="宋体"/>
        <charset val="134"/>
      </rPr>
      <t>亩，豁岘村</t>
    </r>
    <r>
      <rPr>
        <sz val="14"/>
        <rFont val="Times New Roman"/>
        <charset val="134"/>
      </rPr>
      <t>2</t>
    </r>
    <r>
      <rPr>
        <sz val="14"/>
        <rFont val="宋体"/>
        <charset val="134"/>
      </rPr>
      <t>亩，梁堡村</t>
    </r>
    <r>
      <rPr>
        <sz val="14"/>
        <rFont val="Times New Roman"/>
        <charset val="134"/>
      </rPr>
      <t>3.5</t>
    </r>
    <r>
      <rPr>
        <sz val="14"/>
        <rFont val="宋体"/>
        <charset val="134"/>
      </rPr>
      <t>亩，阳沟村</t>
    </r>
    <r>
      <rPr>
        <sz val="14"/>
        <rFont val="Times New Roman"/>
        <charset val="134"/>
      </rPr>
      <t>2</t>
    </r>
    <r>
      <rPr>
        <sz val="14"/>
        <rFont val="宋体"/>
        <charset val="134"/>
      </rPr>
      <t>亩，中庄村</t>
    </r>
    <r>
      <rPr>
        <sz val="14"/>
        <rFont val="Times New Roman"/>
        <charset val="134"/>
      </rPr>
      <t>3</t>
    </r>
    <r>
      <rPr>
        <sz val="14"/>
        <rFont val="宋体"/>
        <charset val="134"/>
      </rPr>
      <t>亩，刘沟村</t>
    </r>
    <r>
      <rPr>
        <sz val="14"/>
        <rFont val="Times New Roman"/>
        <charset val="134"/>
      </rPr>
      <t>3</t>
    </r>
    <r>
      <rPr>
        <sz val="14"/>
        <rFont val="宋体"/>
        <charset val="134"/>
      </rPr>
      <t>亩，水滩村</t>
    </r>
    <r>
      <rPr>
        <sz val="14"/>
        <rFont val="Times New Roman"/>
        <charset val="134"/>
      </rPr>
      <t>0.5</t>
    </r>
    <r>
      <rPr>
        <sz val="14"/>
        <rFont val="宋体"/>
        <charset val="134"/>
      </rPr>
      <t>亩，东沟村</t>
    </r>
    <r>
      <rPr>
        <sz val="14"/>
        <rFont val="Times New Roman"/>
        <charset val="134"/>
      </rPr>
      <t>7</t>
    </r>
    <r>
      <rPr>
        <sz val="14"/>
        <rFont val="宋体"/>
        <charset val="134"/>
      </rPr>
      <t>亩，小杨村</t>
    </r>
    <r>
      <rPr>
        <sz val="14"/>
        <rFont val="Times New Roman"/>
        <charset val="134"/>
      </rPr>
      <t>4</t>
    </r>
    <r>
      <rPr>
        <sz val="14"/>
        <rFont val="宋体"/>
        <charset val="134"/>
      </rPr>
      <t>亩，阳湾村</t>
    </r>
    <r>
      <rPr>
        <sz val="14"/>
        <rFont val="Times New Roman"/>
        <charset val="134"/>
      </rPr>
      <t>2</t>
    </r>
    <r>
      <rPr>
        <sz val="14"/>
        <rFont val="宋体"/>
        <charset val="134"/>
      </rPr>
      <t>亩，大阳村</t>
    </r>
    <r>
      <rPr>
        <sz val="14"/>
        <rFont val="Times New Roman"/>
        <charset val="134"/>
      </rPr>
      <t>4</t>
    </r>
    <r>
      <rPr>
        <sz val="14"/>
        <rFont val="宋体"/>
        <charset val="134"/>
      </rPr>
      <t>亩，下渠村</t>
    </r>
    <r>
      <rPr>
        <sz val="14"/>
        <rFont val="Times New Roman"/>
        <charset val="134"/>
      </rPr>
      <t>4</t>
    </r>
    <r>
      <rPr>
        <sz val="14"/>
        <rFont val="宋体"/>
        <charset val="134"/>
      </rPr>
      <t>亩，南山村</t>
    </r>
    <r>
      <rPr>
        <sz val="14"/>
        <rFont val="Times New Roman"/>
        <charset val="134"/>
      </rPr>
      <t>12.5</t>
    </r>
    <r>
      <rPr>
        <sz val="14"/>
        <rFont val="宋体"/>
        <charset val="134"/>
      </rPr>
      <t>亩，下李村</t>
    </r>
    <r>
      <rPr>
        <sz val="14"/>
        <rFont val="Times New Roman"/>
        <charset val="134"/>
      </rPr>
      <t>4</t>
    </r>
    <r>
      <rPr>
        <sz val="14"/>
        <rFont val="宋体"/>
        <charset val="134"/>
      </rPr>
      <t>亩</t>
    </r>
  </si>
  <si>
    <r>
      <rPr>
        <sz val="14"/>
        <rFont val="宋体"/>
        <charset val="134"/>
      </rPr>
      <t>预计</t>
    </r>
    <r>
      <rPr>
        <sz val="14"/>
        <rFont val="Times New Roman"/>
        <charset val="134"/>
      </rPr>
      <t>151</t>
    </r>
    <r>
      <rPr>
        <sz val="14"/>
        <rFont val="宋体"/>
        <charset val="134"/>
      </rPr>
      <t>户边缘户增加收入</t>
    </r>
  </si>
  <si>
    <r>
      <rPr>
        <sz val="14"/>
        <rFont val="宋体"/>
        <charset val="134"/>
      </rPr>
      <t>川王镇马铃薯种植到户补助项目</t>
    </r>
  </si>
  <si>
    <r>
      <rPr>
        <sz val="14"/>
        <rFont val="宋体"/>
        <charset val="134"/>
      </rPr>
      <t>海湾村</t>
    </r>
  </si>
  <si>
    <r>
      <rPr>
        <sz val="14"/>
        <rFont val="宋体"/>
        <charset val="134"/>
      </rPr>
      <t>种植马铃薯</t>
    </r>
    <r>
      <rPr>
        <sz val="14"/>
        <rFont val="Times New Roman"/>
        <charset val="134"/>
      </rPr>
      <t>43</t>
    </r>
    <r>
      <rPr>
        <sz val="14"/>
        <rFont val="宋体"/>
        <charset val="134"/>
      </rPr>
      <t>亩，其中范湾</t>
    </r>
    <r>
      <rPr>
        <sz val="14"/>
        <rFont val="Times New Roman"/>
        <charset val="134"/>
      </rPr>
      <t>1</t>
    </r>
    <r>
      <rPr>
        <sz val="14"/>
        <rFont val="宋体"/>
        <charset val="134"/>
      </rPr>
      <t>亩，大庄</t>
    </r>
    <r>
      <rPr>
        <sz val="14"/>
        <rFont val="Times New Roman"/>
        <charset val="134"/>
      </rPr>
      <t>2</t>
    </r>
    <r>
      <rPr>
        <sz val="14"/>
        <rFont val="宋体"/>
        <charset val="134"/>
      </rPr>
      <t>亩，松树湾</t>
    </r>
    <r>
      <rPr>
        <sz val="14"/>
        <rFont val="Times New Roman"/>
        <charset val="134"/>
      </rPr>
      <t>1</t>
    </r>
    <r>
      <rPr>
        <sz val="14"/>
        <rFont val="宋体"/>
        <charset val="134"/>
      </rPr>
      <t>亩，西崖</t>
    </r>
    <r>
      <rPr>
        <sz val="14"/>
        <rFont val="Times New Roman"/>
        <charset val="134"/>
      </rPr>
      <t>4</t>
    </r>
    <r>
      <rPr>
        <sz val="14"/>
        <rFont val="宋体"/>
        <charset val="134"/>
      </rPr>
      <t>亩，小河</t>
    </r>
    <r>
      <rPr>
        <sz val="14"/>
        <rFont val="Times New Roman"/>
        <charset val="134"/>
      </rPr>
      <t>4</t>
    </r>
    <r>
      <rPr>
        <sz val="14"/>
        <rFont val="宋体"/>
        <charset val="134"/>
      </rPr>
      <t>亩，王沟</t>
    </r>
    <r>
      <rPr>
        <sz val="14"/>
        <rFont val="Times New Roman"/>
        <charset val="134"/>
      </rPr>
      <t>2.5</t>
    </r>
    <r>
      <rPr>
        <sz val="14"/>
        <rFont val="宋体"/>
        <charset val="134"/>
      </rPr>
      <t>亩，冯家</t>
    </r>
    <r>
      <rPr>
        <sz val="14"/>
        <rFont val="Times New Roman"/>
        <charset val="134"/>
      </rPr>
      <t>2</t>
    </r>
    <r>
      <rPr>
        <sz val="14"/>
        <rFont val="宋体"/>
        <charset val="134"/>
      </rPr>
      <t>亩，海湾</t>
    </r>
    <r>
      <rPr>
        <sz val="14"/>
        <rFont val="Times New Roman"/>
        <charset val="134"/>
      </rPr>
      <t>7.5</t>
    </r>
    <r>
      <rPr>
        <sz val="14"/>
        <rFont val="宋体"/>
        <charset val="134"/>
      </rPr>
      <t>亩，何湾</t>
    </r>
    <r>
      <rPr>
        <sz val="14"/>
        <rFont val="Times New Roman"/>
        <charset val="134"/>
      </rPr>
      <t>10</t>
    </r>
    <r>
      <rPr>
        <sz val="14"/>
        <rFont val="宋体"/>
        <charset val="134"/>
      </rPr>
      <t>亩，毛寨</t>
    </r>
    <r>
      <rPr>
        <sz val="14"/>
        <rFont val="Times New Roman"/>
        <charset val="134"/>
      </rPr>
      <t>9</t>
    </r>
    <r>
      <rPr>
        <sz val="14"/>
        <rFont val="宋体"/>
        <charset val="134"/>
      </rPr>
      <t>亩每亩补助</t>
    </r>
    <r>
      <rPr>
        <sz val="14"/>
        <rFont val="Times New Roman"/>
        <charset val="134"/>
      </rPr>
      <t>500</t>
    </r>
    <r>
      <rPr>
        <sz val="14"/>
        <rFont val="宋体"/>
        <charset val="134"/>
      </rPr>
      <t>元。</t>
    </r>
  </si>
  <si>
    <r>
      <rPr>
        <sz val="14"/>
        <rFont val="宋体"/>
        <charset val="134"/>
      </rPr>
      <t>马关镇马铃薯种植到户补助项目</t>
    </r>
  </si>
  <si>
    <r>
      <rPr>
        <sz val="14"/>
        <rFont val="宋体"/>
        <charset val="134"/>
      </rPr>
      <t>种植马铃薯</t>
    </r>
    <r>
      <rPr>
        <sz val="14"/>
        <rFont val="Times New Roman"/>
        <charset val="134"/>
      </rPr>
      <t>91</t>
    </r>
    <r>
      <rPr>
        <sz val="14"/>
        <rFont val="宋体"/>
        <charset val="134"/>
      </rPr>
      <t>亩（其中马堡村</t>
    </r>
    <r>
      <rPr>
        <sz val="14"/>
        <rFont val="Times New Roman"/>
        <charset val="134"/>
      </rPr>
      <t>3</t>
    </r>
    <r>
      <rPr>
        <sz val="14"/>
        <rFont val="宋体"/>
        <charset val="134"/>
      </rPr>
      <t>亩，上豆村</t>
    </r>
    <r>
      <rPr>
        <sz val="14"/>
        <rFont val="Times New Roman"/>
        <charset val="134"/>
      </rPr>
      <t>8</t>
    </r>
    <r>
      <rPr>
        <sz val="14"/>
        <rFont val="宋体"/>
        <charset val="134"/>
      </rPr>
      <t>亩，上河村</t>
    </r>
    <r>
      <rPr>
        <sz val="14"/>
        <rFont val="Times New Roman"/>
        <charset val="134"/>
      </rPr>
      <t>32</t>
    </r>
    <r>
      <rPr>
        <sz val="14"/>
        <rFont val="宋体"/>
        <charset val="134"/>
      </rPr>
      <t>亩，韦沟村</t>
    </r>
    <r>
      <rPr>
        <sz val="14"/>
        <rFont val="Times New Roman"/>
        <charset val="134"/>
      </rPr>
      <t>4</t>
    </r>
    <r>
      <rPr>
        <sz val="14"/>
        <rFont val="宋体"/>
        <charset val="134"/>
      </rPr>
      <t>亩，西台村</t>
    </r>
    <r>
      <rPr>
        <sz val="14"/>
        <rFont val="Times New Roman"/>
        <charset val="134"/>
      </rPr>
      <t>9</t>
    </r>
    <r>
      <rPr>
        <sz val="14"/>
        <rFont val="宋体"/>
        <charset val="134"/>
      </rPr>
      <t>亩，西庄村</t>
    </r>
    <r>
      <rPr>
        <sz val="14"/>
        <rFont val="Times New Roman"/>
        <charset val="134"/>
      </rPr>
      <t>15</t>
    </r>
    <r>
      <rPr>
        <sz val="14"/>
        <rFont val="宋体"/>
        <charset val="134"/>
      </rPr>
      <t>亩，小庄村</t>
    </r>
    <r>
      <rPr>
        <sz val="14"/>
        <rFont val="Times New Roman"/>
        <charset val="134"/>
      </rPr>
      <t>2</t>
    </r>
    <r>
      <rPr>
        <sz val="14"/>
        <rFont val="宋体"/>
        <charset val="134"/>
      </rPr>
      <t>亩，新义村</t>
    </r>
    <r>
      <rPr>
        <sz val="14"/>
        <rFont val="Times New Roman"/>
        <charset val="134"/>
      </rPr>
      <t>8</t>
    </r>
    <r>
      <rPr>
        <sz val="14"/>
        <rFont val="宋体"/>
        <charset val="134"/>
      </rPr>
      <t>亩，草湾村</t>
    </r>
    <r>
      <rPr>
        <sz val="14"/>
        <rFont val="Times New Roman"/>
        <charset val="134"/>
      </rPr>
      <t>3</t>
    </r>
    <r>
      <rPr>
        <sz val="14"/>
        <rFont val="宋体"/>
        <charset val="134"/>
      </rPr>
      <t>亩，赵沟村</t>
    </r>
    <r>
      <rPr>
        <sz val="14"/>
        <rFont val="Times New Roman"/>
        <charset val="134"/>
      </rPr>
      <t>7</t>
    </r>
    <r>
      <rPr>
        <sz val="14"/>
        <rFont val="宋体"/>
        <charset val="134"/>
      </rPr>
      <t>亩。）</t>
    </r>
  </si>
  <si>
    <r>
      <rPr>
        <sz val="14"/>
        <rFont val="宋体"/>
        <charset val="134"/>
      </rPr>
      <t>梁山镇马铃薯种植到户补助项目</t>
    </r>
  </si>
  <si>
    <r>
      <rPr>
        <sz val="14"/>
        <rFont val="宋体"/>
        <charset val="134"/>
      </rPr>
      <t>梁山镇</t>
    </r>
  </si>
  <si>
    <r>
      <rPr>
        <sz val="14"/>
        <rFont val="宋体"/>
        <charset val="134"/>
      </rPr>
      <t>为梁山镇边缘户马铃薯种植到户补助项目涉及</t>
    </r>
    <r>
      <rPr>
        <sz val="14"/>
        <rFont val="Times New Roman"/>
        <charset val="134"/>
      </rPr>
      <t>11</t>
    </r>
    <r>
      <rPr>
        <sz val="14"/>
        <rFont val="宋体"/>
        <charset val="134"/>
      </rPr>
      <t>个村</t>
    </r>
    <r>
      <rPr>
        <sz val="14"/>
        <rFont val="Times New Roman"/>
        <charset val="134"/>
      </rPr>
      <t>81</t>
    </r>
    <r>
      <rPr>
        <sz val="14"/>
        <rFont val="宋体"/>
        <charset val="134"/>
      </rPr>
      <t>户</t>
    </r>
    <r>
      <rPr>
        <sz val="14"/>
        <rFont val="Times New Roman"/>
        <charset val="134"/>
      </rPr>
      <t>148</t>
    </r>
    <r>
      <rPr>
        <sz val="14"/>
        <rFont val="宋体"/>
        <charset val="134"/>
      </rPr>
      <t>亩，每亩</t>
    </r>
    <r>
      <rPr>
        <sz val="14"/>
        <rFont val="Times New Roman"/>
        <charset val="134"/>
      </rPr>
      <t>500</t>
    </r>
    <r>
      <rPr>
        <sz val="14"/>
        <rFont val="宋体"/>
        <charset val="134"/>
      </rPr>
      <t>元，需资金</t>
    </r>
    <r>
      <rPr>
        <sz val="14"/>
        <rFont val="Times New Roman"/>
        <charset val="134"/>
      </rPr>
      <t>7.4</t>
    </r>
    <r>
      <rPr>
        <sz val="14"/>
        <rFont val="宋体"/>
        <charset val="134"/>
      </rPr>
      <t>万元，其中：吕湾村</t>
    </r>
    <r>
      <rPr>
        <sz val="14"/>
        <rFont val="Times New Roman"/>
        <charset val="134"/>
      </rPr>
      <t>6</t>
    </r>
    <r>
      <rPr>
        <sz val="14"/>
        <rFont val="宋体"/>
        <charset val="134"/>
      </rPr>
      <t>户</t>
    </r>
    <r>
      <rPr>
        <sz val="14"/>
        <rFont val="Times New Roman"/>
        <charset val="134"/>
      </rPr>
      <t>6</t>
    </r>
    <r>
      <rPr>
        <sz val="14"/>
        <rFont val="宋体"/>
        <charset val="134"/>
      </rPr>
      <t>亩、高营村</t>
    </r>
    <r>
      <rPr>
        <sz val="14"/>
        <rFont val="Times New Roman"/>
        <charset val="134"/>
      </rPr>
      <t>2</t>
    </r>
    <r>
      <rPr>
        <sz val="14"/>
        <rFont val="宋体"/>
        <charset val="134"/>
      </rPr>
      <t>户</t>
    </r>
    <r>
      <rPr>
        <sz val="14"/>
        <rFont val="Times New Roman"/>
        <charset val="134"/>
      </rPr>
      <t>2</t>
    </r>
    <r>
      <rPr>
        <sz val="14"/>
        <rFont val="宋体"/>
        <charset val="134"/>
      </rPr>
      <t>亩、斜头</t>
    </r>
    <r>
      <rPr>
        <sz val="14"/>
        <rFont val="Times New Roman"/>
        <charset val="134"/>
      </rPr>
      <t>6</t>
    </r>
    <r>
      <rPr>
        <sz val="14"/>
        <rFont val="宋体"/>
        <charset val="134"/>
      </rPr>
      <t>户</t>
    </r>
    <r>
      <rPr>
        <sz val="14"/>
        <rFont val="Times New Roman"/>
        <charset val="134"/>
      </rPr>
      <t>6</t>
    </r>
    <r>
      <rPr>
        <sz val="14"/>
        <rFont val="宋体"/>
        <charset val="134"/>
      </rPr>
      <t>亩、岳山村</t>
    </r>
    <r>
      <rPr>
        <sz val="14"/>
        <rFont val="Times New Roman"/>
        <charset val="134"/>
      </rPr>
      <t>11</t>
    </r>
    <r>
      <rPr>
        <sz val="14"/>
        <rFont val="宋体"/>
        <charset val="134"/>
      </rPr>
      <t>户</t>
    </r>
    <r>
      <rPr>
        <sz val="14"/>
        <rFont val="Times New Roman"/>
        <charset val="134"/>
      </rPr>
      <t>30</t>
    </r>
    <r>
      <rPr>
        <sz val="14"/>
        <rFont val="宋体"/>
        <charset val="134"/>
      </rPr>
      <t>亩、樱桃沟村</t>
    </r>
    <r>
      <rPr>
        <sz val="14"/>
        <rFont val="Times New Roman"/>
        <charset val="134"/>
      </rPr>
      <t>1</t>
    </r>
    <r>
      <rPr>
        <sz val="14"/>
        <rFont val="宋体"/>
        <charset val="134"/>
      </rPr>
      <t>户</t>
    </r>
    <r>
      <rPr>
        <sz val="14"/>
        <rFont val="Times New Roman"/>
        <charset val="134"/>
      </rPr>
      <t>1</t>
    </r>
    <r>
      <rPr>
        <sz val="14"/>
        <rFont val="宋体"/>
        <charset val="134"/>
      </rPr>
      <t>亩、杨渠村</t>
    </r>
    <r>
      <rPr>
        <sz val="14"/>
        <rFont val="Times New Roman"/>
        <charset val="134"/>
      </rPr>
      <t>9</t>
    </r>
    <r>
      <rPr>
        <sz val="14"/>
        <rFont val="宋体"/>
        <charset val="134"/>
      </rPr>
      <t>户</t>
    </r>
    <r>
      <rPr>
        <sz val="14"/>
        <rFont val="Times New Roman"/>
        <charset val="134"/>
      </rPr>
      <t>9</t>
    </r>
    <r>
      <rPr>
        <sz val="14"/>
        <rFont val="宋体"/>
        <charset val="134"/>
      </rPr>
      <t>亩、丹麻村</t>
    </r>
    <r>
      <rPr>
        <sz val="14"/>
        <rFont val="Times New Roman"/>
        <charset val="134"/>
      </rPr>
      <t>7</t>
    </r>
    <r>
      <rPr>
        <sz val="14"/>
        <rFont val="宋体"/>
        <charset val="134"/>
      </rPr>
      <t>户</t>
    </r>
    <r>
      <rPr>
        <sz val="14"/>
        <rFont val="Times New Roman"/>
        <charset val="134"/>
      </rPr>
      <t>7</t>
    </r>
    <r>
      <rPr>
        <sz val="14"/>
        <rFont val="宋体"/>
        <charset val="134"/>
      </rPr>
      <t>亩、阳洼村</t>
    </r>
    <r>
      <rPr>
        <sz val="14"/>
        <rFont val="Times New Roman"/>
        <charset val="134"/>
      </rPr>
      <t>16</t>
    </r>
    <r>
      <rPr>
        <sz val="14"/>
        <rFont val="宋体"/>
        <charset val="134"/>
      </rPr>
      <t>户</t>
    </r>
    <r>
      <rPr>
        <sz val="14"/>
        <rFont val="Times New Roman"/>
        <charset val="134"/>
      </rPr>
      <t>50</t>
    </r>
    <r>
      <rPr>
        <sz val="14"/>
        <rFont val="宋体"/>
        <charset val="134"/>
      </rPr>
      <t>亩、梁山村</t>
    </r>
    <r>
      <rPr>
        <sz val="14"/>
        <rFont val="Times New Roman"/>
        <charset val="134"/>
      </rPr>
      <t>8</t>
    </r>
    <r>
      <rPr>
        <sz val="14"/>
        <rFont val="宋体"/>
        <charset val="134"/>
      </rPr>
      <t>户</t>
    </r>
    <r>
      <rPr>
        <sz val="14"/>
        <rFont val="Times New Roman"/>
        <charset val="134"/>
      </rPr>
      <t>8</t>
    </r>
    <r>
      <rPr>
        <sz val="14"/>
        <rFont val="宋体"/>
        <charset val="134"/>
      </rPr>
      <t>亩、杨崖村</t>
    </r>
    <r>
      <rPr>
        <sz val="14"/>
        <rFont val="Times New Roman"/>
        <charset val="134"/>
      </rPr>
      <t>7</t>
    </r>
    <r>
      <rPr>
        <sz val="14"/>
        <rFont val="宋体"/>
        <charset val="134"/>
      </rPr>
      <t>户</t>
    </r>
    <r>
      <rPr>
        <sz val="14"/>
        <rFont val="Times New Roman"/>
        <charset val="134"/>
      </rPr>
      <t>21</t>
    </r>
    <r>
      <rPr>
        <sz val="14"/>
        <rFont val="宋体"/>
        <charset val="134"/>
      </rPr>
      <t>亩、五方村</t>
    </r>
    <r>
      <rPr>
        <sz val="14"/>
        <rFont val="Times New Roman"/>
        <charset val="134"/>
      </rPr>
      <t>8</t>
    </r>
    <r>
      <rPr>
        <sz val="14"/>
        <rFont val="宋体"/>
        <charset val="134"/>
      </rPr>
      <t>户</t>
    </r>
    <r>
      <rPr>
        <sz val="14"/>
        <rFont val="Times New Roman"/>
        <charset val="134"/>
      </rPr>
      <t>8</t>
    </r>
    <r>
      <rPr>
        <sz val="14"/>
        <rFont val="宋体"/>
        <charset val="134"/>
      </rPr>
      <t>亩</t>
    </r>
    <r>
      <rPr>
        <sz val="14"/>
        <rFont val="Times New Roman"/>
        <charset val="134"/>
      </rPr>
      <t>.</t>
    </r>
  </si>
  <si>
    <r>
      <rPr>
        <sz val="14"/>
        <rFont val="宋体"/>
        <charset val="134"/>
      </rPr>
      <t>增加边缘户收入、帮助产业发展</t>
    </r>
  </si>
  <si>
    <r>
      <rPr>
        <sz val="14"/>
        <rFont val="宋体"/>
        <charset val="134"/>
      </rPr>
      <t>马鹿镇马铃薯种植到户补助项目</t>
    </r>
  </si>
  <si>
    <r>
      <rPr>
        <sz val="14"/>
        <rFont val="宋体"/>
        <charset val="134"/>
      </rPr>
      <t>马鹿镇</t>
    </r>
  </si>
  <si>
    <r>
      <rPr>
        <sz val="14"/>
        <rFont val="宋体"/>
        <charset val="134"/>
      </rPr>
      <t>投资</t>
    </r>
    <r>
      <rPr>
        <sz val="14"/>
        <rFont val="Times New Roman"/>
        <charset val="134"/>
      </rPr>
      <t>1.8</t>
    </r>
    <r>
      <rPr>
        <sz val="14"/>
        <rFont val="宋体"/>
        <charset val="134"/>
      </rPr>
      <t>万元，在马鹿镇</t>
    </r>
    <r>
      <rPr>
        <sz val="14"/>
        <rFont val="Times New Roman"/>
        <charset val="134"/>
      </rPr>
      <t>11</t>
    </r>
    <r>
      <rPr>
        <sz val="14"/>
        <rFont val="宋体"/>
        <charset val="134"/>
      </rPr>
      <t>村实施马铃薯种植项目</t>
    </r>
    <r>
      <rPr>
        <sz val="14"/>
        <rFont val="Times New Roman"/>
        <charset val="134"/>
      </rPr>
      <t>36</t>
    </r>
    <r>
      <rPr>
        <sz val="14"/>
        <rFont val="宋体"/>
        <charset val="134"/>
      </rPr>
      <t>亩，亩均补</t>
    </r>
    <r>
      <rPr>
        <sz val="14"/>
        <rFont val="Times New Roman"/>
        <charset val="134"/>
      </rPr>
      <t>500</t>
    </r>
    <r>
      <rPr>
        <sz val="14"/>
        <rFont val="宋体"/>
        <charset val="134"/>
      </rPr>
      <t>元。其中堡梁村</t>
    </r>
    <r>
      <rPr>
        <sz val="14"/>
        <rFont val="Times New Roman"/>
        <charset val="134"/>
      </rPr>
      <t>4</t>
    </r>
    <r>
      <rPr>
        <sz val="14"/>
        <rFont val="宋体"/>
        <charset val="134"/>
      </rPr>
      <t>亩，陡崖村</t>
    </r>
    <r>
      <rPr>
        <sz val="14"/>
        <rFont val="Times New Roman"/>
        <charset val="134"/>
      </rPr>
      <t>1</t>
    </r>
    <r>
      <rPr>
        <sz val="14"/>
        <rFont val="宋体"/>
        <charset val="134"/>
      </rPr>
      <t>亩，草川村</t>
    </r>
    <r>
      <rPr>
        <sz val="14"/>
        <rFont val="Times New Roman"/>
        <charset val="134"/>
      </rPr>
      <t>1</t>
    </r>
    <r>
      <rPr>
        <sz val="14"/>
        <rFont val="宋体"/>
        <charset val="134"/>
      </rPr>
      <t>亩，康王村</t>
    </r>
    <r>
      <rPr>
        <sz val="14"/>
        <rFont val="Times New Roman"/>
        <charset val="134"/>
      </rPr>
      <t>3</t>
    </r>
    <r>
      <rPr>
        <sz val="14"/>
        <rFont val="宋体"/>
        <charset val="134"/>
      </rPr>
      <t>亩，白杨村</t>
    </r>
    <r>
      <rPr>
        <sz val="14"/>
        <rFont val="Times New Roman"/>
        <charset val="134"/>
      </rPr>
      <t>4</t>
    </r>
    <r>
      <rPr>
        <sz val="14"/>
        <rFont val="宋体"/>
        <charset val="134"/>
      </rPr>
      <t>亩，石庄科村</t>
    </r>
    <r>
      <rPr>
        <sz val="14"/>
        <rFont val="Times New Roman"/>
        <charset val="134"/>
      </rPr>
      <t>5</t>
    </r>
    <r>
      <rPr>
        <sz val="14"/>
        <rFont val="宋体"/>
        <charset val="134"/>
      </rPr>
      <t>亩，寺湾村</t>
    </r>
    <r>
      <rPr>
        <sz val="14"/>
        <rFont val="Times New Roman"/>
        <charset val="134"/>
      </rPr>
      <t>2</t>
    </r>
    <r>
      <rPr>
        <sz val="14"/>
        <rFont val="宋体"/>
        <charset val="134"/>
      </rPr>
      <t>亩，龙口村</t>
    </r>
    <r>
      <rPr>
        <sz val="14"/>
        <rFont val="Times New Roman"/>
        <charset val="134"/>
      </rPr>
      <t>4</t>
    </r>
    <r>
      <rPr>
        <sz val="14"/>
        <rFont val="宋体"/>
        <charset val="134"/>
      </rPr>
      <t>亩，金川村</t>
    </r>
    <r>
      <rPr>
        <sz val="14"/>
        <rFont val="Times New Roman"/>
        <charset val="134"/>
      </rPr>
      <t>3</t>
    </r>
    <r>
      <rPr>
        <sz val="14"/>
        <rFont val="宋体"/>
        <charset val="134"/>
      </rPr>
      <t>亩，宝坪村</t>
    </r>
    <r>
      <rPr>
        <sz val="14"/>
        <rFont val="Times New Roman"/>
        <charset val="134"/>
      </rPr>
      <t>3</t>
    </r>
    <r>
      <rPr>
        <sz val="14"/>
        <rFont val="宋体"/>
        <charset val="134"/>
      </rPr>
      <t>亩，花园村</t>
    </r>
    <r>
      <rPr>
        <sz val="14"/>
        <rFont val="Times New Roman"/>
        <charset val="134"/>
      </rPr>
      <t>6</t>
    </r>
    <r>
      <rPr>
        <sz val="14"/>
        <rFont val="宋体"/>
        <charset val="134"/>
      </rPr>
      <t>亩。</t>
    </r>
  </si>
  <si>
    <r>
      <rPr>
        <sz val="14"/>
        <rFont val="宋体"/>
        <charset val="134"/>
      </rPr>
      <t>预计扶持</t>
    </r>
    <r>
      <rPr>
        <sz val="14"/>
        <rFont val="Times New Roman"/>
        <charset val="134"/>
      </rPr>
      <t>11</t>
    </r>
    <r>
      <rPr>
        <sz val="14"/>
        <rFont val="宋体"/>
        <charset val="134"/>
      </rPr>
      <t>村边缘户种植马铃薯以增加收入，项目实施后，预计年亩均增收元</t>
    </r>
    <r>
      <rPr>
        <sz val="14"/>
        <rFont val="Times New Roman"/>
        <charset val="134"/>
      </rPr>
      <t>600</t>
    </r>
    <r>
      <rPr>
        <sz val="14"/>
        <rFont val="宋体"/>
        <charset val="134"/>
      </rPr>
      <t>以上。</t>
    </r>
  </si>
  <si>
    <r>
      <rPr>
        <sz val="14"/>
        <rFont val="宋体"/>
        <charset val="134"/>
      </rPr>
      <t>木河乡马铃薯种植到户补助项目</t>
    </r>
  </si>
  <si>
    <r>
      <rPr>
        <sz val="14"/>
        <rFont val="宋体"/>
        <charset val="134"/>
      </rPr>
      <t>涉及</t>
    </r>
    <r>
      <rPr>
        <sz val="14"/>
        <rFont val="Times New Roman"/>
        <charset val="134"/>
      </rPr>
      <t>7</t>
    </r>
    <r>
      <rPr>
        <sz val="14"/>
        <rFont val="宋体"/>
        <charset val="134"/>
      </rPr>
      <t>村，种植马铃薯</t>
    </r>
    <r>
      <rPr>
        <sz val="14"/>
        <rFont val="Times New Roman"/>
        <charset val="134"/>
      </rPr>
      <t>88</t>
    </r>
    <r>
      <rPr>
        <sz val="14"/>
        <rFont val="宋体"/>
        <charset val="134"/>
      </rPr>
      <t>亩，其中：店子</t>
    </r>
    <r>
      <rPr>
        <sz val="14"/>
        <rFont val="Times New Roman"/>
        <charset val="134"/>
      </rPr>
      <t>40</t>
    </r>
    <r>
      <rPr>
        <sz val="14"/>
        <rFont val="宋体"/>
        <charset val="134"/>
      </rPr>
      <t>亩，毛家</t>
    </r>
    <r>
      <rPr>
        <sz val="14"/>
        <rFont val="Times New Roman"/>
        <charset val="134"/>
      </rPr>
      <t>1</t>
    </r>
    <r>
      <rPr>
        <sz val="14"/>
        <rFont val="宋体"/>
        <charset val="134"/>
      </rPr>
      <t>亩</t>
    </r>
    <r>
      <rPr>
        <sz val="14"/>
        <rFont val="Times New Roman"/>
        <charset val="134"/>
      </rPr>
      <t>.</t>
    </r>
    <r>
      <rPr>
        <sz val="14"/>
        <rFont val="宋体"/>
        <charset val="134"/>
      </rPr>
      <t>杜渠</t>
    </r>
    <r>
      <rPr>
        <sz val="14"/>
        <rFont val="Times New Roman"/>
        <charset val="134"/>
      </rPr>
      <t>4</t>
    </r>
    <r>
      <rPr>
        <sz val="14"/>
        <rFont val="宋体"/>
        <charset val="134"/>
      </rPr>
      <t>亩</t>
    </r>
    <r>
      <rPr>
        <sz val="14"/>
        <rFont val="Times New Roman"/>
        <charset val="134"/>
      </rPr>
      <t>.</t>
    </r>
    <r>
      <rPr>
        <sz val="14"/>
        <rFont val="宋体"/>
        <charset val="134"/>
      </rPr>
      <t>庄河</t>
    </r>
    <r>
      <rPr>
        <sz val="14"/>
        <rFont val="Times New Roman"/>
        <charset val="134"/>
      </rPr>
      <t>8</t>
    </r>
    <r>
      <rPr>
        <sz val="14"/>
        <rFont val="宋体"/>
        <charset val="134"/>
      </rPr>
      <t>户</t>
    </r>
    <r>
      <rPr>
        <sz val="14"/>
        <rFont val="Times New Roman"/>
        <charset val="134"/>
      </rPr>
      <t>9</t>
    </r>
    <r>
      <rPr>
        <sz val="14"/>
        <rFont val="宋体"/>
        <charset val="134"/>
      </rPr>
      <t>亩楸木</t>
    </r>
    <r>
      <rPr>
        <sz val="14"/>
        <rFont val="Times New Roman"/>
        <charset val="134"/>
      </rPr>
      <t>8</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户</t>
    </r>
    <r>
      <rPr>
        <sz val="14"/>
        <rFont val="Times New Roman"/>
        <charset val="134"/>
      </rPr>
      <t>12</t>
    </r>
    <r>
      <rPr>
        <sz val="14"/>
        <rFont val="宋体"/>
        <charset val="134"/>
      </rPr>
      <t>亩</t>
    </r>
    <r>
      <rPr>
        <sz val="14"/>
        <rFont val="Times New Roman"/>
        <charset val="134"/>
      </rPr>
      <t>.</t>
    </r>
    <r>
      <rPr>
        <sz val="14"/>
        <rFont val="宋体"/>
        <charset val="134"/>
      </rPr>
      <t>下庞</t>
    </r>
    <r>
      <rPr>
        <sz val="14"/>
        <rFont val="Times New Roman"/>
        <charset val="134"/>
      </rPr>
      <t>10</t>
    </r>
    <r>
      <rPr>
        <sz val="14"/>
        <rFont val="宋体"/>
        <charset val="134"/>
      </rPr>
      <t>户</t>
    </r>
    <r>
      <rPr>
        <sz val="14"/>
        <rFont val="Times New Roman"/>
        <charset val="134"/>
      </rPr>
      <t>8</t>
    </r>
    <r>
      <rPr>
        <sz val="14"/>
        <rFont val="宋体"/>
        <charset val="134"/>
      </rPr>
      <t>亩</t>
    </r>
    <r>
      <rPr>
        <sz val="14"/>
        <rFont val="Times New Roman"/>
        <charset val="134"/>
      </rPr>
      <t>.</t>
    </r>
    <r>
      <rPr>
        <sz val="14"/>
        <rFont val="宋体"/>
        <charset val="134"/>
      </rPr>
      <t>八卜</t>
    </r>
    <r>
      <rPr>
        <sz val="14"/>
        <rFont val="Times New Roman"/>
        <charset val="134"/>
      </rPr>
      <t>4</t>
    </r>
    <r>
      <rPr>
        <sz val="14"/>
        <rFont val="宋体"/>
        <charset val="134"/>
      </rPr>
      <t>户</t>
    </r>
    <r>
      <rPr>
        <sz val="14"/>
        <rFont val="Times New Roman"/>
        <charset val="134"/>
      </rPr>
      <t>4</t>
    </r>
    <r>
      <rPr>
        <sz val="14"/>
        <rFont val="宋体"/>
        <charset val="134"/>
      </rPr>
      <t>亩</t>
    </r>
    <r>
      <rPr>
        <sz val="14"/>
        <rFont val="Times New Roman"/>
        <charset val="134"/>
      </rPr>
      <t>.</t>
    </r>
  </si>
  <si>
    <r>
      <rPr>
        <sz val="14"/>
        <rFont val="宋体"/>
        <charset val="134"/>
      </rPr>
      <t>闫家乡马铃薯种植到户补助项目</t>
    </r>
  </si>
  <si>
    <r>
      <rPr>
        <sz val="14"/>
        <rFont val="宋体"/>
        <charset val="134"/>
      </rPr>
      <t>闫家乡种植马铃薯</t>
    </r>
    <r>
      <rPr>
        <sz val="14"/>
        <rFont val="Times New Roman"/>
        <charset val="134"/>
      </rPr>
      <t>12</t>
    </r>
    <r>
      <rPr>
        <sz val="14"/>
        <rFont val="宋体"/>
        <charset val="134"/>
      </rPr>
      <t>亩，需资金</t>
    </r>
    <r>
      <rPr>
        <sz val="14"/>
        <rFont val="Times New Roman"/>
        <charset val="134"/>
      </rPr>
      <t>0.6</t>
    </r>
    <r>
      <rPr>
        <sz val="14"/>
        <rFont val="宋体"/>
        <charset val="134"/>
      </rPr>
      <t>万元，分别是操场村马铃薯</t>
    </r>
    <r>
      <rPr>
        <sz val="14"/>
        <rFont val="Times New Roman"/>
        <charset val="134"/>
      </rPr>
      <t>4</t>
    </r>
    <r>
      <rPr>
        <sz val="14"/>
        <rFont val="宋体"/>
        <charset val="134"/>
      </rPr>
      <t>亩，闫家村马铃薯</t>
    </r>
    <r>
      <rPr>
        <sz val="14"/>
        <rFont val="Times New Roman"/>
        <charset val="134"/>
      </rPr>
      <t>8</t>
    </r>
    <r>
      <rPr>
        <sz val="14"/>
        <rFont val="宋体"/>
        <charset val="134"/>
      </rPr>
      <t>亩。</t>
    </r>
  </si>
  <si>
    <r>
      <rPr>
        <sz val="14"/>
        <rFont val="宋体"/>
        <charset val="134"/>
      </rPr>
      <t>张棉乡马铃薯种植到户补助项目</t>
    </r>
  </si>
  <si>
    <r>
      <rPr>
        <sz val="14"/>
        <rFont val="宋体"/>
        <charset val="134"/>
      </rPr>
      <t>在张棉驿乡</t>
    </r>
    <r>
      <rPr>
        <sz val="14"/>
        <rFont val="Times New Roman"/>
        <charset val="134"/>
      </rPr>
      <t>9</t>
    </r>
    <r>
      <rPr>
        <sz val="14"/>
        <rFont val="宋体"/>
        <charset val="134"/>
      </rPr>
      <t>村实施马铃薯种植项目</t>
    </r>
    <r>
      <rPr>
        <sz val="14"/>
        <rFont val="Times New Roman"/>
        <charset val="134"/>
      </rPr>
      <t>69</t>
    </r>
    <r>
      <rPr>
        <sz val="14"/>
        <rFont val="宋体"/>
        <charset val="134"/>
      </rPr>
      <t>亩，亩均补</t>
    </r>
    <r>
      <rPr>
        <sz val="14"/>
        <rFont val="Times New Roman"/>
        <charset val="134"/>
      </rPr>
      <t>500</t>
    </r>
    <r>
      <rPr>
        <sz val="14"/>
        <rFont val="宋体"/>
        <charset val="134"/>
      </rPr>
      <t>元。其中：和平村</t>
    </r>
    <r>
      <rPr>
        <sz val="14"/>
        <rFont val="Times New Roman"/>
        <charset val="134"/>
      </rPr>
      <t>12</t>
    </r>
    <r>
      <rPr>
        <sz val="14"/>
        <rFont val="宋体"/>
        <charset val="134"/>
      </rPr>
      <t>亩，庙川村</t>
    </r>
    <r>
      <rPr>
        <sz val="14"/>
        <rFont val="Times New Roman"/>
        <charset val="134"/>
      </rPr>
      <t>7</t>
    </r>
    <r>
      <rPr>
        <sz val="14"/>
        <rFont val="宋体"/>
        <charset val="134"/>
      </rPr>
      <t>亩，上蒋村</t>
    </r>
    <r>
      <rPr>
        <sz val="14"/>
        <rFont val="Times New Roman"/>
        <charset val="134"/>
      </rPr>
      <t>7</t>
    </r>
    <r>
      <rPr>
        <sz val="14"/>
        <rFont val="宋体"/>
        <charset val="134"/>
      </rPr>
      <t>亩，周家村</t>
    </r>
    <r>
      <rPr>
        <sz val="14"/>
        <rFont val="Times New Roman"/>
        <charset val="134"/>
      </rPr>
      <t>4</t>
    </r>
    <r>
      <rPr>
        <sz val="14"/>
        <rFont val="宋体"/>
        <charset val="134"/>
      </rPr>
      <t>亩，盘山村</t>
    </r>
    <r>
      <rPr>
        <sz val="14"/>
        <rFont val="Times New Roman"/>
        <charset val="134"/>
      </rPr>
      <t>6</t>
    </r>
    <r>
      <rPr>
        <sz val="14"/>
        <rFont val="宋体"/>
        <charset val="134"/>
      </rPr>
      <t>亩，马夭村</t>
    </r>
    <r>
      <rPr>
        <sz val="14"/>
        <rFont val="Times New Roman"/>
        <charset val="134"/>
      </rPr>
      <t>12</t>
    </r>
    <r>
      <rPr>
        <sz val="14"/>
        <rFont val="宋体"/>
        <charset val="134"/>
      </rPr>
      <t>亩，东峡村</t>
    </r>
    <r>
      <rPr>
        <sz val="14"/>
        <rFont val="Times New Roman"/>
        <charset val="134"/>
      </rPr>
      <t>2</t>
    </r>
    <r>
      <rPr>
        <sz val="14"/>
        <rFont val="宋体"/>
        <charset val="134"/>
      </rPr>
      <t>亩，田湾村</t>
    </r>
    <r>
      <rPr>
        <sz val="14"/>
        <rFont val="Times New Roman"/>
        <charset val="134"/>
      </rPr>
      <t>10</t>
    </r>
    <r>
      <rPr>
        <sz val="14"/>
        <rFont val="宋体"/>
        <charset val="134"/>
      </rPr>
      <t>亩、张棉村</t>
    </r>
    <r>
      <rPr>
        <sz val="14"/>
        <rFont val="Times New Roman"/>
        <charset val="134"/>
      </rPr>
      <t>9</t>
    </r>
    <r>
      <rPr>
        <sz val="14"/>
        <rFont val="宋体"/>
        <charset val="134"/>
      </rPr>
      <t>亩。</t>
    </r>
  </si>
  <si>
    <r>
      <rPr>
        <sz val="14"/>
        <rFont val="宋体"/>
        <charset val="134"/>
      </rPr>
      <t>平安乡马铃薯种植到户补助项目</t>
    </r>
  </si>
  <si>
    <r>
      <rPr>
        <sz val="14"/>
        <rFont val="宋体"/>
        <charset val="134"/>
      </rPr>
      <t>平安乡</t>
    </r>
  </si>
  <si>
    <r>
      <rPr>
        <sz val="14"/>
        <rFont val="宋体"/>
        <charset val="134"/>
      </rPr>
      <t>全乡实施边缘户马铃薯种植到户补助项目</t>
    </r>
    <r>
      <rPr>
        <sz val="14"/>
        <rFont val="Times New Roman"/>
        <charset val="134"/>
      </rPr>
      <t>36</t>
    </r>
    <r>
      <rPr>
        <sz val="14"/>
        <rFont val="宋体"/>
        <charset val="134"/>
      </rPr>
      <t>亩，每亩补助</t>
    </r>
    <r>
      <rPr>
        <sz val="14"/>
        <rFont val="Times New Roman"/>
        <charset val="134"/>
      </rPr>
      <t>500</t>
    </r>
    <r>
      <rPr>
        <sz val="14"/>
        <rFont val="宋体"/>
        <charset val="134"/>
      </rPr>
      <t>元，共补助</t>
    </r>
    <r>
      <rPr>
        <sz val="14"/>
        <rFont val="Times New Roman"/>
        <charset val="134"/>
      </rPr>
      <t>1.8</t>
    </r>
    <r>
      <rPr>
        <sz val="14"/>
        <rFont val="宋体"/>
        <charset val="134"/>
      </rPr>
      <t>万元。其中水泉村</t>
    </r>
    <r>
      <rPr>
        <sz val="14"/>
        <rFont val="Times New Roman"/>
        <charset val="134"/>
      </rPr>
      <t>8</t>
    </r>
    <r>
      <rPr>
        <sz val="14"/>
        <rFont val="宋体"/>
        <charset val="134"/>
      </rPr>
      <t>户</t>
    </r>
    <r>
      <rPr>
        <sz val="14"/>
        <rFont val="Times New Roman"/>
        <charset val="134"/>
      </rPr>
      <t>8</t>
    </r>
    <r>
      <rPr>
        <sz val="14"/>
        <rFont val="宋体"/>
        <charset val="134"/>
      </rPr>
      <t>亩、磨马村</t>
    </r>
    <r>
      <rPr>
        <sz val="14"/>
        <rFont val="Times New Roman"/>
        <charset val="134"/>
      </rPr>
      <t>3</t>
    </r>
    <r>
      <rPr>
        <sz val="14"/>
        <rFont val="宋体"/>
        <charset val="134"/>
      </rPr>
      <t>户</t>
    </r>
    <r>
      <rPr>
        <sz val="14"/>
        <rFont val="Times New Roman"/>
        <charset val="134"/>
      </rPr>
      <t>6</t>
    </r>
    <r>
      <rPr>
        <sz val="14"/>
        <rFont val="宋体"/>
        <charset val="134"/>
      </rPr>
      <t>亩、大湾村</t>
    </r>
    <r>
      <rPr>
        <sz val="14"/>
        <rFont val="Times New Roman"/>
        <charset val="134"/>
      </rPr>
      <t>4</t>
    </r>
    <r>
      <rPr>
        <sz val="14"/>
        <rFont val="宋体"/>
        <charset val="134"/>
      </rPr>
      <t>户</t>
    </r>
    <r>
      <rPr>
        <sz val="14"/>
        <rFont val="Times New Roman"/>
        <charset val="134"/>
      </rPr>
      <t>16</t>
    </r>
    <r>
      <rPr>
        <sz val="14"/>
        <rFont val="宋体"/>
        <charset val="134"/>
      </rPr>
      <t>亩、梨树村</t>
    </r>
    <r>
      <rPr>
        <sz val="14"/>
        <rFont val="Times New Roman"/>
        <charset val="134"/>
      </rPr>
      <t>3</t>
    </r>
    <r>
      <rPr>
        <sz val="14"/>
        <rFont val="宋体"/>
        <charset val="134"/>
      </rPr>
      <t>户</t>
    </r>
    <r>
      <rPr>
        <sz val="14"/>
        <rFont val="Times New Roman"/>
        <charset val="134"/>
      </rPr>
      <t>6</t>
    </r>
    <r>
      <rPr>
        <sz val="14"/>
        <rFont val="宋体"/>
        <charset val="134"/>
      </rPr>
      <t>亩。</t>
    </r>
  </si>
  <si>
    <r>
      <rPr>
        <sz val="14"/>
        <rFont val="宋体"/>
        <charset val="134"/>
      </rPr>
      <t>预计扶持</t>
    </r>
    <r>
      <rPr>
        <sz val="14"/>
        <rFont val="Times New Roman"/>
        <charset val="134"/>
      </rPr>
      <t>4</t>
    </r>
    <r>
      <rPr>
        <sz val="14"/>
        <rFont val="宋体"/>
        <charset val="134"/>
      </rPr>
      <t>村</t>
    </r>
    <r>
      <rPr>
        <sz val="14"/>
        <rFont val="Times New Roman"/>
        <charset val="134"/>
      </rPr>
      <t>18</t>
    </r>
    <r>
      <rPr>
        <sz val="14"/>
        <rFont val="宋体"/>
        <charset val="134"/>
      </rPr>
      <t>户边缘户种植马铃薯以增加收入，项目实施后，预计年亩均增收</t>
    </r>
    <r>
      <rPr>
        <sz val="14"/>
        <rFont val="Times New Roman"/>
        <charset val="134"/>
      </rPr>
      <t>600</t>
    </r>
    <r>
      <rPr>
        <sz val="14"/>
        <rFont val="宋体"/>
        <charset val="134"/>
      </rPr>
      <t>元以上。</t>
    </r>
  </si>
  <si>
    <r>
      <rPr>
        <sz val="14"/>
        <rFont val="宋体"/>
        <charset val="134"/>
      </rPr>
      <t>连五乡马铃薯种植到户补助项目</t>
    </r>
  </si>
  <si>
    <r>
      <rPr>
        <sz val="14"/>
        <rFont val="宋体"/>
        <charset val="134"/>
      </rPr>
      <t>连五乡</t>
    </r>
    <r>
      <rPr>
        <sz val="14"/>
        <rFont val="Times New Roman"/>
        <charset val="134"/>
      </rPr>
      <t>13</t>
    </r>
    <r>
      <rPr>
        <sz val="14"/>
        <rFont val="宋体"/>
        <charset val="134"/>
      </rPr>
      <t>村边缘户实施马铃薯种植到户补助项目</t>
    </r>
    <r>
      <rPr>
        <sz val="14"/>
        <rFont val="Times New Roman"/>
        <charset val="134"/>
      </rPr>
      <t>86.5</t>
    </r>
    <r>
      <rPr>
        <sz val="14"/>
        <rFont val="宋体"/>
        <charset val="134"/>
      </rPr>
      <t>亩。其中：四合</t>
    </r>
    <r>
      <rPr>
        <sz val="14"/>
        <rFont val="Times New Roman"/>
        <charset val="134"/>
      </rPr>
      <t>12</t>
    </r>
    <r>
      <rPr>
        <sz val="14"/>
        <rFont val="宋体"/>
        <charset val="134"/>
      </rPr>
      <t>亩、中渠</t>
    </r>
    <r>
      <rPr>
        <sz val="14"/>
        <rFont val="Times New Roman"/>
        <charset val="134"/>
      </rPr>
      <t>5</t>
    </r>
    <r>
      <rPr>
        <sz val="14"/>
        <rFont val="宋体"/>
        <charset val="134"/>
      </rPr>
      <t>亩、三合</t>
    </r>
    <r>
      <rPr>
        <sz val="14"/>
        <rFont val="Times New Roman"/>
        <charset val="134"/>
      </rPr>
      <t>6</t>
    </r>
    <r>
      <rPr>
        <sz val="14"/>
        <rFont val="宋体"/>
        <charset val="134"/>
      </rPr>
      <t>亩、李家</t>
    </r>
    <r>
      <rPr>
        <sz val="14"/>
        <rFont val="Times New Roman"/>
        <charset val="134"/>
      </rPr>
      <t>1</t>
    </r>
    <r>
      <rPr>
        <sz val="14"/>
        <rFont val="宋体"/>
        <charset val="134"/>
      </rPr>
      <t>亩、高庄</t>
    </r>
    <r>
      <rPr>
        <sz val="14"/>
        <rFont val="Times New Roman"/>
        <charset val="134"/>
      </rPr>
      <t>10</t>
    </r>
    <r>
      <rPr>
        <sz val="14"/>
        <rFont val="宋体"/>
        <charset val="134"/>
      </rPr>
      <t>亩、张家村</t>
    </r>
    <r>
      <rPr>
        <sz val="14"/>
        <rFont val="Times New Roman"/>
        <charset val="134"/>
      </rPr>
      <t>9</t>
    </r>
    <r>
      <rPr>
        <sz val="14"/>
        <rFont val="宋体"/>
        <charset val="134"/>
      </rPr>
      <t>亩、腰庄</t>
    </r>
    <r>
      <rPr>
        <sz val="14"/>
        <rFont val="Times New Roman"/>
        <charset val="134"/>
      </rPr>
      <t>8</t>
    </r>
    <r>
      <rPr>
        <sz val="14"/>
        <rFont val="宋体"/>
        <charset val="134"/>
      </rPr>
      <t>亩、兰家</t>
    </r>
    <r>
      <rPr>
        <sz val="14"/>
        <rFont val="Times New Roman"/>
        <charset val="134"/>
      </rPr>
      <t>6</t>
    </r>
    <r>
      <rPr>
        <sz val="14"/>
        <rFont val="宋体"/>
        <charset val="134"/>
      </rPr>
      <t>亩、连五</t>
    </r>
    <r>
      <rPr>
        <sz val="14"/>
        <rFont val="Times New Roman"/>
        <charset val="134"/>
      </rPr>
      <t>5</t>
    </r>
    <r>
      <rPr>
        <sz val="14"/>
        <rFont val="宋体"/>
        <charset val="134"/>
      </rPr>
      <t>亩、中心</t>
    </r>
    <r>
      <rPr>
        <sz val="14"/>
        <rFont val="Times New Roman"/>
        <charset val="134"/>
      </rPr>
      <t>8</t>
    </r>
    <r>
      <rPr>
        <sz val="14"/>
        <rFont val="宋体"/>
        <charset val="134"/>
      </rPr>
      <t>亩、马咀</t>
    </r>
    <r>
      <rPr>
        <sz val="14"/>
        <rFont val="Times New Roman"/>
        <charset val="134"/>
      </rPr>
      <t>2.5</t>
    </r>
    <r>
      <rPr>
        <sz val="14"/>
        <rFont val="宋体"/>
        <charset val="134"/>
      </rPr>
      <t>亩、贠家</t>
    </r>
    <r>
      <rPr>
        <sz val="14"/>
        <rFont val="Times New Roman"/>
        <charset val="134"/>
      </rPr>
      <t>8</t>
    </r>
    <r>
      <rPr>
        <sz val="14"/>
        <rFont val="宋体"/>
        <charset val="134"/>
      </rPr>
      <t>亩、陈家</t>
    </r>
    <r>
      <rPr>
        <sz val="14"/>
        <rFont val="Times New Roman"/>
        <charset val="134"/>
      </rPr>
      <t>6</t>
    </r>
    <r>
      <rPr>
        <sz val="14"/>
        <rFont val="宋体"/>
        <charset val="134"/>
      </rPr>
      <t>亩。</t>
    </r>
  </si>
  <si>
    <r>
      <rPr>
        <sz val="14"/>
        <rFont val="宋体"/>
        <charset val="134"/>
      </rPr>
      <t>连五乡</t>
    </r>
    <r>
      <rPr>
        <sz val="14"/>
        <rFont val="Times New Roman"/>
        <charset val="134"/>
      </rPr>
      <t>13</t>
    </r>
    <r>
      <rPr>
        <sz val="14"/>
        <rFont val="宋体"/>
        <charset val="134"/>
      </rPr>
      <t>村边缘户实施马铃薯种植到户补助项目</t>
    </r>
    <r>
      <rPr>
        <sz val="14"/>
        <rFont val="Times New Roman"/>
        <charset val="134"/>
      </rPr>
      <t>82.5</t>
    </r>
    <r>
      <rPr>
        <sz val="14"/>
        <rFont val="宋体"/>
        <charset val="134"/>
      </rPr>
      <t>亩，增加收入。</t>
    </r>
  </si>
  <si>
    <r>
      <rPr>
        <b/>
        <sz val="14"/>
        <rFont val="Times New Roman"/>
        <charset val="134"/>
      </rPr>
      <t>1.3</t>
    </r>
    <r>
      <rPr>
        <b/>
        <sz val="14"/>
        <rFont val="宋体"/>
        <charset val="134"/>
      </rPr>
      <t>饲草种植到户补助项目</t>
    </r>
  </si>
  <si>
    <r>
      <rPr>
        <b/>
        <sz val="14"/>
        <rFont val="宋体"/>
        <charset val="134"/>
      </rPr>
      <t>安排</t>
    </r>
    <r>
      <rPr>
        <b/>
        <sz val="14"/>
        <rFont val="Times New Roman"/>
        <charset val="134"/>
      </rPr>
      <t>1.38</t>
    </r>
    <r>
      <rPr>
        <b/>
        <sz val="14"/>
        <rFont val="宋体"/>
        <charset val="134"/>
      </rPr>
      <t>万元在全县范围内实施饲草种植边缘户到户补助项目，每亩补助</t>
    </r>
    <r>
      <rPr>
        <b/>
        <sz val="14"/>
        <rFont val="Times New Roman"/>
        <charset val="134"/>
      </rPr>
      <t>300</t>
    </r>
    <r>
      <rPr>
        <b/>
        <sz val="14"/>
        <rFont val="宋体"/>
        <charset val="134"/>
      </rPr>
      <t>元，共补助</t>
    </r>
    <r>
      <rPr>
        <b/>
        <sz val="14"/>
        <rFont val="Times New Roman"/>
        <charset val="134"/>
      </rPr>
      <t>32</t>
    </r>
    <r>
      <rPr>
        <b/>
        <sz val="14"/>
        <rFont val="宋体"/>
        <charset val="134"/>
      </rPr>
      <t>亩。</t>
    </r>
  </si>
  <si>
    <r>
      <rPr>
        <sz val="14"/>
        <rFont val="宋体"/>
        <charset val="134"/>
      </rPr>
      <t>恭门镇饲草种植到户补助项目</t>
    </r>
  </si>
  <si>
    <r>
      <rPr>
        <sz val="14"/>
        <rFont val="宋体"/>
        <charset val="134"/>
      </rPr>
      <t>共</t>
    </r>
    <r>
      <rPr>
        <sz val="14"/>
        <rFont val="Times New Roman"/>
        <charset val="134"/>
      </rPr>
      <t>1</t>
    </r>
    <r>
      <rPr>
        <sz val="14"/>
        <rFont val="宋体"/>
        <charset val="134"/>
      </rPr>
      <t>亩；河峪村</t>
    </r>
    <r>
      <rPr>
        <sz val="14"/>
        <rFont val="Times New Roman"/>
        <charset val="134"/>
      </rPr>
      <t>1</t>
    </r>
    <r>
      <rPr>
        <sz val="14"/>
        <rFont val="宋体"/>
        <charset val="134"/>
      </rPr>
      <t>亩</t>
    </r>
  </si>
  <si>
    <r>
      <rPr>
        <sz val="14"/>
        <rFont val="宋体"/>
        <charset val="134"/>
      </rPr>
      <t>胡川镇饲草种植到户补助项目</t>
    </r>
  </si>
  <si>
    <r>
      <rPr>
        <sz val="14"/>
        <rFont val="宋体"/>
        <charset val="134"/>
      </rPr>
      <t>在胡川镇边缘户饲草种植</t>
    </r>
    <r>
      <rPr>
        <sz val="14"/>
        <rFont val="Times New Roman"/>
        <charset val="134"/>
      </rPr>
      <t>7</t>
    </r>
    <r>
      <rPr>
        <sz val="14"/>
        <rFont val="宋体"/>
        <charset val="134"/>
      </rPr>
      <t>亩，每亩补助</t>
    </r>
    <r>
      <rPr>
        <sz val="14"/>
        <rFont val="Times New Roman"/>
        <charset val="134"/>
      </rPr>
      <t>300</t>
    </r>
    <r>
      <rPr>
        <sz val="14"/>
        <rFont val="宋体"/>
        <charset val="134"/>
      </rPr>
      <t>元，共补助</t>
    </r>
    <r>
      <rPr>
        <sz val="14"/>
        <rFont val="Times New Roman"/>
        <charset val="134"/>
      </rPr>
      <t>0.21</t>
    </r>
    <r>
      <rPr>
        <sz val="14"/>
        <rFont val="宋体"/>
        <charset val="134"/>
      </rPr>
      <t>万元。窑上村种植饲草</t>
    </r>
    <r>
      <rPr>
        <sz val="14"/>
        <rFont val="Times New Roman"/>
        <charset val="134"/>
      </rPr>
      <t>7</t>
    </r>
    <r>
      <rPr>
        <sz val="14"/>
        <rFont val="宋体"/>
        <charset val="134"/>
      </rPr>
      <t>亩。</t>
    </r>
  </si>
  <si>
    <r>
      <rPr>
        <sz val="14"/>
        <rFont val="宋体"/>
        <charset val="134"/>
      </rPr>
      <t>木河乡饲草种植到户补助项目</t>
    </r>
  </si>
  <si>
    <r>
      <rPr>
        <sz val="14"/>
        <rFont val="宋体"/>
        <charset val="134"/>
      </rPr>
      <t>涉及</t>
    </r>
    <r>
      <rPr>
        <sz val="14"/>
        <rFont val="Times New Roman"/>
        <charset val="134"/>
      </rPr>
      <t>1</t>
    </r>
    <r>
      <rPr>
        <sz val="14"/>
        <rFont val="宋体"/>
        <charset val="134"/>
      </rPr>
      <t>村</t>
    </r>
    <r>
      <rPr>
        <sz val="14"/>
        <rFont val="Times New Roman"/>
        <charset val="134"/>
      </rPr>
      <t>14</t>
    </r>
    <r>
      <rPr>
        <sz val="14"/>
        <rFont val="宋体"/>
        <charset val="134"/>
      </rPr>
      <t>亩；饲料玉米种植庄河</t>
    </r>
    <r>
      <rPr>
        <sz val="14"/>
        <rFont val="Times New Roman"/>
        <charset val="134"/>
      </rPr>
      <t>8</t>
    </r>
    <r>
      <rPr>
        <sz val="14"/>
        <rFont val="宋体"/>
        <charset val="134"/>
      </rPr>
      <t>户</t>
    </r>
    <r>
      <rPr>
        <sz val="14"/>
        <rFont val="Times New Roman"/>
        <charset val="134"/>
      </rPr>
      <t>14</t>
    </r>
    <r>
      <rPr>
        <sz val="14"/>
        <rFont val="宋体"/>
        <charset val="134"/>
      </rPr>
      <t>亩</t>
    </r>
  </si>
  <si>
    <r>
      <rPr>
        <sz val="14"/>
        <rFont val="宋体"/>
        <charset val="134"/>
      </rPr>
      <t>闫家乡饲草种植到户补助项目</t>
    </r>
  </si>
  <si>
    <t>2022.3-2022.11</t>
  </si>
  <si>
    <r>
      <rPr>
        <sz val="14"/>
        <rFont val="宋体"/>
        <charset val="134"/>
      </rPr>
      <t>闫家乡种植饲草</t>
    </r>
    <r>
      <rPr>
        <sz val="14"/>
        <rFont val="Times New Roman"/>
        <charset val="134"/>
      </rPr>
      <t>12</t>
    </r>
    <r>
      <rPr>
        <sz val="14"/>
        <rFont val="宋体"/>
        <charset val="134"/>
      </rPr>
      <t>亩，需资金</t>
    </r>
    <r>
      <rPr>
        <sz val="14"/>
        <rFont val="Times New Roman"/>
        <charset val="134"/>
      </rPr>
      <t>0.36</t>
    </r>
    <r>
      <rPr>
        <sz val="14"/>
        <rFont val="宋体"/>
        <charset val="134"/>
      </rPr>
      <t>万元，操场村饲草</t>
    </r>
    <r>
      <rPr>
        <sz val="14"/>
        <rFont val="Times New Roman"/>
        <charset val="134"/>
      </rPr>
      <t>7</t>
    </r>
    <r>
      <rPr>
        <sz val="14"/>
        <rFont val="宋体"/>
        <charset val="134"/>
      </rPr>
      <t>亩，陈庙村饲草</t>
    </r>
    <r>
      <rPr>
        <sz val="14"/>
        <rFont val="Times New Roman"/>
        <charset val="134"/>
      </rPr>
      <t>5</t>
    </r>
    <r>
      <rPr>
        <sz val="14"/>
        <rFont val="宋体"/>
        <charset val="134"/>
      </rPr>
      <t>亩。</t>
    </r>
  </si>
  <si>
    <r>
      <rPr>
        <sz val="14"/>
        <rFont val="宋体"/>
        <charset val="134"/>
      </rPr>
      <t>张棉乡饲草种植到户补助项目</t>
    </r>
  </si>
  <si>
    <r>
      <rPr>
        <sz val="14"/>
        <rFont val="宋体"/>
        <charset val="134"/>
      </rPr>
      <t>在张棉村实施饲草种植到户补助项目</t>
    </r>
    <r>
      <rPr>
        <sz val="14"/>
        <rFont val="Times New Roman"/>
        <charset val="134"/>
      </rPr>
      <t>1</t>
    </r>
    <r>
      <rPr>
        <sz val="14"/>
        <rFont val="宋体"/>
        <charset val="134"/>
      </rPr>
      <t>户</t>
    </r>
    <r>
      <rPr>
        <sz val="14"/>
        <rFont val="Times New Roman"/>
        <charset val="134"/>
      </rPr>
      <t>2</t>
    </r>
    <r>
      <rPr>
        <sz val="14"/>
        <rFont val="宋体"/>
        <charset val="134"/>
      </rPr>
      <t>亩，每亩</t>
    </r>
    <r>
      <rPr>
        <sz val="14"/>
        <rFont val="Times New Roman"/>
        <charset val="134"/>
      </rPr>
      <t>300</t>
    </r>
    <r>
      <rPr>
        <sz val="14"/>
        <rFont val="宋体"/>
        <charset val="134"/>
      </rPr>
      <t>元。</t>
    </r>
  </si>
  <si>
    <r>
      <rPr>
        <sz val="14"/>
        <rFont val="宋体"/>
        <charset val="134"/>
      </rPr>
      <t>平安乡饲草种植到户补助项目</t>
    </r>
  </si>
  <si>
    <r>
      <rPr>
        <sz val="14"/>
        <rFont val="宋体"/>
        <charset val="134"/>
      </rPr>
      <t>在平安乡马原村实施边缘户饲草种植到户补助项目</t>
    </r>
    <r>
      <rPr>
        <sz val="14"/>
        <rFont val="Times New Roman"/>
        <charset val="134"/>
      </rPr>
      <t>10</t>
    </r>
    <r>
      <rPr>
        <sz val="14"/>
        <rFont val="宋体"/>
        <charset val="134"/>
      </rPr>
      <t>亩，每亩</t>
    </r>
    <r>
      <rPr>
        <sz val="14"/>
        <rFont val="Times New Roman"/>
        <charset val="134"/>
      </rPr>
      <t>300</t>
    </r>
    <r>
      <rPr>
        <sz val="14"/>
        <rFont val="宋体"/>
        <charset val="134"/>
      </rPr>
      <t>元，共补助</t>
    </r>
    <r>
      <rPr>
        <sz val="14"/>
        <rFont val="Times New Roman"/>
        <charset val="134"/>
      </rPr>
      <t>0.3</t>
    </r>
    <r>
      <rPr>
        <sz val="14"/>
        <rFont val="宋体"/>
        <charset val="134"/>
      </rPr>
      <t>万元。</t>
    </r>
  </si>
  <si>
    <r>
      <rPr>
        <sz val="14"/>
        <rFont val="宋体"/>
        <charset val="134"/>
      </rPr>
      <t>预计扶持马原村</t>
    </r>
    <r>
      <rPr>
        <sz val="14"/>
        <rFont val="Times New Roman"/>
        <charset val="134"/>
      </rPr>
      <t>4</t>
    </r>
    <r>
      <rPr>
        <sz val="14"/>
        <rFont val="宋体"/>
        <charset val="134"/>
      </rPr>
      <t>户边缘户种植马铃薯以增加收入，项目实施后，预计年增收</t>
    </r>
    <r>
      <rPr>
        <sz val="14"/>
        <rFont val="Times New Roman"/>
        <charset val="134"/>
      </rPr>
      <t>800</t>
    </r>
    <r>
      <rPr>
        <sz val="14"/>
        <rFont val="宋体"/>
        <charset val="134"/>
      </rPr>
      <t>元以上。</t>
    </r>
  </si>
  <si>
    <r>
      <rPr>
        <b/>
        <sz val="14"/>
        <rFont val="Times New Roman"/>
        <charset val="134"/>
      </rPr>
      <t>1.4</t>
    </r>
    <r>
      <rPr>
        <b/>
        <sz val="14"/>
        <rFont val="宋体"/>
        <charset val="134"/>
      </rPr>
      <t>饲料玉米种植到户补助项目</t>
    </r>
  </si>
  <si>
    <r>
      <rPr>
        <b/>
        <sz val="14"/>
        <rFont val="宋体"/>
        <charset val="134"/>
      </rPr>
      <t>安排</t>
    </r>
    <r>
      <rPr>
        <b/>
        <sz val="14"/>
        <rFont val="Times New Roman"/>
        <charset val="134"/>
      </rPr>
      <t>14.6</t>
    </r>
    <r>
      <rPr>
        <b/>
        <sz val="14"/>
        <rFont val="宋体"/>
        <charset val="134"/>
      </rPr>
      <t>万元在全县范围内实施饲料玉米边缘户到户补助项目，每亩补助</t>
    </r>
    <r>
      <rPr>
        <b/>
        <sz val="14"/>
        <rFont val="Times New Roman"/>
        <charset val="134"/>
      </rPr>
      <t>200</t>
    </r>
    <r>
      <rPr>
        <b/>
        <sz val="14"/>
        <rFont val="宋体"/>
        <charset val="134"/>
      </rPr>
      <t>元，共补助</t>
    </r>
    <r>
      <rPr>
        <b/>
        <sz val="14"/>
        <rFont val="Times New Roman"/>
        <charset val="134"/>
      </rPr>
      <t>714</t>
    </r>
    <r>
      <rPr>
        <b/>
        <sz val="14"/>
        <rFont val="宋体"/>
        <charset val="134"/>
      </rPr>
      <t>亩。</t>
    </r>
  </si>
  <si>
    <r>
      <rPr>
        <sz val="14"/>
        <rFont val="宋体"/>
        <charset val="134"/>
      </rPr>
      <t>通过种植业补助扶持，增加边缘户收入</t>
    </r>
  </si>
  <si>
    <r>
      <rPr>
        <sz val="14"/>
        <rFont val="宋体"/>
        <charset val="134"/>
      </rPr>
      <t>张川镇饲料玉米种植到户补助项目</t>
    </r>
  </si>
  <si>
    <r>
      <rPr>
        <sz val="14"/>
        <rFont val="宋体"/>
        <charset val="134"/>
      </rPr>
      <t>共</t>
    </r>
    <r>
      <rPr>
        <sz val="14"/>
        <rFont val="Times New Roman"/>
        <charset val="134"/>
      </rPr>
      <t>2</t>
    </r>
    <r>
      <rPr>
        <sz val="14"/>
        <rFont val="宋体"/>
        <charset val="134"/>
      </rPr>
      <t>村</t>
    </r>
    <r>
      <rPr>
        <sz val="14"/>
        <rFont val="Times New Roman"/>
        <charset val="134"/>
      </rPr>
      <t>6</t>
    </r>
    <r>
      <rPr>
        <sz val="14"/>
        <rFont val="宋体"/>
        <charset val="134"/>
      </rPr>
      <t>户</t>
    </r>
    <r>
      <rPr>
        <sz val="14"/>
        <rFont val="Times New Roman"/>
        <charset val="134"/>
      </rPr>
      <t>12</t>
    </r>
    <r>
      <rPr>
        <sz val="14"/>
        <rFont val="宋体"/>
        <charset val="134"/>
      </rPr>
      <t>亩。堡山村</t>
    </r>
    <r>
      <rPr>
        <sz val="14"/>
        <rFont val="Times New Roman"/>
        <charset val="134"/>
      </rPr>
      <t>3</t>
    </r>
    <r>
      <rPr>
        <sz val="14"/>
        <rFont val="宋体"/>
        <charset val="134"/>
      </rPr>
      <t>户</t>
    </r>
    <r>
      <rPr>
        <sz val="14"/>
        <rFont val="Times New Roman"/>
        <charset val="134"/>
      </rPr>
      <t>6</t>
    </r>
    <r>
      <rPr>
        <sz val="14"/>
        <rFont val="宋体"/>
        <charset val="134"/>
      </rPr>
      <t>亩、杨店村</t>
    </r>
    <r>
      <rPr>
        <sz val="14"/>
        <rFont val="Times New Roman"/>
        <charset val="134"/>
      </rPr>
      <t>3</t>
    </r>
    <r>
      <rPr>
        <sz val="14"/>
        <rFont val="宋体"/>
        <charset val="134"/>
      </rPr>
      <t>户</t>
    </r>
    <r>
      <rPr>
        <sz val="14"/>
        <rFont val="Times New Roman"/>
        <charset val="134"/>
      </rPr>
      <t>6</t>
    </r>
    <r>
      <rPr>
        <sz val="14"/>
        <rFont val="宋体"/>
        <charset val="134"/>
      </rPr>
      <t>亩。每亩</t>
    </r>
    <r>
      <rPr>
        <sz val="14"/>
        <rFont val="Times New Roman"/>
        <charset val="134"/>
      </rPr>
      <t>200</t>
    </r>
    <r>
      <rPr>
        <sz val="14"/>
        <rFont val="宋体"/>
        <charset val="134"/>
      </rPr>
      <t>元。</t>
    </r>
  </si>
  <si>
    <r>
      <rPr>
        <sz val="14"/>
        <rFont val="宋体"/>
        <charset val="134"/>
      </rPr>
      <t>畜牧中心</t>
    </r>
  </si>
  <si>
    <r>
      <rPr>
        <sz val="14"/>
        <rFont val="宋体"/>
        <charset val="134"/>
      </rPr>
      <t>恭门镇饲料玉米种植到户补助项目</t>
    </r>
  </si>
  <si>
    <r>
      <rPr>
        <sz val="14"/>
        <rFont val="宋体"/>
        <charset val="134"/>
      </rPr>
      <t>共</t>
    </r>
    <r>
      <rPr>
        <sz val="14"/>
        <rFont val="Times New Roman"/>
        <charset val="134"/>
      </rPr>
      <t>13</t>
    </r>
    <r>
      <rPr>
        <sz val="14"/>
        <rFont val="宋体"/>
        <charset val="134"/>
      </rPr>
      <t>亩；阴山村</t>
    </r>
    <r>
      <rPr>
        <sz val="14"/>
        <rFont val="Times New Roman"/>
        <charset val="134"/>
      </rPr>
      <t>3</t>
    </r>
    <r>
      <rPr>
        <sz val="14"/>
        <rFont val="宋体"/>
        <charset val="134"/>
      </rPr>
      <t>户</t>
    </r>
    <r>
      <rPr>
        <sz val="14"/>
        <rFont val="Times New Roman"/>
        <charset val="134"/>
      </rPr>
      <t>6</t>
    </r>
    <r>
      <rPr>
        <sz val="14"/>
        <rFont val="宋体"/>
        <charset val="134"/>
      </rPr>
      <t>亩、柳沟村</t>
    </r>
    <r>
      <rPr>
        <sz val="14"/>
        <rFont val="Times New Roman"/>
        <charset val="134"/>
      </rPr>
      <t>2</t>
    </r>
    <r>
      <rPr>
        <sz val="14"/>
        <rFont val="宋体"/>
        <charset val="134"/>
      </rPr>
      <t>户</t>
    </r>
    <r>
      <rPr>
        <sz val="14"/>
        <rFont val="Times New Roman"/>
        <charset val="134"/>
      </rPr>
      <t>5</t>
    </r>
    <r>
      <rPr>
        <sz val="14"/>
        <rFont val="宋体"/>
        <charset val="134"/>
      </rPr>
      <t>亩、毛山村</t>
    </r>
    <r>
      <rPr>
        <sz val="14"/>
        <rFont val="Times New Roman"/>
        <charset val="134"/>
      </rPr>
      <t>2</t>
    </r>
    <r>
      <rPr>
        <sz val="14"/>
        <rFont val="宋体"/>
        <charset val="134"/>
      </rPr>
      <t>户</t>
    </r>
    <r>
      <rPr>
        <sz val="14"/>
        <rFont val="Times New Roman"/>
        <charset val="134"/>
      </rPr>
      <t>2</t>
    </r>
    <r>
      <rPr>
        <sz val="14"/>
        <rFont val="宋体"/>
        <charset val="134"/>
      </rPr>
      <t>亩</t>
    </r>
  </si>
  <si>
    <r>
      <rPr>
        <sz val="14"/>
        <rFont val="宋体"/>
        <charset val="134"/>
      </rPr>
      <t>刘堡镇饲料玉米种植到户补助项目</t>
    </r>
  </si>
  <si>
    <r>
      <rPr>
        <sz val="14"/>
        <rFont val="宋体"/>
        <charset val="134"/>
      </rPr>
      <t>在刘堡落实饲料玉米种植到户补助</t>
    </r>
    <r>
      <rPr>
        <sz val="14"/>
        <rFont val="Times New Roman"/>
        <charset val="134"/>
      </rPr>
      <t>14</t>
    </r>
    <r>
      <rPr>
        <sz val="14"/>
        <rFont val="宋体"/>
        <charset val="134"/>
      </rPr>
      <t>亩，亩均补助</t>
    </r>
    <r>
      <rPr>
        <sz val="14"/>
        <rFont val="Times New Roman"/>
        <charset val="134"/>
      </rPr>
      <t>200</t>
    </r>
    <r>
      <rPr>
        <sz val="14"/>
        <rFont val="宋体"/>
        <charset val="134"/>
      </rPr>
      <t>元，其中梨园村</t>
    </r>
    <r>
      <rPr>
        <sz val="14"/>
        <rFont val="Times New Roman"/>
        <charset val="134"/>
      </rPr>
      <t>3</t>
    </r>
    <r>
      <rPr>
        <sz val="14"/>
        <rFont val="宋体"/>
        <charset val="134"/>
      </rPr>
      <t>亩、李山村</t>
    </r>
    <r>
      <rPr>
        <sz val="14"/>
        <rFont val="Times New Roman"/>
        <charset val="134"/>
      </rPr>
      <t>6</t>
    </r>
    <r>
      <rPr>
        <sz val="14"/>
        <rFont val="宋体"/>
        <charset val="134"/>
      </rPr>
      <t>亩、小湾村</t>
    </r>
    <r>
      <rPr>
        <sz val="14"/>
        <rFont val="Times New Roman"/>
        <charset val="134"/>
      </rPr>
      <t>2</t>
    </r>
    <r>
      <rPr>
        <sz val="14"/>
        <rFont val="宋体"/>
        <charset val="134"/>
      </rPr>
      <t>亩、郑沟村</t>
    </r>
    <r>
      <rPr>
        <sz val="14"/>
        <rFont val="Times New Roman"/>
        <charset val="134"/>
      </rPr>
      <t>3</t>
    </r>
    <r>
      <rPr>
        <sz val="14"/>
        <rFont val="宋体"/>
        <charset val="134"/>
      </rPr>
      <t>亩</t>
    </r>
  </si>
  <si>
    <r>
      <rPr>
        <sz val="14"/>
        <rFont val="宋体"/>
        <charset val="134"/>
      </rPr>
      <t>增加收益</t>
    </r>
  </si>
  <si>
    <r>
      <rPr>
        <sz val="14"/>
        <rFont val="宋体"/>
        <charset val="134"/>
      </rPr>
      <t>胡川镇饲料玉米种植到户补助项目</t>
    </r>
  </si>
  <si>
    <r>
      <rPr>
        <sz val="14"/>
        <rFont val="宋体"/>
        <charset val="134"/>
      </rPr>
      <t>在胡川镇边缘户饲料玉米种植</t>
    </r>
    <r>
      <rPr>
        <sz val="14"/>
        <rFont val="Times New Roman"/>
        <charset val="134"/>
      </rPr>
      <t>116</t>
    </r>
    <r>
      <rPr>
        <sz val="14"/>
        <rFont val="宋体"/>
        <charset val="134"/>
      </rPr>
      <t>亩，每亩补助</t>
    </r>
    <r>
      <rPr>
        <sz val="14"/>
        <rFont val="Times New Roman"/>
        <charset val="134"/>
      </rPr>
      <t>200</t>
    </r>
    <r>
      <rPr>
        <sz val="14"/>
        <rFont val="宋体"/>
        <charset val="134"/>
      </rPr>
      <t>元，共补助</t>
    </r>
    <r>
      <rPr>
        <sz val="14"/>
        <rFont val="Times New Roman"/>
        <charset val="134"/>
      </rPr>
      <t>2.32</t>
    </r>
    <r>
      <rPr>
        <sz val="14"/>
        <rFont val="宋体"/>
        <charset val="134"/>
      </rPr>
      <t>万元。胡川村</t>
    </r>
    <r>
      <rPr>
        <sz val="14"/>
        <rFont val="Times New Roman"/>
        <charset val="134"/>
      </rPr>
      <t>8</t>
    </r>
    <r>
      <rPr>
        <sz val="14"/>
        <rFont val="宋体"/>
        <charset val="134"/>
      </rPr>
      <t>亩；柳湾村</t>
    </r>
    <r>
      <rPr>
        <sz val="14"/>
        <rFont val="Times New Roman"/>
        <charset val="134"/>
      </rPr>
      <t>19</t>
    </r>
    <r>
      <rPr>
        <sz val="14"/>
        <rFont val="宋体"/>
        <charset val="134"/>
      </rPr>
      <t>亩；宁马村</t>
    </r>
    <r>
      <rPr>
        <sz val="14"/>
        <rFont val="Times New Roman"/>
        <charset val="134"/>
      </rPr>
      <t>7</t>
    </r>
    <r>
      <rPr>
        <sz val="14"/>
        <rFont val="宋体"/>
        <charset val="134"/>
      </rPr>
      <t>亩；潘峪村</t>
    </r>
    <r>
      <rPr>
        <sz val="14"/>
        <rFont val="Times New Roman"/>
        <charset val="134"/>
      </rPr>
      <t>11</t>
    </r>
    <r>
      <rPr>
        <sz val="14"/>
        <rFont val="宋体"/>
        <charset val="134"/>
      </rPr>
      <t>亩；蒲家村</t>
    </r>
    <r>
      <rPr>
        <sz val="14"/>
        <rFont val="Times New Roman"/>
        <charset val="134"/>
      </rPr>
      <t>3</t>
    </r>
    <r>
      <rPr>
        <sz val="14"/>
        <rFont val="宋体"/>
        <charset val="134"/>
      </rPr>
      <t>亩；祁沟村</t>
    </r>
    <r>
      <rPr>
        <sz val="14"/>
        <rFont val="Times New Roman"/>
        <charset val="134"/>
      </rPr>
      <t>2</t>
    </r>
    <r>
      <rPr>
        <sz val="14"/>
        <rFont val="宋体"/>
        <charset val="134"/>
      </rPr>
      <t>亩；深坷村</t>
    </r>
    <r>
      <rPr>
        <sz val="14"/>
        <rFont val="Times New Roman"/>
        <charset val="134"/>
      </rPr>
      <t>5</t>
    </r>
    <r>
      <rPr>
        <sz val="14"/>
        <rFont val="宋体"/>
        <charset val="134"/>
      </rPr>
      <t>亩；王安村</t>
    </r>
    <r>
      <rPr>
        <sz val="14"/>
        <rFont val="Times New Roman"/>
        <charset val="134"/>
      </rPr>
      <t>5</t>
    </r>
    <r>
      <rPr>
        <sz val="14"/>
        <rFont val="宋体"/>
        <charset val="134"/>
      </rPr>
      <t>亩；前梁村</t>
    </r>
    <r>
      <rPr>
        <sz val="14"/>
        <rFont val="Times New Roman"/>
        <charset val="134"/>
      </rPr>
      <t>5</t>
    </r>
    <r>
      <rPr>
        <sz val="14"/>
        <rFont val="宋体"/>
        <charset val="134"/>
      </rPr>
      <t>亩；夏堡村</t>
    </r>
    <r>
      <rPr>
        <sz val="14"/>
        <rFont val="Times New Roman"/>
        <charset val="134"/>
      </rPr>
      <t>22</t>
    </r>
    <r>
      <rPr>
        <sz val="14"/>
        <rFont val="宋体"/>
        <charset val="134"/>
      </rPr>
      <t>亩；阳山村</t>
    </r>
    <r>
      <rPr>
        <sz val="14"/>
        <rFont val="Times New Roman"/>
        <charset val="134"/>
      </rPr>
      <t>11</t>
    </r>
    <r>
      <rPr>
        <sz val="14"/>
        <rFont val="宋体"/>
        <charset val="134"/>
      </rPr>
      <t>亩；窑上村</t>
    </r>
    <r>
      <rPr>
        <sz val="14"/>
        <rFont val="Times New Roman"/>
        <charset val="134"/>
      </rPr>
      <t>12</t>
    </r>
    <r>
      <rPr>
        <sz val="14"/>
        <rFont val="宋体"/>
        <charset val="134"/>
      </rPr>
      <t>亩；张堡村</t>
    </r>
    <r>
      <rPr>
        <sz val="14"/>
        <rFont val="Times New Roman"/>
        <charset val="134"/>
      </rPr>
      <t>6</t>
    </r>
    <r>
      <rPr>
        <sz val="14"/>
        <rFont val="宋体"/>
        <charset val="134"/>
      </rPr>
      <t>亩。</t>
    </r>
  </si>
  <si>
    <r>
      <rPr>
        <sz val="14"/>
        <rFont val="宋体"/>
        <charset val="134"/>
      </rPr>
      <t>川王镇饲料玉米种植到户补助项目</t>
    </r>
  </si>
  <si>
    <r>
      <rPr>
        <sz val="14"/>
        <rFont val="宋体"/>
        <charset val="134"/>
      </rPr>
      <t>松树湾村饲料玉米种植</t>
    </r>
    <r>
      <rPr>
        <sz val="14"/>
        <rFont val="Times New Roman"/>
        <charset val="134"/>
      </rPr>
      <t>3</t>
    </r>
    <r>
      <rPr>
        <sz val="14"/>
        <rFont val="宋体"/>
        <charset val="134"/>
      </rPr>
      <t>亩，亩均补助</t>
    </r>
    <r>
      <rPr>
        <sz val="14"/>
        <rFont val="Times New Roman"/>
        <charset val="134"/>
      </rPr>
      <t>200</t>
    </r>
    <r>
      <rPr>
        <sz val="14"/>
        <rFont val="宋体"/>
        <charset val="134"/>
      </rPr>
      <t>元。</t>
    </r>
  </si>
  <si>
    <r>
      <rPr>
        <sz val="14"/>
        <rFont val="宋体"/>
        <charset val="134"/>
      </rPr>
      <t>提高农户种植积极性，增加农户收入，提高农户生活水平</t>
    </r>
  </si>
  <si>
    <r>
      <rPr>
        <sz val="14"/>
        <rFont val="宋体"/>
        <charset val="134"/>
      </rPr>
      <t>松树湾村</t>
    </r>
  </si>
  <si>
    <r>
      <rPr>
        <sz val="14"/>
        <rFont val="宋体"/>
        <charset val="134"/>
      </rPr>
      <t>马关镇饲料玉米种植到户补助项目</t>
    </r>
  </si>
  <si>
    <r>
      <rPr>
        <sz val="14"/>
        <rFont val="宋体"/>
        <charset val="134"/>
      </rPr>
      <t>马关镇种植饲料玉米</t>
    </r>
    <r>
      <rPr>
        <sz val="14"/>
        <rFont val="Times New Roman"/>
        <charset val="134"/>
      </rPr>
      <t>45</t>
    </r>
    <r>
      <rPr>
        <sz val="14"/>
        <rFont val="宋体"/>
        <charset val="134"/>
      </rPr>
      <t>亩（其中马堡村</t>
    </r>
    <r>
      <rPr>
        <sz val="14"/>
        <rFont val="Times New Roman"/>
        <charset val="134"/>
      </rPr>
      <t>15</t>
    </r>
    <r>
      <rPr>
        <sz val="14"/>
        <rFont val="宋体"/>
        <charset val="134"/>
      </rPr>
      <t>亩，上豆村</t>
    </r>
    <r>
      <rPr>
        <sz val="14"/>
        <rFont val="Times New Roman"/>
        <charset val="134"/>
      </rPr>
      <t>15</t>
    </r>
    <r>
      <rPr>
        <sz val="14"/>
        <rFont val="宋体"/>
        <charset val="134"/>
      </rPr>
      <t>亩，上河村</t>
    </r>
    <r>
      <rPr>
        <sz val="14"/>
        <rFont val="Times New Roman"/>
        <charset val="134"/>
      </rPr>
      <t>15</t>
    </r>
    <r>
      <rPr>
        <sz val="14"/>
        <rFont val="宋体"/>
        <charset val="134"/>
      </rPr>
      <t>亩</t>
    </r>
    <r>
      <rPr>
        <sz val="14"/>
        <rFont val="Times New Roman"/>
        <charset val="134"/>
      </rPr>
      <t>)</t>
    </r>
    <r>
      <rPr>
        <sz val="14"/>
        <rFont val="宋体"/>
        <charset val="134"/>
      </rPr>
      <t>。</t>
    </r>
  </si>
  <si>
    <r>
      <rPr>
        <sz val="14"/>
        <rFont val="宋体"/>
        <charset val="134"/>
      </rPr>
      <t>马鹿镇饲料玉米种植到户补助项目</t>
    </r>
  </si>
  <si>
    <r>
      <rPr>
        <sz val="14"/>
        <rFont val="宋体"/>
        <charset val="134"/>
      </rPr>
      <t>投资</t>
    </r>
    <r>
      <rPr>
        <sz val="14"/>
        <rFont val="Times New Roman"/>
        <charset val="134"/>
      </rPr>
      <t>2.12</t>
    </r>
    <r>
      <rPr>
        <sz val="14"/>
        <rFont val="宋体"/>
        <charset val="134"/>
      </rPr>
      <t>万元，在马鹿镇</t>
    </r>
    <r>
      <rPr>
        <sz val="14"/>
        <rFont val="Times New Roman"/>
        <charset val="134"/>
      </rPr>
      <t>12</t>
    </r>
    <r>
      <rPr>
        <sz val="14"/>
        <rFont val="宋体"/>
        <charset val="134"/>
      </rPr>
      <t>村实施饲料玉米种植</t>
    </r>
    <r>
      <rPr>
        <sz val="14"/>
        <rFont val="Times New Roman"/>
        <charset val="134"/>
      </rPr>
      <t>106</t>
    </r>
    <r>
      <rPr>
        <sz val="14"/>
        <rFont val="宋体"/>
        <charset val="134"/>
      </rPr>
      <t>亩，亩均补</t>
    </r>
    <r>
      <rPr>
        <sz val="14"/>
        <rFont val="Times New Roman"/>
        <charset val="134"/>
      </rPr>
      <t>200</t>
    </r>
    <r>
      <rPr>
        <sz val="14"/>
        <rFont val="宋体"/>
        <charset val="134"/>
      </rPr>
      <t>元。其中：其中堡梁村</t>
    </r>
    <r>
      <rPr>
        <sz val="14"/>
        <rFont val="Times New Roman"/>
        <charset val="134"/>
      </rPr>
      <t>19</t>
    </r>
    <r>
      <rPr>
        <sz val="14"/>
        <rFont val="宋体"/>
        <charset val="134"/>
      </rPr>
      <t>亩，韩河村</t>
    </r>
    <r>
      <rPr>
        <sz val="14"/>
        <rFont val="Times New Roman"/>
        <charset val="134"/>
      </rPr>
      <t>7</t>
    </r>
    <r>
      <rPr>
        <sz val="14"/>
        <rFont val="宋体"/>
        <charset val="134"/>
      </rPr>
      <t>亩，陡崖村</t>
    </r>
    <r>
      <rPr>
        <sz val="14"/>
        <rFont val="Times New Roman"/>
        <charset val="134"/>
      </rPr>
      <t>3</t>
    </r>
    <r>
      <rPr>
        <sz val="14"/>
        <rFont val="宋体"/>
        <charset val="134"/>
      </rPr>
      <t>亩，草川村</t>
    </r>
    <r>
      <rPr>
        <sz val="14"/>
        <rFont val="Times New Roman"/>
        <charset val="134"/>
      </rPr>
      <t>5</t>
    </r>
    <r>
      <rPr>
        <sz val="14"/>
        <rFont val="宋体"/>
        <charset val="134"/>
      </rPr>
      <t>亩，大滩村</t>
    </r>
    <r>
      <rPr>
        <sz val="14"/>
        <rFont val="Times New Roman"/>
        <charset val="134"/>
      </rPr>
      <t>20</t>
    </r>
    <r>
      <rPr>
        <sz val="14"/>
        <rFont val="宋体"/>
        <charset val="134"/>
      </rPr>
      <t>亩，康王村</t>
    </r>
    <r>
      <rPr>
        <sz val="14"/>
        <rFont val="Times New Roman"/>
        <charset val="134"/>
      </rPr>
      <t>7</t>
    </r>
    <r>
      <rPr>
        <sz val="14"/>
        <rFont val="宋体"/>
        <charset val="134"/>
      </rPr>
      <t>亩，白杨村</t>
    </r>
    <r>
      <rPr>
        <sz val="14"/>
        <rFont val="Times New Roman"/>
        <charset val="134"/>
      </rPr>
      <t>9</t>
    </r>
    <r>
      <rPr>
        <sz val="14"/>
        <rFont val="宋体"/>
        <charset val="134"/>
      </rPr>
      <t>亩，林峰村</t>
    </r>
    <r>
      <rPr>
        <sz val="14"/>
        <rFont val="Times New Roman"/>
        <charset val="134"/>
      </rPr>
      <t>5</t>
    </r>
    <r>
      <rPr>
        <sz val="14"/>
        <rFont val="宋体"/>
        <charset val="134"/>
      </rPr>
      <t>亩，龙口村</t>
    </r>
    <r>
      <rPr>
        <sz val="14"/>
        <rFont val="Times New Roman"/>
        <charset val="134"/>
      </rPr>
      <t>4</t>
    </r>
    <r>
      <rPr>
        <sz val="14"/>
        <rFont val="宋体"/>
        <charset val="134"/>
      </rPr>
      <t>亩，金川村</t>
    </r>
    <r>
      <rPr>
        <sz val="14"/>
        <rFont val="Times New Roman"/>
        <charset val="134"/>
      </rPr>
      <t>12</t>
    </r>
    <r>
      <rPr>
        <sz val="14"/>
        <rFont val="宋体"/>
        <charset val="134"/>
      </rPr>
      <t>亩，宝坪村</t>
    </r>
    <r>
      <rPr>
        <sz val="14"/>
        <rFont val="Times New Roman"/>
        <charset val="134"/>
      </rPr>
      <t>3</t>
    </r>
    <r>
      <rPr>
        <sz val="14"/>
        <rFont val="宋体"/>
        <charset val="134"/>
      </rPr>
      <t>亩，花园村</t>
    </r>
    <r>
      <rPr>
        <sz val="14"/>
        <rFont val="Times New Roman"/>
        <charset val="134"/>
      </rPr>
      <t>12</t>
    </r>
    <r>
      <rPr>
        <sz val="14"/>
        <rFont val="宋体"/>
        <charset val="134"/>
      </rPr>
      <t>亩。</t>
    </r>
  </si>
  <si>
    <r>
      <rPr>
        <sz val="14"/>
        <rFont val="宋体"/>
        <charset val="134"/>
      </rPr>
      <t>预计扶持</t>
    </r>
    <r>
      <rPr>
        <sz val="14"/>
        <rFont val="Times New Roman"/>
        <charset val="134"/>
      </rPr>
      <t>12</t>
    </r>
    <r>
      <rPr>
        <sz val="14"/>
        <rFont val="宋体"/>
        <charset val="134"/>
      </rPr>
      <t>村边缘户实施饲料玉米种植项目以增加收入，项目实施后，预计年亩均增收</t>
    </r>
    <r>
      <rPr>
        <sz val="14"/>
        <rFont val="Times New Roman"/>
        <charset val="134"/>
      </rPr>
      <t>1500</t>
    </r>
    <r>
      <rPr>
        <sz val="14"/>
        <rFont val="宋体"/>
        <charset val="134"/>
      </rPr>
      <t>元以上。</t>
    </r>
  </si>
  <si>
    <r>
      <rPr>
        <sz val="14"/>
        <rFont val="宋体"/>
        <charset val="134"/>
      </rPr>
      <t>木河乡饲料玉米种植到户补助项目</t>
    </r>
  </si>
  <si>
    <r>
      <rPr>
        <sz val="14"/>
        <rFont val="宋体"/>
        <charset val="134"/>
      </rPr>
      <t>涉及</t>
    </r>
    <r>
      <rPr>
        <sz val="14"/>
        <rFont val="Times New Roman"/>
        <charset val="134"/>
      </rPr>
      <t>3</t>
    </r>
    <r>
      <rPr>
        <sz val="14"/>
        <rFont val="宋体"/>
        <charset val="134"/>
      </rPr>
      <t>村，种植饲料玉米</t>
    </r>
    <r>
      <rPr>
        <sz val="14"/>
        <rFont val="Times New Roman"/>
        <charset val="134"/>
      </rPr>
      <t>62</t>
    </r>
    <r>
      <rPr>
        <sz val="14"/>
        <rFont val="宋体"/>
        <charset val="134"/>
      </rPr>
      <t>亩，其中：下庞村</t>
    </r>
    <r>
      <rPr>
        <sz val="14"/>
        <rFont val="Times New Roman"/>
        <charset val="134"/>
      </rPr>
      <t>14</t>
    </r>
    <r>
      <rPr>
        <sz val="14"/>
        <rFont val="宋体"/>
        <charset val="134"/>
      </rPr>
      <t>亩</t>
    </r>
    <r>
      <rPr>
        <sz val="14"/>
        <rFont val="Times New Roman"/>
        <charset val="134"/>
      </rPr>
      <t>.</t>
    </r>
    <r>
      <rPr>
        <sz val="14"/>
        <rFont val="宋体"/>
        <charset val="134"/>
      </rPr>
      <t>上渠</t>
    </r>
    <r>
      <rPr>
        <sz val="14"/>
        <rFont val="Times New Roman"/>
        <charset val="134"/>
      </rPr>
      <t>11</t>
    </r>
    <r>
      <rPr>
        <sz val="14"/>
        <rFont val="宋体"/>
        <charset val="134"/>
      </rPr>
      <t>户</t>
    </r>
    <r>
      <rPr>
        <sz val="14"/>
        <rFont val="Times New Roman"/>
        <charset val="134"/>
      </rPr>
      <t>33</t>
    </r>
    <r>
      <rPr>
        <sz val="14"/>
        <rFont val="宋体"/>
        <charset val="134"/>
      </rPr>
      <t>亩</t>
    </r>
    <r>
      <rPr>
        <sz val="14"/>
        <rFont val="Times New Roman"/>
        <charset val="134"/>
      </rPr>
      <t>.</t>
    </r>
    <r>
      <rPr>
        <sz val="14"/>
        <rFont val="宋体"/>
        <charset val="134"/>
      </rPr>
      <t>高山</t>
    </r>
    <r>
      <rPr>
        <sz val="14"/>
        <rFont val="Times New Roman"/>
        <charset val="134"/>
      </rPr>
      <t>2</t>
    </r>
    <r>
      <rPr>
        <sz val="14"/>
        <rFont val="宋体"/>
        <charset val="134"/>
      </rPr>
      <t>户</t>
    </r>
    <r>
      <rPr>
        <sz val="14"/>
        <rFont val="Times New Roman"/>
        <charset val="134"/>
      </rPr>
      <t>15</t>
    </r>
    <r>
      <rPr>
        <sz val="14"/>
        <rFont val="宋体"/>
        <charset val="134"/>
      </rPr>
      <t>亩</t>
    </r>
  </si>
  <si>
    <r>
      <rPr>
        <sz val="14"/>
        <rFont val="宋体"/>
        <charset val="134"/>
      </rPr>
      <t>闫家乡饲料玉米种植到户补助项目</t>
    </r>
  </si>
  <si>
    <r>
      <rPr>
        <sz val="14"/>
        <rFont val="宋体"/>
        <charset val="134"/>
      </rPr>
      <t>闫家乡种植饲料玉米</t>
    </r>
    <r>
      <rPr>
        <sz val="14"/>
        <rFont val="Times New Roman"/>
        <charset val="134"/>
      </rPr>
      <t>46</t>
    </r>
    <r>
      <rPr>
        <sz val="14"/>
        <rFont val="宋体"/>
        <charset val="134"/>
      </rPr>
      <t>亩，需资金</t>
    </r>
    <r>
      <rPr>
        <sz val="14"/>
        <rFont val="Times New Roman"/>
        <charset val="134"/>
      </rPr>
      <t>0.92</t>
    </r>
    <r>
      <rPr>
        <sz val="14"/>
        <rFont val="宋体"/>
        <charset val="134"/>
      </rPr>
      <t>万元，分别是三友村种植饲料玉米</t>
    </r>
    <r>
      <rPr>
        <sz val="14"/>
        <rFont val="Times New Roman"/>
        <charset val="134"/>
      </rPr>
      <t>10</t>
    </r>
    <r>
      <rPr>
        <sz val="14"/>
        <rFont val="宋体"/>
        <charset val="134"/>
      </rPr>
      <t>亩，大场村种植饲料玉米</t>
    </r>
    <r>
      <rPr>
        <sz val="14"/>
        <rFont val="Times New Roman"/>
        <charset val="134"/>
      </rPr>
      <t>15</t>
    </r>
    <r>
      <rPr>
        <sz val="14"/>
        <rFont val="宋体"/>
        <charset val="134"/>
      </rPr>
      <t>亩，操场村饲料玉米</t>
    </r>
    <r>
      <rPr>
        <sz val="14"/>
        <rFont val="Times New Roman"/>
        <charset val="134"/>
      </rPr>
      <t>12</t>
    </r>
    <r>
      <rPr>
        <sz val="14"/>
        <rFont val="宋体"/>
        <charset val="134"/>
      </rPr>
      <t>亩，闫家村实施</t>
    </r>
    <r>
      <rPr>
        <sz val="14"/>
        <rFont val="Times New Roman"/>
        <charset val="134"/>
      </rPr>
      <t>9</t>
    </r>
    <r>
      <rPr>
        <sz val="14"/>
        <rFont val="宋体"/>
        <charset val="134"/>
      </rPr>
      <t>亩。</t>
    </r>
  </si>
  <si>
    <r>
      <rPr>
        <sz val="14"/>
        <rFont val="宋体"/>
        <charset val="134"/>
      </rPr>
      <t>张棉乡饲料玉米种植到户补助项目</t>
    </r>
  </si>
  <si>
    <r>
      <rPr>
        <sz val="14"/>
        <rFont val="宋体"/>
        <charset val="134"/>
      </rPr>
      <t>在张棉驿乡田湾村实施饲料玉米种植项</t>
    </r>
    <r>
      <rPr>
        <sz val="14"/>
        <rFont val="Times New Roman"/>
        <charset val="134"/>
      </rPr>
      <t>10</t>
    </r>
    <r>
      <rPr>
        <sz val="14"/>
        <rFont val="宋体"/>
        <charset val="134"/>
      </rPr>
      <t>亩，每亩补助</t>
    </r>
    <r>
      <rPr>
        <sz val="14"/>
        <rFont val="Times New Roman"/>
        <charset val="134"/>
      </rPr>
      <t>200</t>
    </r>
    <r>
      <rPr>
        <sz val="14"/>
        <rFont val="宋体"/>
        <charset val="134"/>
      </rPr>
      <t>元。</t>
    </r>
  </si>
  <si>
    <r>
      <rPr>
        <sz val="14"/>
        <rFont val="宋体"/>
        <charset val="134"/>
      </rPr>
      <t>平安乡饲料玉米种植到户补助项目</t>
    </r>
  </si>
  <si>
    <r>
      <rPr>
        <sz val="14"/>
        <rFont val="宋体"/>
        <charset val="134"/>
      </rPr>
      <t>全乡实施</t>
    </r>
    <r>
      <rPr>
        <sz val="14"/>
        <rFont val="Times New Roman"/>
        <charset val="134"/>
      </rPr>
      <t>15</t>
    </r>
    <r>
      <rPr>
        <sz val="14"/>
        <rFont val="宋体"/>
        <charset val="134"/>
      </rPr>
      <t>户边缘户饲料玉米种植到户补助项目</t>
    </r>
    <r>
      <rPr>
        <sz val="14"/>
        <rFont val="Times New Roman"/>
        <charset val="134"/>
      </rPr>
      <t>63</t>
    </r>
    <r>
      <rPr>
        <sz val="14"/>
        <rFont val="宋体"/>
        <charset val="134"/>
      </rPr>
      <t>亩，每亩补助</t>
    </r>
    <r>
      <rPr>
        <sz val="14"/>
        <rFont val="Times New Roman"/>
        <charset val="134"/>
      </rPr>
      <t>200</t>
    </r>
    <r>
      <rPr>
        <sz val="14"/>
        <rFont val="宋体"/>
        <charset val="134"/>
      </rPr>
      <t>元，共补助</t>
    </r>
    <r>
      <rPr>
        <sz val="14"/>
        <rFont val="Times New Roman"/>
        <charset val="134"/>
      </rPr>
      <t>1.26</t>
    </r>
    <r>
      <rPr>
        <sz val="14"/>
        <rFont val="宋体"/>
        <charset val="134"/>
      </rPr>
      <t>万元。其中新庄村</t>
    </r>
    <r>
      <rPr>
        <sz val="14"/>
        <rFont val="Times New Roman"/>
        <charset val="134"/>
      </rPr>
      <t>2</t>
    </r>
    <r>
      <rPr>
        <sz val="14"/>
        <rFont val="宋体"/>
        <charset val="134"/>
      </rPr>
      <t>户</t>
    </r>
    <r>
      <rPr>
        <sz val="14"/>
        <rFont val="Times New Roman"/>
        <charset val="134"/>
      </rPr>
      <t>12</t>
    </r>
    <r>
      <rPr>
        <sz val="14"/>
        <rFont val="宋体"/>
        <charset val="134"/>
      </rPr>
      <t>亩、磨马村</t>
    </r>
    <r>
      <rPr>
        <sz val="14"/>
        <rFont val="Times New Roman"/>
        <charset val="134"/>
      </rPr>
      <t>2</t>
    </r>
    <r>
      <rPr>
        <sz val="14"/>
        <rFont val="宋体"/>
        <charset val="134"/>
      </rPr>
      <t>户</t>
    </r>
    <r>
      <rPr>
        <sz val="14"/>
        <rFont val="Times New Roman"/>
        <charset val="134"/>
      </rPr>
      <t>9</t>
    </r>
    <r>
      <rPr>
        <sz val="14"/>
        <rFont val="宋体"/>
        <charset val="134"/>
      </rPr>
      <t>亩、大湾村</t>
    </r>
    <r>
      <rPr>
        <sz val="14"/>
        <rFont val="Times New Roman"/>
        <charset val="134"/>
      </rPr>
      <t>4</t>
    </r>
    <r>
      <rPr>
        <sz val="14"/>
        <rFont val="宋体"/>
        <charset val="134"/>
      </rPr>
      <t>户</t>
    </r>
    <r>
      <rPr>
        <sz val="14"/>
        <rFont val="Times New Roman"/>
        <charset val="134"/>
      </rPr>
      <t>20</t>
    </r>
    <r>
      <rPr>
        <sz val="14"/>
        <rFont val="宋体"/>
        <charset val="134"/>
      </rPr>
      <t>亩、梨树村</t>
    </r>
    <r>
      <rPr>
        <sz val="14"/>
        <rFont val="Times New Roman"/>
        <charset val="134"/>
      </rPr>
      <t>3</t>
    </r>
    <r>
      <rPr>
        <sz val="14"/>
        <rFont val="宋体"/>
        <charset val="134"/>
      </rPr>
      <t>户</t>
    </r>
    <r>
      <rPr>
        <sz val="14"/>
        <rFont val="Times New Roman"/>
        <charset val="134"/>
      </rPr>
      <t>12</t>
    </r>
    <r>
      <rPr>
        <sz val="14"/>
        <rFont val="宋体"/>
        <charset val="134"/>
      </rPr>
      <t>亩、马原村</t>
    </r>
    <r>
      <rPr>
        <sz val="14"/>
        <rFont val="Times New Roman"/>
        <charset val="134"/>
      </rPr>
      <t>4</t>
    </r>
    <r>
      <rPr>
        <sz val="14"/>
        <rFont val="宋体"/>
        <charset val="134"/>
      </rPr>
      <t>户</t>
    </r>
    <r>
      <rPr>
        <sz val="14"/>
        <rFont val="Times New Roman"/>
        <charset val="134"/>
      </rPr>
      <t>10</t>
    </r>
    <r>
      <rPr>
        <sz val="14"/>
        <rFont val="宋体"/>
        <charset val="134"/>
      </rPr>
      <t>亩。</t>
    </r>
  </si>
  <si>
    <r>
      <rPr>
        <sz val="14"/>
        <rFont val="宋体"/>
        <charset val="134"/>
      </rPr>
      <t>预计扶持</t>
    </r>
    <r>
      <rPr>
        <sz val="14"/>
        <rFont val="Times New Roman"/>
        <charset val="134"/>
      </rPr>
      <t>5</t>
    </r>
    <r>
      <rPr>
        <sz val="14"/>
        <rFont val="宋体"/>
        <charset val="134"/>
      </rPr>
      <t>村</t>
    </r>
    <r>
      <rPr>
        <sz val="14"/>
        <rFont val="Times New Roman"/>
        <charset val="134"/>
      </rPr>
      <t>15</t>
    </r>
    <r>
      <rPr>
        <sz val="14"/>
        <rFont val="宋体"/>
        <charset val="134"/>
      </rPr>
      <t>户边缘户种植饲料玉米以增加收入，项目实施后，预计年亩均增收</t>
    </r>
    <r>
      <rPr>
        <sz val="14"/>
        <rFont val="Times New Roman"/>
        <charset val="134"/>
      </rPr>
      <t>1000</t>
    </r>
    <r>
      <rPr>
        <sz val="14"/>
        <rFont val="宋体"/>
        <charset val="134"/>
      </rPr>
      <t>元以上。</t>
    </r>
  </si>
  <si>
    <r>
      <rPr>
        <sz val="14"/>
        <rFont val="宋体"/>
        <charset val="134"/>
      </rPr>
      <t>连五乡饲料玉米种植到户补助项目</t>
    </r>
  </si>
  <si>
    <r>
      <rPr>
        <sz val="14"/>
        <rFont val="宋体"/>
        <charset val="134"/>
      </rPr>
      <t>连五乡</t>
    </r>
    <r>
      <rPr>
        <sz val="14"/>
        <rFont val="Times New Roman"/>
        <charset val="134"/>
      </rPr>
      <t>13</t>
    </r>
    <r>
      <rPr>
        <sz val="14"/>
        <rFont val="宋体"/>
        <charset val="134"/>
      </rPr>
      <t>村边缘户实施饲料玉米种植到户补助项目</t>
    </r>
    <r>
      <rPr>
        <sz val="14"/>
        <rFont val="Times New Roman"/>
        <charset val="134"/>
      </rPr>
      <t>240</t>
    </r>
    <r>
      <rPr>
        <sz val="14"/>
        <rFont val="宋体"/>
        <charset val="134"/>
      </rPr>
      <t>亩。其中四合：</t>
    </r>
    <r>
      <rPr>
        <sz val="14"/>
        <rFont val="Times New Roman"/>
        <charset val="134"/>
      </rPr>
      <t>60</t>
    </r>
    <r>
      <rPr>
        <sz val="14"/>
        <rFont val="宋体"/>
        <charset val="134"/>
      </rPr>
      <t>亩、中渠</t>
    </r>
    <r>
      <rPr>
        <sz val="14"/>
        <rFont val="Times New Roman"/>
        <charset val="134"/>
      </rPr>
      <t>8</t>
    </r>
    <r>
      <rPr>
        <sz val="14"/>
        <rFont val="宋体"/>
        <charset val="134"/>
      </rPr>
      <t>亩、三合</t>
    </r>
    <r>
      <rPr>
        <sz val="14"/>
        <rFont val="Times New Roman"/>
        <charset val="134"/>
      </rPr>
      <t>6</t>
    </r>
    <r>
      <rPr>
        <sz val="14"/>
        <rFont val="宋体"/>
        <charset val="134"/>
      </rPr>
      <t>亩、高庄</t>
    </r>
    <r>
      <rPr>
        <sz val="14"/>
        <rFont val="Times New Roman"/>
        <charset val="134"/>
      </rPr>
      <t>10</t>
    </r>
    <r>
      <rPr>
        <sz val="14"/>
        <rFont val="宋体"/>
        <charset val="134"/>
      </rPr>
      <t>亩、张家村</t>
    </r>
    <r>
      <rPr>
        <sz val="14"/>
        <rFont val="Times New Roman"/>
        <charset val="134"/>
      </rPr>
      <t>6</t>
    </r>
    <r>
      <rPr>
        <sz val="14"/>
        <rFont val="宋体"/>
        <charset val="134"/>
      </rPr>
      <t>亩、兰家</t>
    </r>
    <r>
      <rPr>
        <sz val="14"/>
        <rFont val="Times New Roman"/>
        <charset val="134"/>
      </rPr>
      <t>30</t>
    </r>
    <r>
      <rPr>
        <sz val="14"/>
        <rFont val="宋体"/>
        <charset val="134"/>
      </rPr>
      <t>亩、连五</t>
    </r>
    <r>
      <rPr>
        <sz val="14"/>
        <rFont val="Times New Roman"/>
        <charset val="134"/>
      </rPr>
      <t>15</t>
    </r>
    <r>
      <rPr>
        <sz val="14"/>
        <rFont val="宋体"/>
        <charset val="134"/>
      </rPr>
      <t>亩、中心</t>
    </r>
    <r>
      <rPr>
        <sz val="14"/>
        <rFont val="Times New Roman"/>
        <charset val="134"/>
      </rPr>
      <t>18</t>
    </r>
    <r>
      <rPr>
        <sz val="14"/>
        <rFont val="宋体"/>
        <charset val="134"/>
      </rPr>
      <t>亩、马咀</t>
    </r>
    <r>
      <rPr>
        <sz val="14"/>
        <rFont val="Times New Roman"/>
        <charset val="134"/>
      </rPr>
      <t>1</t>
    </r>
    <r>
      <rPr>
        <sz val="14"/>
        <rFont val="宋体"/>
        <charset val="134"/>
      </rPr>
      <t>亩、贠家</t>
    </r>
    <r>
      <rPr>
        <sz val="14"/>
        <rFont val="Times New Roman"/>
        <charset val="134"/>
      </rPr>
      <t>21</t>
    </r>
    <r>
      <rPr>
        <sz val="14"/>
        <rFont val="宋体"/>
        <charset val="134"/>
      </rPr>
      <t>亩、陈家</t>
    </r>
    <r>
      <rPr>
        <sz val="14"/>
        <rFont val="Times New Roman"/>
        <charset val="134"/>
      </rPr>
      <t>8</t>
    </r>
    <r>
      <rPr>
        <sz val="14"/>
        <rFont val="宋体"/>
        <charset val="134"/>
      </rPr>
      <t>亩、李家</t>
    </r>
    <r>
      <rPr>
        <sz val="14"/>
        <rFont val="Times New Roman"/>
        <charset val="134"/>
      </rPr>
      <t>7</t>
    </r>
    <r>
      <rPr>
        <sz val="14"/>
        <rFont val="宋体"/>
        <charset val="134"/>
      </rPr>
      <t>亩、腰庄</t>
    </r>
    <r>
      <rPr>
        <sz val="14"/>
        <rFont val="Times New Roman"/>
        <charset val="134"/>
      </rPr>
      <t>50</t>
    </r>
    <r>
      <rPr>
        <sz val="14"/>
        <rFont val="宋体"/>
        <charset val="134"/>
      </rPr>
      <t>亩。</t>
    </r>
  </si>
  <si>
    <r>
      <rPr>
        <sz val="14"/>
        <rFont val="宋体"/>
        <charset val="134"/>
      </rPr>
      <t>连五乡</t>
    </r>
    <r>
      <rPr>
        <sz val="14"/>
        <rFont val="Times New Roman"/>
        <charset val="134"/>
      </rPr>
      <t>12</t>
    </r>
    <r>
      <rPr>
        <sz val="14"/>
        <rFont val="宋体"/>
        <charset val="134"/>
      </rPr>
      <t>村边缘户实施饲料玉米种植到户补助项目</t>
    </r>
    <r>
      <rPr>
        <sz val="14"/>
        <rFont val="Times New Roman"/>
        <charset val="134"/>
      </rPr>
      <t>203</t>
    </r>
    <r>
      <rPr>
        <sz val="14"/>
        <rFont val="宋体"/>
        <charset val="134"/>
      </rPr>
      <t>亩，增加收入。</t>
    </r>
  </si>
  <si>
    <r>
      <rPr>
        <b/>
        <sz val="14"/>
        <rFont val="Times New Roman"/>
        <charset val="134"/>
      </rPr>
      <t>1.5</t>
    </r>
    <r>
      <rPr>
        <b/>
        <sz val="14"/>
        <rFont val="宋体"/>
        <charset val="134"/>
      </rPr>
      <t>新建蔬菜大棚到户补助项目</t>
    </r>
  </si>
  <si>
    <r>
      <rPr>
        <b/>
        <sz val="14"/>
        <rFont val="宋体"/>
        <charset val="134"/>
      </rPr>
      <t>安排</t>
    </r>
    <r>
      <rPr>
        <b/>
        <sz val="14"/>
        <rFont val="Times New Roman"/>
        <charset val="134"/>
      </rPr>
      <t>4.00</t>
    </r>
    <r>
      <rPr>
        <b/>
        <sz val="14"/>
        <rFont val="宋体"/>
        <charset val="134"/>
      </rPr>
      <t>万元在全县范围内实施新建蔬菜大棚边缘户到户补助项目，每座补助</t>
    </r>
    <r>
      <rPr>
        <b/>
        <sz val="14"/>
        <rFont val="Times New Roman"/>
        <charset val="134"/>
      </rPr>
      <t>8000</t>
    </r>
    <r>
      <rPr>
        <b/>
        <sz val="14"/>
        <rFont val="宋体"/>
        <charset val="134"/>
      </rPr>
      <t>元，共补助</t>
    </r>
    <r>
      <rPr>
        <b/>
        <sz val="14"/>
        <rFont val="Times New Roman"/>
        <charset val="134"/>
      </rPr>
      <t>5</t>
    </r>
    <r>
      <rPr>
        <b/>
        <sz val="14"/>
        <rFont val="宋体"/>
        <charset val="134"/>
      </rPr>
      <t>座。</t>
    </r>
  </si>
  <si>
    <r>
      <rPr>
        <sz val="14"/>
        <rFont val="宋体"/>
        <charset val="134"/>
      </rPr>
      <t>龙山镇新建蔬菜大棚到户补助项目</t>
    </r>
  </si>
  <si>
    <r>
      <rPr>
        <sz val="14"/>
        <rFont val="宋体"/>
        <charset val="134"/>
      </rPr>
      <t>韩川村蔬菜大棚</t>
    </r>
    <r>
      <rPr>
        <sz val="14"/>
        <rFont val="Times New Roman"/>
        <charset val="134"/>
      </rPr>
      <t>2</t>
    </r>
    <r>
      <rPr>
        <sz val="14"/>
        <rFont val="宋体"/>
        <charset val="134"/>
      </rPr>
      <t>座</t>
    </r>
    <r>
      <rPr>
        <sz val="14"/>
        <rFont val="Times New Roman"/>
        <charset val="134"/>
      </rPr>
      <t>1.6</t>
    </r>
    <r>
      <rPr>
        <sz val="14"/>
        <rFont val="宋体"/>
        <charset val="134"/>
      </rPr>
      <t>万元</t>
    </r>
  </si>
  <si>
    <r>
      <rPr>
        <sz val="14"/>
        <rFont val="宋体"/>
        <charset val="134"/>
      </rPr>
      <t>提高蔬菜成活率，增加农民收入</t>
    </r>
  </si>
  <si>
    <r>
      <rPr>
        <sz val="14"/>
        <rFont val="宋体"/>
        <charset val="134"/>
      </rPr>
      <t>恭门镇新建蔬菜大棚到户补助项目</t>
    </r>
  </si>
  <si>
    <r>
      <rPr>
        <sz val="14"/>
        <rFont val="宋体"/>
        <charset val="134"/>
      </rPr>
      <t>共</t>
    </r>
    <r>
      <rPr>
        <sz val="14"/>
        <rFont val="Times New Roman"/>
        <charset val="134"/>
      </rPr>
      <t>1</t>
    </r>
    <r>
      <rPr>
        <sz val="14"/>
        <rFont val="宋体"/>
        <charset val="134"/>
      </rPr>
      <t>座；灵台村</t>
    </r>
    <r>
      <rPr>
        <sz val="14"/>
        <rFont val="Times New Roman"/>
        <charset val="134"/>
      </rPr>
      <t>1</t>
    </r>
    <r>
      <rPr>
        <sz val="14"/>
        <rFont val="宋体"/>
        <charset val="134"/>
      </rPr>
      <t>座</t>
    </r>
  </si>
  <si>
    <r>
      <rPr>
        <sz val="14"/>
        <rFont val="宋体"/>
        <charset val="134"/>
      </rPr>
      <t>改进种植结构，提高农户收入</t>
    </r>
  </si>
  <si>
    <r>
      <rPr>
        <sz val="14"/>
        <rFont val="宋体"/>
        <charset val="134"/>
      </rPr>
      <t>张棉乡新建蔬菜大棚到户补助项目</t>
    </r>
  </si>
  <si>
    <r>
      <rPr>
        <sz val="14"/>
        <rFont val="宋体"/>
        <charset val="134"/>
      </rPr>
      <t>在上蒋村新建蔬菜大棚到户补助项目</t>
    </r>
    <r>
      <rPr>
        <sz val="14"/>
        <rFont val="Times New Roman"/>
        <charset val="134"/>
      </rPr>
      <t>2</t>
    </r>
    <r>
      <rPr>
        <sz val="14"/>
        <rFont val="宋体"/>
        <charset val="134"/>
      </rPr>
      <t>户</t>
    </r>
    <r>
      <rPr>
        <sz val="14"/>
        <rFont val="Times New Roman"/>
        <charset val="134"/>
      </rPr>
      <t>2</t>
    </r>
    <r>
      <rPr>
        <sz val="14"/>
        <rFont val="宋体"/>
        <charset val="134"/>
      </rPr>
      <t>座，每座补助</t>
    </r>
    <r>
      <rPr>
        <sz val="14"/>
        <rFont val="Times New Roman"/>
        <charset val="134"/>
      </rPr>
      <t>8000.</t>
    </r>
  </si>
  <si>
    <r>
      <rPr>
        <b/>
        <sz val="14"/>
        <rFont val="Times New Roman"/>
        <charset val="134"/>
      </rPr>
      <t>1.6</t>
    </r>
    <r>
      <rPr>
        <b/>
        <sz val="14"/>
        <rFont val="宋体"/>
        <charset val="134"/>
      </rPr>
      <t>大蒜种植到户补助项目</t>
    </r>
  </si>
  <si>
    <r>
      <rPr>
        <b/>
        <sz val="14"/>
        <rFont val="宋体"/>
        <charset val="134"/>
      </rPr>
      <t>安排</t>
    </r>
    <r>
      <rPr>
        <b/>
        <sz val="14"/>
        <rFont val="Times New Roman"/>
        <charset val="134"/>
      </rPr>
      <t>1.15</t>
    </r>
    <r>
      <rPr>
        <b/>
        <sz val="14"/>
        <rFont val="宋体"/>
        <charset val="134"/>
      </rPr>
      <t>万元在全县范围内实施大蒜种植边缘户到户补助项目，每亩补助</t>
    </r>
    <r>
      <rPr>
        <b/>
        <sz val="14"/>
        <rFont val="Times New Roman"/>
        <charset val="134"/>
      </rPr>
      <t>500</t>
    </r>
    <r>
      <rPr>
        <b/>
        <sz val="14"/>
        <rFont val="宋体"/>
        <charset val="134"/>
      </rPr>
      <t>元，共补助</t>
    </r>
    <r>
      <rPr>
        <b/>
        <sz val="14"/>
        <rFont val="Times New Roman"/>
        <charset val="134"/>
      </rPr>
      <t>23</t>
    </r>
    <r>
      <rPr>
        <b/>
        <sz val="14"/>
        <rFont val="宋体"/>
        <charset val="134"/>
      </rPr>
      <t>亩。</t>
    </r>
  </si>
  <si>
    <r>
      <rPr>
        <sz val="14"/>
        <rFont val="宋体"/>
        <charset val="134"/>
      </rPr>
      <t>增加农户收入，助力产业发展</t>
    </r>
  </si>
  <si>
    <r>
      <rPr>
        <sz val="14"/>
        <rFont val="宋体"/>
        <charset val="134"/>
      </rPr>
      <t>马关镇大蒜种植到户补助项目</t>
    </r>
  </si>
  <si>
    <r>
      <rPr>
        <sz val="14"/>
        <rFont val="宋体"/>
        <charset val="134"/>
      </rPr>
      <t>种植大蒜</t>
    </r>
    <r>
      <rPr>
        <sz val="14"/>
        <rFont val="Times New Roman"/>
        <charset val="134"/>
      </rPr>
      <t>8</t>
    </r>
    <r>
      <rPr>
        <sz val="14"/>
        <rFont val="宋体"/>
        <charset val="134"/>
      </rPr>
      <t>亩（其中东庄村</t>
    </r>
    <r>
      <rPr>
        <sz val="14"/>
        <rFont val="Times New Roman"/>
        <charset val="134"/>
      </rPr>
      <t>8</t>
    </r>
    <r>
      <rPr>
        <sz val="14"/>
        <rFont val="宋体"/>
        <charset val="134"/>
      </rPr>
      <t>亩</t>
    </r>
    <r>
      <rPr>
        <sz val="14"/>
        <rFont val="Times New Roman"/>
        <charset val="134"/>
      </rPr>
      <t>)</t>
    </r>
  </si>
  <si>
    <r>
      <rPr>
        <sz val="14"/>
        <rFont val="宋体"/>
        <charset val="134"/>
      </rPr>
      <t>梁山镇大蒜种植到户补助项目</t>
    </r>
  </si>
  <si>
    <r>
      <rPr>
        <sz val="14"/>
        <rFont val="宋体"/>
        <charset val="134"/>
      </rPr>
      <t>为梁山镇边缘户大蒜种植到户补助项目涉及</t>
    </r>
    <r>
      <rPr>
        <sz val="14"/>
        <rFont val="Times New Roman"/>
        <charset val="134"/>
      </rPr>
      <t>1</t>
    </r>
    <r>
      <rPr>
        <sz val="14"/>
        <rFont val="宋体"/>
        <charset val="134"/>
      </rPr>
      <t>个村</t>
    </r>
    <r>
      <rPr>
        <sz val="14"/>
        <rFont val="Times New Roman"/>
        <charset val="134"/>
      </rPr>
      <t>15</t>
    </r>
    <r>
      <rPr>
        <sz val="14"/>
        <rFont val="宋体"/>
        <charset val="134"/>
      </rPr>
      <t>户</t>
    </r>
    <r>
      <rPr>
        <sz val="14"/>
        <rFont val="Times New Roman"/>
        <charset val="134"/>
      </rPr>
      <t>15</t>
    </r>
    <r>
      <rPr>
        <sz val="14"/>
        <rFont val="宋体"/>
        <charset val="134"/>
      </rPr>
      <t>亩，每亩</t>
    </r>
    <r>
      <rPr>
        <sz val="14"/>
        <rFont val="Times New Roman"/>
        <charset val="134"/>
      </rPr>
      <t>500</t>
    </r>
    <r>
      <rPr>
        <sz val="14"/>
        <rFont val="宋体"/>
        <charset val="134"/>
      </rPr>
      <t>元，需资金</t>
    </r>
    <r>
      <rPr>
        <sz val="14"/>
        <rFont val="Times New Roman"/>
        <charset val="134"/>
      </rPr>
      <t>0.75</t>
    </r>
    <r>
      <rPr>
        <sz val="14"/>
        <rFont val="宋体"/>
        <charset val="134"/>
      </rPr>
      <t>万元，其中：阳洼村</t>
    </r>
    <r>
      <rPr>
        <sz val="14"/>
        <rFont val="Times New Roman"/>
        <charset val="134"/>
      </rPr>
      <t>15</t>
    </r>
    <r>
      <rPr>
        <sz val="14"/>
        <rFont val="宋体"/>
        <charset val="134"/>
      </rPr>
      <t>亩</t>
    </r>
    <r>
      <rPr>
        <sz val="14"/>
        <rFont val="Times New Roman"/>
        <charset val="134"/>
      </rPr>
      <t>.</t>
    </r>
  </si>
  <si>
    <r>
      <rPr>
        <b/>
        <sz val="14"/>
        <rFont val="Times New Roman"/>
        <charset val="134"/>
      </rPr>
      <t>1.7</t>
    </r>
    <r>
      <rPr>
        <b/>
        <sz val="14"/>
        <rFont val="宋体"/>
        <charset val="134"/>
      </rPr>
      <t>中药材种植到户补助项目</t>
    </r>
  </si>
  <si>
    <r>
      <rPr>
        <b/>
        <sz val="14"/>
        <rFont val="宋体"/>
        <charset val="134"/>
      </rPr>
      <t>安排</t>
    </r>
    <r>
      <rPr>
        <b/>
        <sz val="14"/>
        <rFont val="Times New Roman"/>
        <charset val="134"/>
      </rPr>
      <t>27.6</t>
    </r>
    <r>
      <rPr>
        <b/>
        <sz val="14"/>
        <rFont val="宋体"/>
        <charset val="134"/>
      </rPr>
      <t>万元在全县范围内实施中药材种植边缘户到户补助项目，亩补助</t>
    </r>
    <r>
      <rPr>
        <b/>
        <sz val="14"/>
        <rFont val="Times New Roman"/>
        <charset val="134"/>
      </rPr>
      <t>1700</t>
    </r>
    <r>
      <rPr>
        <b/>
        <sz val="14"/>
        <rFont val="宋体"/>
        <charset val="134"/>
      </rPr>
      <t>元（柴胡、板蓝根、艾、冬花、金银花、油用牡丹、芍药亩补助</t>
    </r>
    <r>
      <rPr>
        <b/>
        <sz val="14"/>
        <rFont val="Times New Roman"/>
        <charset val="134"/>
      </rPr>
      <t>500</t>
    </r>
    <r>
      <rPr>
        <b/>
        <sz val="14"/>
        <rFont val="宋体"/>
        <charset val="134"/>
      </rPr>
      <t>元），共计</t>
    </r>
    <r>
      <rPr>
        <b/>
        <sz val="14"/>
        <rFont val="Times New Roman"/>
        <charset val="134"/>
      </rPr>
      <t>160</t>
    </r>
    <r>
      <rPr>
        <b/>
        <sz val="14"/>
        <rFont val="宋体"/>
        <charset val="134"/>
      </rPr>
      <t>亩</t>
    </r>
  </si>
  <si>
    <r>
      <rPr>
        <sz val="14"/>
        <rFont val="宋体"/>
        <charset val="134"/>
      </rPr>
      <t>张家川镇中药材种植到户补助项目</t>
    </r>
  </si>
  <si>
    <r>
      <rPr>
        <sz val="14"/>
        <rFont val="宋体"/>
        <charset val="134"/>
      </rPr>
      <t>共</t>
    </r>
    <r>
      <rPr>
        <sz val="14"/>
        <rFont val="Times New Roman"/>
        <charset val="134"/>
      </rPr>
      <t>2</t>
    </r>
    <r>
      <rPr>
        <sz val="14"/>
        <rFont val="宋体"/>
        <charset val="134"/>
      </rPr>
      <t>村</t>
    </r>
    <r>
      <rPr>
        <sz val="14"/>
        <rFont val="Times New Roman"/>
        <charset val="134"/>
      </rPr>
      <t>6</t>
    </r>
    <r>
      <rPr>
        <sz val="14"/>
        <rFont val="宋体"/>
        <charset val="134"/>
      </rPr>
      <t>户</t>
    </r>
    <r>
      <rPr>
        <sz val="14"/>
        <rFont val="Times New Roman"/>
        <charset val="134"/>
      </rPr>
      <t>89</t>
    </r>
    <r>
      <rPr>
        <sz val="14"/>
        <rFont val="宋体"/>
        <charset val="134"/>
      </rPr>
      <t>亩。大堡村</t>
    </r>
    <r>
      <rPr>
        <sz val="14"/>
        <rFont val="Times New Roman"/>
        <charset val="134"/>
      </rPr>
      <t>3</t>
    </r>
    <r>
      <rPr>
        <sz val="14"/>
        <rFont val="宋体"/>
        <charset val="134"/>
      </rPr>
      <t>户</t>
    </r>
    <r>
      <rPr>
        <sz val="14"/>
        <rFont val="Times New Roman"/>
        <charset val="134"/>
      </rPr>
      <t>80</t>
    </r>
    <r>
      <rPr>
        <sz val="14"/>
        <rFont val="宋体"/>
        <charset val="134"/>
      </rPr>
      <t>亩、赵阳村</t>
    </r>
    <r>
      <rPr>
        <sz val="14"/>
        <rFont val="Times New Roman"/>
        <charset val="134"/>
      </rPr>
      <t>3</t>
    </r>
    <r>
      <rPr>
        <sz val="14"/>
        <rFont val="宋体"/>
        <charset val="134"/>
      </rPr>
      <t>户</t>
    </r>
    <r>
      <rPr>
        <sz val="14"/>
        <rFont val="Times New Roman"/>
        <charset val="134"/>
      </rPr>
      <t>9</t>
    </r>
    <r>
      <rPr>
        <sz val="14"/>
        <rFont val="宋体"/>
        <charset val="134"/>
      </rPr>
      <t>亩。每亩</t>
    </r>
    <r>
      <rPr>
        <sz val="14"/>
        <rFont val="Times New Roman"/>
        <charset val="134"/>
      </rPr>
      <t>1700</t>
    </r>
    <r>
      <rPr>
        <sz val="14"/>
        <rFont val="宋体"/>
        <charset val="134"/>
      </rPr>
      <t>元。</t>
    </r>
  </si>
  <si>
    <t>扶持边缘户发展中药材产业，巩固拓展脱贫攻坚成果</t>
  </si>
  <si>
    <r>
      <rPr>
        <sz val="14"/>
        <rFont val="宋体"/>
        <charset val="134"/>
      </rPr>
      <t>大阳镇中药材种植到户补助项目</t>
    </r>
  </si>
  <si>
    <r>
      <rPr>
        <sz val="14"/>
        <rFont val="宋体"/>
        <charset val="134"/>
      </rPr>
      <t>在大阳镇边缘户种植黄芪</t>
    </r>
    <r>
      <rPr>
        <sz val="14"/>
        <rFont val="Times New Roman"/>
        <charset val="134"/>
      </rPr>
      <t>68</t>
    </r>
    <r>
      <rPr>
        <sz val="14"/>
        <rFont val="宋体"/>
        <charset val="134"/>
      </rPr>
      <t>亩，每亩补助</t>
    </r>
    <r>
      <rPr>
        <sz val="14"/>
        <rFont val="Times New Roman"/>
        <charset val="134"/>
      </rPr>
      <t>1700</t>
    </r>
    <r>
      <rPr>
        <sz val="14"/>
        <rFont val="宋体"/>
        <charset val="134"/>
      </rPr>
      <t>元，共补助</t>
    </r>
    <r>
      <rPr>
        <sz val="14"/>
        <rFont val="Times New Roman"/>
        <charset val="134"/>
      </rPr>
      <t>11.56</t>
    </r>
    <r>
      <rPr>
        <sz val="14"/>
        <rFont val="宋体"/>
        <charset val="134"/>
      </rPr>
      <t>万元。中庄</t>
    </r>
    <r>
      <rPr>
        <sz val="14"/>
        <rFont val="Times New Roman"/>
        <charset val="134"/>
      </rPr>
      <t>50</t>
    </r>
    <r>
      <rPr>
        <sz val="14"/>
        <rFont val="宋体"/>
        <charset val="134"/>
      </rPr>
      <t>亩，刘山</t>
    </r>
    <r>
      <rPr>
        <sz val="14"/>
        <rFont val="Times New Roman"/>
        <charset val="134"/>
      </rPr>
      <t>8</t>
    </r>
    <r>
      <rPr>
        <sz val="14"/>
        <rFont val="宋体"/>
        <charset val="134"/>
      </rPr>
      <t>亩，下渠</t>
    </r>
    <r>
      <rPr>
        <sz val="14"/>
        <rFont val="Times New Roman"/>
        <charset val="134"/>
      </rPr>
      <t>10</t>
    </r>
    <r>
      <rPr>
        <sz val="14"/>
        <rFont val="宋体"/>
        <charset val="134"/>
      </rPr>
      <t>亩</t>
    </r>
  </si>
  <si>
    <r>
      <rPr>
        <sz val="14"/>
        <rFont val="宋体"/>
        <charset val="134"/>
      </rPr>
      <t>预计</t>
    </r>
    <r>
      <rPr>
        <sz val="14"/>
        <rFont val="Times New Roman"/>
        <charset val="134"/>
      </rPr>
      <t>23</t>
    </r>
    <r>
      <rPr>
        <sz val="14"/>
        <rFont val="宋体"/>
        <charset val="134"/>
      </rPr>
      <t>户边缘户增加收入</t>
    </r>
  </si>
  <si>
    <r>
      <rPr>
        <sz val="14"/>
        <rFont val="宋体"/>
        <charset val="134"/>
      </rPr>
      <t>张棉乡中药材种植到户补助项目</t>
    </r>
  </si>
  <si>
    <r>
      <rPr>
        <sz val="14"/>
        <rFont val="宋体"/>
        <charset val="134"/>
      </rPr>
      <t>在张棉驿乡和平村实施中药材种植项目</t>
    </r>
    <r>
      <rPr>
        <sz val="14"/>
        <rFont val="Times New Roman"/>
        <charset val="134"/>
      </rPr>
      <t>3</t>
    </r>
    <r>
      <rPr>
        <sz val="14"/>
        <rFont val="宋体"/>
        <charset val="134"/>
      </rPr>
      <t>亩，亩均补</t>
    </r>
    <r>
      <rPr>
        <sz val="14"/>
        <rFont val="Times New Roman"/>
        <charset val="134"/>
      </rPr>
      <t>1700</t>
    </r>
    <r>
      <rPr>
        <sz val="14"/>
        <rFont val="宋体"/>
        <charset val="134"/>
      </rPr>
      <t>元；张棉村种植</t>
    </r>
    <r>
      <rPr>
        <sz val="14"/>
        <rFont val="Times New Roman"/>
        <charset val="134"/>
      </rPr>
      <t>2</t>
    </r>
    <r>
      <rPr>
        <sz val="14"/>
        <rFont val="宋体"/>
        <charset val="134"/>
      </rPr>
      <t>户柴胡</t>
    </r>
    <r>
      <rPr>
        <sz val="14"/>
        <rFont val="Times New Roman"/>
        <charset val="134"/>
      </rPr>
      <t>8</t>
    </r>
    <r>
      <rPr>
        <sz val="14"/>
        <rFont val="宋体"/>
        <charset val="134"/>
      </rPr>
      <t>亩，每亩</t>
    </r>
    <r>
      <rPr>
        <sz val="14"/>
        <rFont val="Times New Roman"/>
        <charset val="134"/>
      </rPr>
      <t>500</t>
    </r>
    <r>
      <rPr>
        <sz val="14"/>
        <rFont val="宋体"/>
        <charset val="134"/>
      </rPr>
      <t>元。</t>
    </r>
  </si>
  <si>
    <r>
      <rPr>
        <b/>
        <sz val="14"/>
        <rFont val="Times New Roman"/>
        <charset val="134"/>
      </rPr>
      <t>1.8</t>
    </r>
    <r>
      <rPr>
        <b/>
        <sz val="14"/>
        <rFont val="宋体"/>
        <charset val="134"/>
      </rPr>
      <t>一般经济作物到户补助项目</t>
    </r>
  </si>
  <si>
    <r>
      <rPr>
        <b/>
        <sz val="14"/>
        <rFont val="宋体"/>
        <charset val="134"/>
      </rPr>
      <t>安排</t>
    </r>
    <r>
      <rPr>
        <b/>
        <sz val="14"/>
        <rFont val="Times New Roman"/>
        <charset val="134"/>
      </rPr>
      <t>4.64</t>
    </r>
    <r>
      <rPr>
        <b/>
        <sz val="14"/>
        <rFont val="宋体"/>
        <charset val="134"/>
      </rPr>
      <t>万元在全县范围内实施一般经济作物边缘户到户补助项目，每亩补助</t>
    </r>
    <r>
      <rPr>
        <b/>
        <sz val="14"/>
        <rFont val="Times New Roman"/>
        <charset val="134"/>
      </rPr>
      <t>400</t>
    </r>
    <r>
      <rPr>
        <b/>
        <sz val="14"/>
        <rFont val="宋体"/>
        <charset val="134"/>
      </rPr>
      <t>元，共补助</t>
    </r>
    <r>
      <rPr>
        <b/>
        <sz val="14"/>
        <rFont val="Times New Roman"/>
        <charset val="134"/>
      </rPr>
      <t>116</t>
    </r>
    <r>
      <rPr>
        <b/>
        <sz val="14"/>
        <rFont val="宋体"/>
        <charset val="134"/>
      </rPr>
      <t>亩。</t>
    </r>
  </si>
  <si>
    <r>
      <rPr>
        <sz val="14"/>
        <rFont val="宋体"/>
        <charset val="134"/>
      </rPr>
      <t>大阳镇一般经济作物到户补助项目</t>
    </r>
  </si>
  <si>
    <r>
      <rPr>
        <sz val="14"/>
        <rFont val="宋体"/>
        <charset val="134"/>
      </rPr>
      <t>在大阳镇南山村边缘户种植向日葵</t>
    </r>
    <r>
      <rPr>
        <sz val="14"/>
        <rFont val="Times New Roman"/>
        <charset val="134"/>
      </rPr>
      <t>35</t>
    </r>
    <r>
      <rPr>
        <sz val="14"/>
        <rFont val="宋体"/>
        <charset val="134"/>
      </rPr>
      <t>亩，每亩补助</t>
    </r>
    <r>
      <rPr>
        <sz val="14"/>
        <rFont val="Times New Roman"/>
        <charset val="134"/>
      </rPr>
      <t>400</t>
    </r>
    <r>
      <rPr>
        <sz val="14"/>
        <rFont val="宋体"/>
        <charset val="134"/>
      </rPr>
      <t>元，共补助</t>
    </r>
    <r>
      <rPr>
        <sz val="14"/>
        <rFont val="Times New Roman"/>
        <charset val="134"/>
      </rPr>
      <t>1.4</t>
    </r>
    <r>
      <rPr>
        <sz val="14"/>
        <rFont val="宋体"/>
        <charset val="134"/>
      </rPr>
      <t>万元。</t>
    </r>
  </si>
  <si>
    <r>
      <rPr>
        <sz val="14"/>
        <rFont val="宋体"/>
        <charset val="134"/>
      </rPr>
      <t>马鹿镇一般经济作物到户补助项目</t>
    </r>
  </si>
  <si>
    <r>
      <rPr>
        <sz val="14"/>
        <rFont val="宋体"/>
        <charset val="134"/>
      </rPr>
      <t>投资</t>
    </r>
    <r>
      <rPr>
        <sz val="14"/>
        <rFont val="Times New Roman"/>
        <charset val="134"/>
      </rPr>
      <t>3.24</t>
    </r>
    <r>
      <rPr>
        <sz val="14"/>
        <rFont val="宋体"/>
        <charset val="134"/>
      </rPr>
      <t>万元，在马鹿镇</t>
    </r>
    <r>
      <rPr>
        <sz val="14"/>
        <rFont val="Times New Roman"/>
        <charset val="134"/>
      </rPr>
      <t>10</t>
    </r>
    <r>
      <rPr>
        <sz val="14"/>
        <rFont val="宋体"/>
        <charset val="134"/>
      </rPr>
      <t>村实施火麻种植</t>
    </r>
    <r>
      <rPr>
        <sz val="14"/>
        <rFont val="Times New Roman"/>
        <charset val="134"/>
      </rPr>
      <t>81</t>
    </r>
    <r>
      <rPr>
        <sz val="14"/>
        <rFont val="宋体"/>
        <charset val="134"/>
      </rPr>
      <t>亩，亩均补</t>
    </r>
    <r>
      <rPr>
        <sz val="14"/>
        <rFont val="Times New Roman"/>
        <charset val="134"/>
      </rPr>
      <t>400</t>
    </r>
    <r>
      <rPr>
        <sz val="14"/>
        <rFont val="宋体"/>
        <charset val="134"/>
      </rPr>
      <t>元。其中：其中堡梁村</t>
    </r>
    <r>
      <rPr>
        <sz val="14"/>
        <rFont val="Times New Roman"/>
        <charset val="134"/>
      </rPr>
      <t>10</t>
    </r>
    <r>
      <rPr>
        <sz val="14"/>
        <rFont val="宋体"/>
        <charset val="134"/>
      </rPr>
      <t>亩，韩河村</t>
    </r>
    <r>
      <rPr>
        <sz val="14"/>
        <rFont val="Times New Roman"/>
        <charset val="134"/>
      </rPr>
      <t>12</t>
    </r>
    <r>
      <rPr>
        <sz val="14"/>
        <rFont val="宋体"/>
        <charset val="134"/>
      </rPr>
      <t>亩，草川村</t>
    </r>
    <r>
      <rPr>
        <sz val="14"/>
        <rFont val="Times New Roman"/>
        <charset val="134"/>
      </rPr>
      <t>4</t>
    </r>
    <r>
      <rPr>
        <sz val="14"/>
        <rFont val="宋体"/>
        <charset val="134"/>
      </rPr>
      <t>亩，大滩村</t>
    </r>
    <r>
      <rPr>
        <sz val="14"/>
        <rFont val="Times New Roman"/>
        <charset val="134"/>
      </rPr>
      <t>20</t>
    </r>
    <r>
      <rPr>
        <sz val="14"/>
        <rFont val="宋体"/>
        <charset val="134"/>
      </rPr>
      <t>亩，白杨村</t>
    </r>
    <r>
      <rPr>
        <sz val="14"/>
        <rFont val="Times New Roman"/>
        <charset val="134"/>
      </rPr>
      <t>8</t>
    </r>
    <r>
      <rPr>
        <sz val="14"/>
        <rFont val="宋体"/>
        <charset val="134"/>
      </rPr>
      <t>亩，牌楼村</t>
    </r>
    <r>
      <rPr>
        <sz val="14"/>
        <rFont val="Times New Roman"/>
        <charset val="134"/>
      </rPr>
      <t>3</t>
    </r>
    <r>
      <rPr>
        <sz val="14"/>
        <rFont val="宋体"/>
        <charset val="134"/>
      </rPr>
      <t>亩，龙口村</t>
    </r>
    <r>
      <rPr>
        <sz val="14"/>
        <rFont val="Times New Roman"/>
        <charset val="134"/>
      </rPr>
      <t>3</t>
    </r>
    <r>
      <rPr>
        <sz val="14"/>
        <rFont val="宋体"/>
        <charset val="134"/>
      </rPr>
      <t>亩，金川村</t>
    </r>
    <r>
      <rPr>
        <sz val="14"/>
        <rFont val="Times New Roman"/>
        <charset val="134"/>
      </rPr>
      <t>16</t>
    </r>
    <r>
      <rPr>
        <sz val="14"/>
        <rFont val="宋体"/>
        <charset val="134"/>
      </rPr>
      <t>亩，宝坪村</t>
    </r>
    <r>
      <rPr>
        <sz val="14"/>
        <rFont val="Times New Roman"/>
        <charset val="134"/>
      </rPr>
      <t>3</t>
    </r>
    <r>
      <rPr>
        <sz val="14"/>
        <rFont val="宋体"/>
        <charset val="134"/>
      </rPr>
      <t>亩，长宁村</t>
    </r>
    <r>
      <rPr>
        <sz val="14"/>
        <rFont val="Times New Roman"/>
        <charset val="134"/>
      </rPr>
      <t>2</t>
    </r>
    <r>
      <rPr>
        <sz val="14"/>
        <rFont val="宋体"/>
        <charset val="134"/>
      </rPr>
      <t>亩。</t>
    </r>
  </si>
  <si>
    <r>
      <rPr>
        <sz val="14"/>
        <rFont val="宋体"/>
        <charset val="134"/>
      </rPr>
      <t>增加收入，项目实施后，预计年亩均增收</t>
    </r>
    <r>
      <rPr>
        <sz val="14"/>
        <rFont val="Times New Roman"/>
        <charset val="134"/>
      </rPr>
      <t>2200</t>
    </r>
    <r>
      <rPr>
        <sz val="14"/>
        <rFont val="宋体"/>
        <charset val="134"/>
      </rPr>
      <t>元以上。</t>
    </r>
  </si>
  <si>
    <r>
      <rPr>
        <b/>
        <sz val="14"/>
        <rFont val="Times New Roman"/>
        <charset val="134"/>
      </rPr>
      <t>1.9</t>
    </r>
    <r>
      <rPr>
        <b/>
        <sz val="14"/>
        <rFont val="宋体"/>
        <charset val="134"/>
      </rPr>
      <t>油料作物到户补助项目</t>
    </r>
  </si>
  <si>
    <r>
      <rPr>
        <b/>
        <sz val="14"/>
        <rFont val="宋体"/>
        <charset val="134"/>
      </rPr>
      <t>安排</t>
    </r>
    <r>
      <rPr>
        <b/>
        <sz val="14"/>
        <rFont val="Times New Roman"/>
        <charset val="134"/>
      </rPr>
      <t>10.51</t>
    </r>
    <r>
      <rPr>
        <b/>
        <sz val="14"/>
        <rFont val="宋体"/>
        <charset val="134"/>
      </rPr>
      <t>万元在全县范围内实施油料作物边缘户到户补助项目，每亩补助</t>
    </r>
    <r>
      <rPr>
        <b/>
        <sz val="14"/>
        <rFont val="Times New Roman"/>
        <charset val="134"/>
      </rPr>
      <t>200</t>
    </r>
    <r>
      <rPr>
        <b/>
        <sz val="14"/>
        <rFont val="宋体"/>
        <charset val="134"/>
      </rPr>
      <t>元，共补助</t>
    </r>
    <r>
      <rPr>
        <b/>
        <sz val="14"/>
        <rFont val="Times New Roman"/>
        <charset val="134"/>
      </rPr>
      <t>519.5</t>
    </r>
    <r>
      <rPr>
        <b/>
        <sz val="14"/>
        <rFont val="宋体"/>
        <charset val="134"/>
      </rPr>
      <t>亩。</t>
    </r>
  </si>
  <si>
    <r>
      <rPr>
        <sz val="14"/>
        <rFont val="宋体"/>
        <charset val="134"/>
      </rPr>
      <t>恭门镇油料作物到户补助项目</t>
    </r>
  </si>
  <si>
    <r>
      <rPr>
        <sz val="14"/>
        <rFont val="宋体"/>
        <charset val="134"/>
      </rPr>
      <t>共</t>
    </r>
    <r>
      <rPr>
        <sz val="14"/>
        <rFont val="Times New Roman"/>
        <charset val="134"/>
      </rPr>
      <t>45.5</t>
    </r>
    <r>
      <rPr>
        <sz val="14"/>
        <rFont val="宋体"/>
        <charset val="134"/>
      </rPr>
      <t>亩；阴山村</t>
    </r>
    <r>
      <rPr>
        <sz val="14"/>
        <rFont val="Times New Roman"/>
        <charset val="134"/>
      </rPr>
      <t>3</t>
    </r>
    <r>
      <rPr>
        <sz val="14"/>
        <rFont val="宋体"/>
        <charset val="134"/>
      </rPr>
      <t>户</t>
    </r>
    <r>
      <rPr>
        <sz val="14"/>
        <rFont val="Times New Roman"/>
        <charset val="134"/>
      </rPr>
      <t>3</t>
    </r>
    <r>
      <rPr>
        <sz val="14"/>
        <rFont val="宋体"/>
        <charset val="134"/>
      </rPr>
      <t>亩、恭门村</t>
    </r>
    <r>
      <rPr>
        <sz val="14"/>
        <rFont val="Times New Roman"/>
        <charset val="134"/>
      </rPr>
      <t>4</t>
    </r>
    <r>
      <rPr>
        <sz val="14"/>
        <rFont val="宋体"/>
        <charset val="134"/>
      </rPr>
      <t>户</t>
    </r>
    <r>
      <rPr>
        <sz val="14"/>
        <rFont val="Times New Roman"/>
        <charset val="134"/>
      </rPr>
      <t>6</t>
    </r>
    <r>
      <rPr>
        <sz val="14"/>
        <rFont val="宋体"/>
        <charset val="134"/>
      </rPr>
      <t>亩、灵台村</t>
    </r>
    <r>
      <rPr>
        <sz val="14"/>
        <rFont val="Times New Roman"/>
        <charset val="134"/>
      </rPr>
      <t>3</t>
    </r>
    <r>
      <rPr>
        <sz val="14"/>
        <rFont val="宋体"/>
        <charset val="134"/>
      </rPr>
      <t>户</t>
    </r>
    <r>
      <rPr>
        <sz val="14"/>
        <rFont val="Times New Roman"/>
        <charset val="134"/>
      </rPr>
      <t>11.5</t>
    </r>
    <r>
      <rPr>
        <sz val="14"/>
        <rFont val="宋体"/>
        <charset val="134"/>
      </rPr>
      <t>亩、柳沟村</t>
    </r>
    <r>
      <rPr>
        <sz val="14"/>
        <rFont val="Times New Roman"/>
        <charset val="134"/>
      </rPr>
      <t>5</t>
    </r>
    <r>
      <rPr>
        <sz val="14"/>
        <rFont val="宋体"/>
        <charset val="134"/>
      </rPr>
      <t>户</t>
    </r>
    <r>
      <rPr>
        <sz val="14"/>
        <rFont val="Times New Roman"/>
        <charset val="134"/>
      </rPr>
      <t>12</t>
    </r>
    <r>
      <rPr>
        <sz val="14"/>
        <rFont val="宋体"/>
        <charset val="134"/>
      </rPr>
      <t>亩、毛山村</t>
    </r>
    <r>
      <rPr>
        <sz val="14"/>
        <rFont val="Times New Roman"/>
        <charset val="134"/>
      </rPr>
      <t>2</t>
    </r>
    <r>
      <rPr>
        <sz val="14"/>
        <rFont val="宋体"/>
        <charset val="134"/>
      </rPr>
      <t>户</t>
    </r>
    <r>
      <rPr>
        <sz val="14"/>
        <rFont val="Times New Roman"/>
        <charset val="134"/>
      </rPr>
      <t>3</t>
    </r>
    <r>
      <rPr>
        <sz val="14"/>
        <rFont val="宋体"/>
        <charset val="134"/>
      </rPr>
      <t>亩、水池村</t>
    </r>
    <r>
      <rPr>
        <sz val="14"/>
        <rFont val="Times New Roman"/>
        <charset val="134"/>
      </rPr>
      <t>1</t>
    </r>
    <r>
      <rPr>
        <sz val="14"/>
        <rFont val="宋体"/>
        <charset val="134"/>
      </rPr>
      <t>户</t>
    </r>
    <r>
      <rPr>
        <sz val="14"/>
        <rFont val="Times New Roman"/>
        <charset val="134"/>
      </rPr>
      <t>3</t>
    </r>
    <r>
      <rPr>
        <sz val="14"/>
        <rFont val="宋体"/>
        <charset val="134"/>
      </rPr>
      <t>亩、许湾村</t>
    </r>
    <r>
      <rPr>
        <sz val="14"/>
        <rFont val="Times New Roman"/>
        <charset val="134"/>
      </rPr>
      <t>2</t>
    </r>
    <r>
      <rPr>
        <sz val="14"/>
        <rFont val="宋体"/>
        <charset val="134"/>
      </rPr>
      <t>户</t>
    </r>
    <r>
      <rPr>
        <sz val="14"/>
        <rFont val="Times New Roman"/>
        <charset val="134"/>
      </rPr>
      <t>6</t>
    </r>
    <r>
      <rPr>
        <sz val="14"/>
        <rFont val="宋体"/>
        <charset val="134"/>
      </rPr>
      <t>亩、袁河村</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</si>
  <si>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刘堡镇油料作物到户补助项目</t>
    </r>
  </si>
  <si>
    <r>
      <rPr>
        <sz val="14"/>
        <rFont val="宋体"/>
        <charset val="134"/>
      </rPr>
      <t>种植油菜</t>
    </r>
    <r>
      <rPr>
        <sz val="14"/>
        <rFont val="Times New Roman"/>
        <charset val="134"/>
      </rPr>
      <t>3.5</t>
    </r>
    <r>
      <rPr>
        <sz val="14"/>
        <rFont val="宋体"/>
        <charset val="134"/>
      </rPr>
      <t>亩，胡麻</t>
    </r>
    <r>
      <rPr>
        <sz val="14"/>
        <rFont val="Times New Roman"/>
        <charset val="134"/>
      </rPr>
      <t>2</t>
    </r>
    <r>
      <rPr>
        <sz val="14"/>
        <rFont val="宋体"/>
        <charset val="134"/>
      </rPr>
      <t>亩，共计</t>
    </r>
    <r>
      <rPr>
        <sz val="14"/>
        <rFont val="Times New Roman"/>
        <charset val="134"/>
      </rPr>
      <t>5.5</t>
    </r>
    <r>
      <rPr>
        <sz val="14"/>
        <rFont val="宋体"/>
        <charset val="134"/>
      </rPr>
      <t>亩，亩均补助</t>
    </r>
    <r>
      <rPr>
        <sz val="14"/>
        <rFont val="Times New Roman"/>
        <charset val="134"/>
      </rPr>
      <t>200</t>
    </r>
    <r>
      <rPr>
        <sz val="14"/>
        <rFont val="宋体"/>
        <charset val="134"/>
      </rPr>
      <t>元</t>
    </r>
  </si>
  <si>
    <r>
      <rPr>
        <sz val="14"/>
        <rFont val="宋体"/>
        <charset val="134"/>
      </rPr>
      <t>胡川镇油料作物到户补助项目</t>
    </r>
  </si>
  <si>
    <r>
      <rPr>
        <sz val="14"/>
        <rFont val="宋体"/>
        <charset val="134"/>
      </rPr>
      <t>在胡川镇边缘户油料作物</t>
    </r>
    <r>
      <rPr>
        <sz val="14"/>
        <rFont val="Times New Roman"/>
        <charset val="134"/>
      </rPr>
      <t>38</t>
    </r>
    <r>
      <rPr>
        <sz val="14"/>
        <rFont val="宋体"/>
        <charset val="134"/>
      </rPr>
      <t>亩，每亩补助</t>
    </r>
    <r>
      <rPr>
        <sz val="14"/>
        <rFont val="Times New Roman"/>
        <charset val="134"/>
      </rPr>
      <t>200</t>
    </r>
    <r>
      <rPr>
        <sz val="14"/>
        <rFont val="宋体"/>
        <charset val="134"/>
      </rPr>
      <t>元，共补助</t>
    </r>
    <r>
      <rPr>
        <sz val="14"/>
        <rFont val="Times New Roman"/>
        <charset val="134"/>
      </rPr>
      <t>0.76</t>
    </r>
    <r>
      <rPr>
        <sz val="14"/>
        <rFont val="宋体"/>
        <charset val="134"/>
      </rPr>
      <t>万元。柳湾村</t>
    </r>
    <r>
      <rPr>
        <sz val="14"/>
        <rFont val="Times New Roman"/>
        <charset val="134"/>
      </rPr>
      <t>16</t>
    </r>
    <r>
      <rPr>
        <sz val="14"/>
        <rFont val="宋体"/>
        <charset val="134"/>
      </rPr>
      <t>亩；潘峪村</t>
    </r>
    <r>
      <rPr>
        <sz val="14"/>
        <rFont val="Times New Roman"/>
        <charset val="134"/>
      </rPr>
      <t>5</t>
    </r>
    <r>
      <rPr>
        <sz val="14"/>
        <rFont val="宋体"/>
        <charset val="134"/>
      </rPr>
      <t>亩；蒲家村</t>
    </r>
    <r>
      <rPr>
        <sz val="14"/>
        <rFont val="Times New Roman"/>
        <charset val="134"/>
      </rPr>
      <t>4</t>
    </r>
    <r>
      <rPr>
        <sz val="14"/>
        <rFont val="宋体"/>
        <charset val="134"/>
      </rPr>
      <t>亩；王安村</t>
    </r>
    <r>
      <rPr>
        <sz val="14"/>
        <rFont val="Times New Roman"/>
        <charset val="134"/>
      </rPr>
      <t>2</t>
    </r>
    <r>
      <rPr>
        <sz val="14"/>
        <rFont val="宋体"/>
        <charset val="134"/>
      </rPr>
      <t>亩；阳山村</t>
    </r>
    <r>
      <rPr>
        <sz val="14"/>
        <rFont val="Times New Roman"/>
        <charset val="134"/>
      </rPr>
      <t>7</t>
    </r>
    <r>
      <rPr>
        <sz val="14"/>
        <rFont val="宋体"/>
        <charset val="134"/>
      </rPr>
      <t>亩；窑上村</t>
    </r>
    <r>
      <rPr>
        <sz val="14"/>
        <rFont val="Times New Roman"/>
        <charset val="134"/>
      </rPr>
      <t>4</t>
    </r>
    <r>
      <rPr>
        <sz val="14"/>
        <rFont val="宋体"/>
        <charset val="134"/>
      </rPr>
      <t>亩。</t>
    </r>
  </si>
  <si>
    <r>
      <rPr>
        <sz val="14"/>
        <rFont val="宋体"/>
        <charset val="134"/>
      </rPr>
      <t>大阳镇油料作物到户补助项目</t>
    </r>
  </si>
  <si>
    <r>
      <rPr>
        <sz val="14"/>
        <rFont val="宋体"/>
        <charset val="134"/>
      </rPr>
      <t>在大阳镇边缘户种植油料作物</t>
    </r>
    <r>
      <rPr>
        <sz val="14"/>
        <rFont val="Times New Roman"/>
        <charset val="134"/>
      </rPr>
      <t>87.5</t>
    </r>
    <r>
      <rPr>
        <sz val="14"/>
        <rFont val="宋体"/>
        <charset val="134"/>
      </rPr>
      <t>亩，每亩补助</t>
    </r>
    <r>
      <rPr>
        <sz val="14"/>
        <rFont val="Times New Roman"/>
        <charset val="134"/>
      </rPr>
      <t>200</t>
    </r>
    <r>
      <rPr>
        <sz val="14"/>
        <rFont val="宋体"/>
        <charset val="134"/>
      </rPr>
      <t>元，共补助</t>
    </r>
    <r>
      <rPr>
        <sz val="14"/>
        <rFont val="Times New Roman"/>
        <charset val="134"/>
      </rPr>
      <t>17500</t>
    </r>
    <r>
      <rPr>
        <sz val="14"/>
        <rFont val="宋体"/>
        <charset val="134"/>
      </rPr>
      <t>万元。汪洋村</t>
    </r>
    <r>
      <rPr>
        <sz val="14"/>
        <rFont val="Times New Roman"/>
        <charset val="134"/>
      </rPr>
      <t>3</t>
    </r>
    <r>
      <rPr>
        <sz val="14"/>
        <rFont val="宋体"/>
        <charset val="134"/>
      </rPr>
      <t>亩，陈阳村</t>
    </r>
    <r>
      <rPr>
        <sz val="14"/>
        <rFont val="Times New Roman"/>
        <charset val="134"/>
      </rPr>
      <t>5</t>
    </r>
    <r>
      <rPr>
        <sz val="14"/>
        <rFont val="宋体"/>
        <charset val="134"/>
      </rPr>
      <t>亩，河李村</t>
    </r>
    <r>
      <rPr>
        <sz val="14"/>
        <rFont val="Times New Roman"/>
        <charset val="134"/>
      </rPr>
      <t>9</t>
    </r>
    <r>
      <rPr>
        <sz val="14"/>
        <rFont val="宋体"/>
        <charset val="134"/>
      </rPr>
      <t>亩，闫庄村</t>
    </r>
    <r>
      <rPr>
        <sz val="14"/>
        <rFont val="Times New Roman"/>
        <charset val="134"/>
      </rPr>
      <t>1</t>
    </r>
    <r>
      <rPr>
        <sz val="14"/>
        <rFont val="宋体"/>
        <charset val="134"/>
      </rPr>
      <t>亩，太原村</t>
    </r>
    <r>
      <rPr>
        <sz val="14"/>
        <rFont val="Times New Roman"/>
        <charset val="134"/>
      </rPr>
      <t>3</t>
    </r>
    <r>
      <rPr>
        <sz val="14"/>
        <rFont val="宋体"/>
        <charset val="134"/>
      </rPr>
      <t>亩，刘山村</t>
    </r>
    <r>
      <rPr>
        <sz val="14"/>
        <rFont val="Times New Roman"/>
        <charset val="134"/>
      </rPr>
      <t>4</t>
    </r>
    <r>
      <rPr>
        <sz val="14"/>
        <rFont val="宋体"/>
        <charset val="134"/>
      </rPr>
      <t>亩，高沟村</t>
    </r>
    <r>
      <rPr>
        <sz val="14"/>
        <rFont val="Times New Roman"/>
        <charset val="134"/>
      </rPr>
      <t>7</t>
    </r>
    <r>
      <rPr>
        <sz val="14"/>
        <rFont val="宋体"/>
        <charset val="134"/>
      </rPr>
      <t>亩，梁堡村</t>
    </r>
    <r>
      <rPr>
        <sz val="14"/>
        <rFont val="Times New Roman"/>
        <charset val="134"/>
      </rPr>
      <t>3.5</t>
    </r>
    <r>
      <rPr>
        <sz val="14"/>
        <rFont val="宋体"/>
        <charset val="134"/>
      </rPr>
      <t>亩，中庄村</t>
    </r>
    <r>
      <rPr>
        <sz val="14"/>
        <rFont val="Times New Roman"/>
        <charset val="134"/>
      </rPr>
      <t>6.5</t>
    </r>
    <r>
      <rPr>
        <sz val="14"/>
        <rFont val="宋体"/>
        <charset val="134"/>
      </rPr>
      <t>亩，南山村</t>
    </r>
    <r>
      <rPr>
        <sz val="14"/>
        <rFont val="Times New Roman"/>
        <charset val="134"/>
      </rPr>
      <t>13</t>
    </r>
    <r>
      <rPr>
        <sz val="14"/>
        <rFont val="宋体"/>
        <charset val="134"/>
      </rPr>
      <t>亩，刘沟村</t>
    </r>
    <r>
      <rPr>
        <sz val="14"/>
        <rFont val="Times New Roman"/>
        <charset val="134"/>
      </rPr>
      <t>4</t>
    </r>
    <r>
      <rPr>
        <sz val="14"/>
        <rFont val="宋体"/>
        <charset val="134"/>
      </rPr>
      <t>亩，水滩村</t>
    </r>
    <r>
      <rPr>
        <sz val="14"/>
        <rFont val="Times New Roman"/>
        <charset val="134"/>
      </rPr>
      <t>4.5</t>
    </r>
    <r>
      <rPr>
        <sz val="14"/>
        <rFont val="宋体"/>
        <charset val="134"/>
      </rPr>
      <t>亩，东沟村</t>
    </r>
    <r>
      <rPr>
        <sz val="14"/>
        <rFont val="Times New Roman"/>
        <charset val="134"/>
      </rPr>
      <t>8</t>
    </r>
    <r>
      <rPr>
        <sz val="14"/>
        <rFont val="宋体"/>
        <charset val="134"/>
      </rPr>
      <t>亩，小杨村</t>
    </r>
    <r>
      <rPr>
        <sz val="14"/>
        <rFont val="Times New Roman"/>
        <charset val="134"/>
      </rPr>
      <t>12</t>
    </r>
    <r>
      <rPr>
        <sz val="14"/>
        <rFont val="宋体"/>
        <charset val="134"/>
      </rPr>
      <t>亩，下李村</t>
    </r>
    <r>
      <rPr>
        <sz val="14"/>
        <rFont val="Times New Roman"/>
        <charset val="134"/>
      </rPr>
      <t>4</t>
    </r>
    <r>
      <rPr>
        <sz val="14"/>
        <rFont val="宋体"/>
        <charset val="134"/>
      </rPr>
      <t>亩</t>
    </r>
  </si>
  <si>
    <r>
      <rPr>
        <sz val="14"/>
        <rFont val="宋体"/>
        <charset val="134"/>
      </rPr>
      <t>川王镇油料作物到户补助项目</t>
    </r>
  </si>
  <si>
    <r>
      <rPr>
        <sz val="14"/>
        <rFont val="宋体"/>
        <charset val="134"/>
      </rPr>
      <t>西崖村种植油菜</t>
    </r>
    <r>
      <rPr>
        <sz val="14"/>
        <rFont val="Times New Roman"/>
        <charset val="134"/>
      </rPr>
      <t>6</t>
    </r>
    <r>
      <rPr>
        <sz val="14"/>
        <rFont val="宋体"/>
        <charset val="134"/>
      </rPr>
      <t>亩，亩均补助</t>
    </r>
    <r>
      <rPr>
        <sz val="14"/>
        <rFont val="Times New Roman"/>
        <charset val="134"/>
      </rPr>
      <t>200</t>
    </r>
    <r>
      <rPr>
        <sz val="14"/>
        <rFont val="宋体"/>
        <charset val="134"/>
      </rPr>
      <t>元，共补助</t>
    </r>
    <r>
      <rPr>
        <sz val="14"/>
        <rFont val="Times New Roman"/>
        <charset val="134"/>
      </rPr>
      <t>1200</t>
    </r>
    <r>
      <rPr>
        <sz val="14"/>
        <rFont val="宋体"/>
        <charset val="134"/>
      </rPr>
      <t>元。</t>
    </r>
  </si>
  <si>
    <r>
      <rPr>
        <sz val="14"/>
        <rFont val="宋体"/>
        <charset val="134"/>
      </rPr>
      <t>提高种植积极性</t>
    </r>
  </si>
  <si>
    <r>
      <rPr>
        <sz val="14"/>
        <rFont val="宋体"/>
        <charset val="134"/>
      </rPr>
      <t>马关镇油料作物到户补助项目</t>
    </r>
  </si>
  <si>
    <r>
      <rPr>
        <sz val="14"/>
        <rFont val="宋体"/>
        <charset val="134"/>
      </rPr>
      <t>种植油料</t>
    </r>
    <r>
      <rPr>
        <sz val="14"/>
        <rFont val="Times New Roman"/>
        <charset val="134"/>
      </rPr>
      <t>124</t>
    </r>
    <r>
      <rPr>
        <sz val="14"/>
        <rFont val="宋体"/>
        <charset val="134"/>
      </rPr>
      <t>亩（其中东庄村</t>
    </r>
    <r>
      <rPr>
        <sz val="14"/>
        <rFont val="Times New Roman"/>
        <charset val="134"/>
      </rPr>
      <t>10</t>
    </r>
    <r>
      <rPr>
        <sz val="14"/>
        <rFont val="宋体"/>
        <charset val="134"/>
      </rPr>
      <t>亩，黄花村</t>
    </r>
    <r>
      <rPr>
        <sz val="14"/>
        <rFont val="Times New Roman"/>
        <charset val="134"/>
      </rPr>
      <t>10</t>
    </r>
    <r>
      <rPr>
        <sz val="14"/>
        <rFont val="宋体"/>
        <charset val="134"/>
      </rPr>
      <t>亩，上豆村</t>
    </r>
    <r>
      <rPr>
        <sz val="14"/>
        <rFont val="Times New Roman"/>
        <charset val="134"/>
      </rPr>
      <t>30</t>
    </r>
    <r>
      <rPr>
        <sz val="14"/>
        <rFont val="宋体"/>
        <charset val="134"/>
      </rPr>
      <t>亩，上河村</t>
    </r>
    <r>
      <rPr>
        <sz val="14"/>
        <rFont val="Times New Roman"/>
        <charset val="134"/>
      </rPr>
      <t>3</t>
    </r>
    <r>
      <rPr>
        <sz val="14"/>
        <rFont val="宋体"/>
        <charset val="134"/>
      </rPr>
      <t>亩，韦沟村</t>
    </r>
    <r>
      <rPr>
        <sz val="14"/>
        <rFont val="Times New Roman"/>
        <charset val="134"/>
      </rPr>
      <t>8</t>
    </r>
    <r>
      <rPr>
        <sz val="14"/>
        <rFont val="宋体"/>
        <charset val="134"/>
      </rPr>
      <t>亩，西台村</t>
    </r>
    <r>
      <rPr>
        <sz val="14"/>
        <rFont val="Times New Roman"/>
        <charset val="134"/>
      </rPr>
      <t>18</t>
    </r>
    <r>
      <rPr>
        <sz val="14"/>
        <rFont val="宋体"/>
        <charset val="134"/>
      </rPr>
      <t>亩，西庄村</t>
    </r>
    <r>
      <rPr>
        <sz val="14"/>
        <rFont val="Times New Roman"/>
        <charset val="134"/>
      </rPr>
      <t>20</t>
    </r>
    <r>
      <rPr>
        <sz val="14"/>
        <rFont val="宋体"/>
        <charset val="134"/>
      </rPr>
      <t>亩，新义村</t>
    </r>
    <r>
      <rPr>
        <sz val="14"/>
        <rFont val="Times New Roman"/>
        <charset val="134"/>
      </rPr>
      <t>9</t>
    </r>
    <r>
      <rPr>
        <sz val="14"/>
        <rFont val="宋体"/>
        <charset val="134"/>
      </rPr>
      <t>亩，庙湾村</t>
    </r>
    <r>
      <rPr>
        <sz val="14"/>
        <rFont val="Times New Roman"/>
        <charset val="134"/>
      </rPr>
      <t>14</t>
    </r>
    <r>
      <rPr>
        <sz val="14"/>
        <rFont val="宋体"/>
        <charset val="134"/>
      </rPr>
      <t>亩，赵沟村</t>
    </r>
    <r>
      <rPr>
        <sz val="14"/>
        <rFont val="Times New Roman"/>
        <charset val="134"/>
      </rPr>
      <t>2</t>
    </r>
    <r>
      <rPr>
        <sz val="14"/>
        <rFont val="宋体"/>
        <charset val="134"/>
      </rPr>
      <t>亩。）</t>
    </r>
  </si>
  <si>
    <r>
      <rPr>
        <sz val="14"/>
        <rFont val="宋体"/>
        <charset val="134"/>
      </rPr>
      <t>梁山镇油料作物到户补助项目</t>
    </r>
  </si>
  <si>
    <r>
      <rPr>
        <sz val="14"/>
        <rFont val="宋体"/>
        <charset val="134"/>
      </rPr>
      <t>为梁山镇边缘户油料作物到户补助项目涉及</t>
    </r>
    <r>
      <rPr>
        <sz val="14"/>
        <rFont val="Times New Roman"/>
        <charset val="134"/>
      </rPr>
      <t>5</t>
    </r>
    <r>
      <rPr>
        <sz val="14"/>
        <rFont val="宋体"/>
        <charset val="134"/>
      </rPr>
      <t>个村</t>
    </r>
    <r>
      <rPr>
        <sz val="14"/>
        <rFont val="Times New Roman"/>
        <charset val="134"/>
      </rPr>
      <t>36</t>
    </r>
    <r>
      <rPr>
        <sz val="14"/>
        <rFont val="宋体"/>
        <charset val="134"/>
      </rPr>
      <t>户</t>
    </r>
    <r>
      <rPr>
        <sz val="14"/>
        <rFont val="Times New Roman"/>
        <charset val="134"/>
      </rPr>
      <t>49</t>
    </r>
    <r>
      <rPr>
        <sz val="14"/>
        <rFont val="宋体"/>
        <charset val="134"/>
      </rPr>
      <t>亩，每亩</t>
    </r>
    <r>
      <rPr>
        <sz val="14"/>
        <rFont val="Times New Roman"/>
        <charset val="134"/>
      </rPr>
      <t>200</t>
    </r>
    <r>
      <rPr>
        <sz val="14"/>
        <rFont val="宋体"/>
        <charset val="134"/>
      </rPr>
      <t>元，需资金</t>
    </r>
    <r>
      <rPr>
        <sz val="14"/>
        <rFont val="Times New Roman"/>
        <charset val="134"/>
      </rPr>
      <t>0.98</t>
    </r>
    <r>
      <rPr>
        <sz val="14"/>
        <rFont val="宋体"/>
        <charset val="134"/>
      </rPr>
      <t>万元，其中：斜头村</t>
    </r>
    <r>
      <rPr>
        <sz val="14"/>
        <rFont val="Times New Roman"/>
        <charset val="134"/>
      </rPr>
      <t>6</t>
    </r>
    <r>
      <rPr>
        <sz val="14"/>
        <rFont val="宋体"/>
        <charset val="134"/>
      </rPr>
      <t>户</t>
    </r>
    <r>
      <rPr>
        <sz val="14"/>
        <rFont val="Times New Roman"/>
        <charset val="134"/>
      </rPr>
      <t>12</t>
    </r>
    <r>
      <rPr>
        <sz val="14"/>
        <rFont val="宋体"/>
        <charset val="134"/>
      </rPr>
      <t>亩、唐刘村</t>
    </r>
    <r>
      <rPr>
        <sz val="14"/>
        <rFont val="Times New Roman"/>
        <charset val="134"/>
      </rPr>
      <t>8</t>
    </r>
    <r>
      <rPr>
        <sz val="14"/>
        <rFont val="宋体"/>
        <charset val="134"/>
      </rPr>
      <t>户</t>
    </r>
    <r>
      <rPr>
        <sz val="14"/>
        <rFont val="Times New Roman"/>
        <charset val="134"/>
      </rPr>
      <t>8</t>
    </r>
    <r>
      <rPr>
        <sz val="14"/>
        <rFont val="宋体"/>
        <charset val="134"/>
      </rPr>
      <t>亩、樱桃沟村</t>
    </r>
    <r>
      <rPr>
        <sz val="14"/>
        <rFont val="Times New Roman"/>
        <charset val="134"/>
      </rPr>
      <t>1</t>
    </r>
    <r>
      <rPr>
        <sz val="14"/>
        <rFont val="宋体"/>
        <charset val="134"/>
      </rPr>
      <t>户</t>
    </r>
    <r>
      <rPr>
        <sz val="14"/>
        <rFont val="Times New Roman"/>
        <charset val="134"/>
      </rPr>
      <t>2</t>
    </r>
    <r>
      <rPr>
        <sz val="14"/>
        <rFont val="宋体"/>
        <charset val="134"/>
      </rPr>
      <t>亩、梁山村</t>
    </r>
    <r>
      <rPr>
        <sz val="14"/>
        <rFont val="Times New Roman"/>
        <charset val="134"/>
      </rPr>
      <t>6</t>
    </r>
    <r>
      <rPr>
        <sz val="14"/>
        <rFont val="宋体"/>
        <charset val="134"/>
      </rPr>
      <t>户</t>
    </r>
    <r>
      <rPr>
        <sz val="14"/>
        <rFont val="Times New Roman"/>
        <charset val="134"/>
      </rPr>
      <t>12</t>
    </r>
    <r>
      <rPr>
        <sz val="14"/>
        <rFont val="宋体"/>
        <charset val="134"/>
      </rPr>
      <t>亩、阳屲村</t>
    </r>
    <r>
      <rPr>
        <sz val="14"/>
        <rFont val="Times New Roman"/>
        <charset val="134"/>
      </rPr>
      <t>15</t>
    </r>
    <r>
      <rPr>
        <sz val="14"/>
        <rFont val="宋体"/>
        <charset val="134"/>
      </rPr>
      <t>户</t>
    </r>
    <r>
      <rPr>
        <sz val="14"/>
        <rFont val="Times New Roman"/>
        <charset val="134"/>
      </rPr>
      <t>15</t>
    </r>
    <r>
      <rPr>
        <sz val="14"/>
        <rFont val="宋体"/>
        <charset val="134"/>
      </rPr>
      <t>亩</t>
    </r>
    <r>
      <rPr>
        <sz val="14"/>
        <rFont val="Times New Roman"/>
        <charset val="134"/>
      </rPr>
      <t>.</t>
    </r>
  </si>
  <si>
    <r>
      <rPr>
        <sz val="14"/>
        <rFont val="宋体"/>
        <charset val="134"/>
      </rPr>
      <t>木河乡油料作物到户补助项目</t>
    </r>
  </si>
  <si>
    <r>
      <rPr>
        <sz val="14"/>
        <rFont val="宋体"/>
        <charset val="134"/>
      </rPr>
      <t>涉及</t>
    </r>
    <r>
      <rPr>
        <sz val="14"/>
        <rFont val="Times New Roman"/>
        <charset val="134"/>
      </rPr>
      <t>6</t>
    </r>
    <r>
      <rPr>
        <sz val="14"/>
        <rFont val="宋体"/>
        <charset val="134"/>
      </rPr>
      <t>村，共计</t>
    </r>
    <r>
      <rPr>
        <sz val="14"/>
        <rFont val="Times New Roman"/>
        <charset val="134"/>
      </rPr>
      <t>50</t>
    </r>
    <r>
      <rPr>
        <sz val="14"/>
        <rFont val="宋体"/>
        <charset val="134"/>
      </rPr>
      <t>亩，需资金</t>
    </r>
    <r>
      <rPr>
        <sz val="14"/>
        <rFont val="Times New Roman"/>
        <charset val="134"/>
      </rPr>
      <t>1</t>
    </r>
    <r>
      <rPr>
        <sz val="14"/>
        <rFont val="宋体"/>
        <charset val="134"/>
      </rPr>
      <t>万元，其中：毛家</t>
    </r>
    <r>
      <rPr>
        <sz val="14"/>
        <rFont val="Times New Roman"/>
        <charset val="134"/>
      </rPr>
      <t>2</t>
    </r>
    <r>
      <rPr>
        <sz val="14"/>
        <rFont val="宋体"/>
        <charset val="134"/>
      </rPr>
      <t>亩，杜渠</t>
    </r>
    <r>
      <rPr>
        <sz val="14"/>
        <rFont val="Times New Roman"/>
        <charset val="134"/>
      </rPr>
      <t>4</t>
    </r>
    <r>
      <rPr>
        <sz val="14"/>
        <rFont val="宋体"/>
        <charset val="134"/>
      </rPr>
      <t>亩</t>
    </r>
    <r>
      <rPr>
        <sz val="14"/>
        <rFont val="Times New Roman"/>
        <charset val="134"/>
      </rPr>
      <t>.</t>
    </r>
    <r>
      <rPr>
        <sz val="14"/>
        <rFont val="宋体"/>
        <charset val="134"/>
      </rPr>
      <t>桃园</t>
    </r>
    <r>
      <rPr>
        <sz val="14"/>
        <rFont val="Times New Roman"/>
        <charset val="134"/>
      </rPr>
      <t>7</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亩</t>
    </r>
    <r>
      <rPr>
        <sz val="14"/>
        <rFont val="Times New Roman"/>
        <charset val="134"/>
      </rPr>
      <t>.</t>
    </r>
    <r>
      <rPr>
        <sz val="14"/>
        <rFont val="宋体"/>
        <charset val="134"/>
      </rPr>
      <t>八卜</t>
    </r>
    <r>
      <rPr>
        <sz val="14"/>
        <rFont val="Times New Roman"/>
        <charset val="134"/>
      </rPr>
      <t>7</t>
    </r>
    <r>
      <rPr>
        <sz val="14"/>
        <rFont val="宋体"/>
        <charset val="134"/>
      </rPr>
      <t>亩</t>
    </r>
    <r>
      <rPr>
        <sz val="14"/>
        <rFont val="Times New Roman"/>
        <charset val="134"/>
      </rPr>
      <t>.</t>
    </r>
    <r>
      <rPr>
        <sz val="14"/>
        <rFont val="宋体"/>
        <charset val="134"/>
      </rPr>
      <t>上渠</t>
    </r>
    <r>
      <rPr>
        <sz val="14"/>
        <rFont val="Times New Roman"/>
        <charset val="134"/>
      </rPr>
      <t>18</t>
    </r>
    <r>
      <rPr>
        <sz val="14"/>
        <rFont val="宋体"/>
        <charset val="134"/>
      </rPr>
      <t>亩</t>
    </r>
  </si>
  <si>
    <r>
      <rPr>
        <sz val="14"/>
        <rFont val="宋体"/>
        <charset val="134"/>
      </rPr>
      <t>增加群众收入，提高群众的种植积极性</t>
    </r>
  </si>
  <si>
    <r>
      <rPr>
        <sz val="14"/>
        <rFont val="宋体"/>
        <charset val="134"/>
      </rPr>
      <t>闫家乡油料作物到户补助项目</t>
    </r>
  </si>
  <si>
    <r>
      <rPr>
        <sz val="14"/>
        <rFont val="宋体"/>
        <charset val="134"/>
      </rPr>
      <t>闫家村实施油料种植</t>
    </r>
    <r>
      <rPr>
        <sz val="14"/>
        <rFont val="Times New Roman"/>
        <charset val="134"/>
      </rPr>
      <t>20</t>
    </r>
    <r>
      <rPr>
        <sz val="14"/>
        <rFont val="宋体"/>
        <charset val="134"/>
      </rPr>
      <t>亩，需资金</t>
    </r>
    <r>
      <rPr>
        <sz val="14"/>
        <rFont val="Times New Roman"/>
        <charset val="134"/>
      </rPr>
      <t>0.4</t>
    </r>
    <r>
      <rPr>
        <sz val="14"/>
        <rFont val="宋体"/>
        <charset val="134"/>
      </rPr>
      <t>万元。</t>
    </r>
  </si>
  <si>
    <r>
      <rPr>
        <sz val="14"/>
        <rFont val="宋体"/>
        <charset val="134"/>
      </rPr>
      <t>张棉乡油料作物到户补助项目</t>
    </r>
  </si>
  <si>
    <r>
      <rPr>
        <sz val="14"/>
        <rFont val="宋体"/>
        <charset val="134"/>
      </rPr>
      <t>在张棉村实施油料作物到户补助项目</t>
    </r>
    <r>
      <rPr>
        <sz val="14"/>
        <rFont val="Times New Roman"/>
        <charset val="134"/>
      </rPr>
      <t>3</t>
    </r>
    <r>
      <rPr>
        <sz val="14"/>
        <rFont val="宋体"/>
        <charset val="134"/>
      </rPr>
      <t>户</t>
    </r>
    <r>
      <rPr>
        <sz val="14"/>
        <rFont val="Times New Roman"/>
        <charset val="134"/>
      </rPr>
      <t>9</t>
    </r>
    <r>
      <rPr>
        <sz val="14"/>
        <rFont val="宋体"/>
        <charset val="134"/>
      </rPr>
      <t>亩</t>
    </r>
  </si>
  <si>
    <r>
      <rPr>
        <sz val="14"/>
        <rFont val="宋体"/>
        <charset val="134"/>
      </rPr>
      <t>连五乡油料作物到户补助项目</t>
    </r>
  </si>
  <si>
    <r>
      <rPr>
        <sz val="14"/>
        <rFont val="宋体"/>
        <charset val="134"/>
      </rPr>
      <t>连五乡</t>
    </r>
    <r>
      <rPr>
        <sz val="14"/>
        <rFont val="Times New Roman"/>
        <charset val="134"/>
      </rPr>
      <t>10</t>
    </r>
    <r>
      <rPr>
        <sz val="14"/>
        <rFont val="宋体"/>
        <charset val="134"/>
      </rPr>
      <t>村边缘户实施油料作物到户补助项目</t>
    </r>
    <r>
      <rPr>
        <sz val="14"/>
        <rFont val="Times New Roman"/>
        <charset val="134"/>
      </rPr>
      <t>91</t>
    </r>
    <r>
      <rPr>
        <sz val="14"/>
        <rFont val="宋体"/>
        <charset val="134"/>
      </rPr>
      <t>亩。其中：中渠</t>
    </r>
    <r>
      <rPr>
        <sz val="14"/>
        <rFont val="Times New Roman"/>
        <charset val="134"/>
      </rPr>
      <t>10</t>
    </r>
    <r>
      <rPr>
        <sz val="14"/>
        <rFont val="宋体"/>
        <charset val="134"/>
      </rPr>
      <t>亩、三合</t>
    </r>
    <r>
      <rPr>
        <sz val="14"/>
        <rFont val="Times New Roman"/>
        <charset val="134"/>
      </rPr>
      <t>7</t>
    </r>
    <r>
      <rPr>
        <sz val="14"/>
        <rFont val="宋体"/>
        <charset val="134"/>
      </rPr>
      <t>亩、高庄</t>
    </r>
    <r>
      <rPr>
        <sz val="14"/>
        <rFont val="Times New Roman"/>
        <charset val="134"/>
      </rPr>
      <t>15</t>
    </r>
    <r>
      <rPr>
        <sz val="14"/>
        <rFont val="宋体"/>
        <charset val="134"/>
      </rPr>
      <t>亩、张家</t>
    </r>
    <r>
      <rPr>
        <sz val="14"/>
        <rFont val="Times New Roman"/>
        <charset val="134"/>
      </rPr>
      <t>6</t>
    </r>
    <r>
      <rPr>
        <sz val="14"/>
        <rFont val="宋体"/>
        <charset val="134"/>
      </rPr>
      <t>亩、腰庄村</t>
    </r>
    <r>
      <rPr>
        <sz val="14"/>
        <rFont val="Times New Roman"/>
        <charset val="134"/>
      </rPr>
      <t>13</t>
    </r>
    <r>
      <rPr>
        <sz val="14"/>
        <rFont val="宋体"/>
        <charset val="134"/>
      </rPr>
      <t>亩、兰家</t>
    </r>
    <r>
      <rPr>
        <sz val="14"/>
        <rFont val="Times New Roman"/>
        <charset val="134"/>
      </rPr>
      <t>7</t>
    </r>
    <r>
      <rPr>
        <sz val="14"/>
        <rFont val="宋体"/>
        <charset val="134"/>
      </rPr>
      <t>亩、中心</t>
    </r>
    <r>
      <rPr>
        <sz val="14"/>
        <rFont val="Times New Roman"/>
        <charset val="134"/>
      </rPr>
      <t>13</t>
    </r>
    <r>
      <rPr>
        <sz val="14"/>
        <rFont val="宋体"/>
        <charset val="134"/>
      </rPr>
      <t>亩、贠家</t>
    </r>
    <r>
      <rPr>
        <sz val="14"/>
        <rFont val="Times New Roman"/>
        <charset val="134"/>
      </rPr>
      <t>11</t>
    </r>
    <r>
      <rPr>
        <sz val="14"/>
        <rFont val="宋体"/>
        <charset val="134"/>
      </rPr>
      <t>亩、陈家</t>
    </r>
    <r>
      <rPr>
        <sz val="14"/>
        <rFont val="Times New Roman"/>
        <charset val="134"/>
      </rPr>
      <t>4</t>
    </r>
    <r>
      <rPr>
        <sz val="14"/>
        <rFont val="宋体"/>
        <charset val="134"/>
      </rPr>
      <t>亩、李家</t>
    </r>
    <r>
      <rPr>
        <sz val="14"/>
        <rFont val="Times New Roman"/>
        <charset val="134"/>
      </rPr>
      <t>5</t>
    </r>
    <r>
      <rPr>
        <sz val="14"/>
        <rFont val="宋体"/>
        <charset val="134"/>
      </rPr>
      <t>亩。</t>
    </r>
  </si>
  <si>
    <r>
      <rPr>
        <sz val="14"/>
        <rFont val="宋体"/>
        <charset val="134"/>
      </rPr>
      <t>连五乡</t>
    </r>
    <r>
      <rPr>
        <sz val="14"/>
        <rFont val="Times New Roman"/>
        <charset val="134"/>
      </rPr>
      <t>10</t>
    </r>
    <r>
      <rPr>
        <sz val="14"/>
        <rFont val="宋体"/>
        <charset val="134"/>
      </rPr>
      <t>村边缘户实施油料作物到户补助项目</t>
    </r>
    <r>
      <rPr>
        <sz val="14"/>
        <rFont val="Times New Roman"/>
        <charset val="134"/>
      </rPr>
      <t>85</t>
    </r>
    <r>
      <rPr>
        <sz val="14"/>
        <rFont val="宋体"/>
        <charset val="134"/>
      </rPr>
      <t>亩，增加收入。</t>
    </r>
  </si>
  <si>
    <r>
      <rPr>
        <b/>
        <sz val="14"/>
        <rFont val="Times New Roman"/>
        <charset val="134"/>
      </rPr>
      <t>2.</t>
    </r>
    <r>
      <rPr>
        <b/>
        <sz val="14"/>
        <rFont val="宋体"/>
        <charset val="134"/>
      </rPr>
      <t>养殖业：</t>
    </r>
    <r>
      <rPr>
        <b/>
        <sz val="14"/>
        <rFont val="Times New Roman"/>
        <charset val="134"/>
      </rPr>
      <t>13</t>
    </r>
    <r>
      <rPr>
        <b/>
        <sz val="14"/>
        <rFont val="宋体"/>
        <charset val="134"/>
      </rPr>
      <t>项</t>
    </r>
  </si>
  <si>
    <r>
      <rPr>
        <b/>
        <sz val="14"/>
        <rFont val="宋体"/>
        <charset val="134"/>
      </rPr>
      <t>安排</t>
    </r>
    <r>
      <rPr>
        <b/>
        <sz val="14"/>
        <rFont val="Times New Roman"/>
        <charset val="134"/>
      </rPr>
      <t>207.4000</t>
    </r>
    <r>
      <rPr>
        <b/>
        <sz val="14"/>
        <rFont val="宋体"/>
        <charset val="134"/>
      </rPr>
      <t>万元在全县范围实施养殖业到户补助项目。</t>
    </r>
  </si>
  <si>
    <r>
      <rPr>
        <b/>
        <sz val="14"/>
        <rFont val="Times New Roman"/>
        <charset val="134"/>
      </rPr>
      <t>2.1</t>
    </r>
    <r>
      <rPr>
        <b/>
        <sz val="14"/>
        <rFont val="宋体"/>
        <charset val="134"/>
      </rPr>
      <t>基础母牛购进到户补助项目</t>
    </r>
  </si>
  <si>
    <r>
      <rPr>
        <b/>
        <sz val="14"/>
        <rFont val="宋体"/>
        <charset val="134"/>
      </rPr>
      <t>安排</t>
    </r>
    <r>
      <rPr>
        <b/>
        <sz val="14"/>
        <rFont val="Times New Roman"/>
        <charset val="134"/>
      </rPr>
      <t>65.5</t>
    </r>
    <r>
      <rPr>
        <b/>
        <sz val="14"/>
        <rFont val="宋体"/>
        <charset val="134"/>
      </rPr>
      <t>万元在全县范围内实施基础母牛购进边缘户到户补助项目，每头补助</t>
    </r>
    <r>
      <rPr>
        <b/>
        <sz val="14"/>
        <rFont val="Times New Roman"/>
        <charset val="134"/>
      </rPr>
      <t>5000</t>
    </r>
    <r>
      <rPr>
        <b/>
        <sz val="14"/>
        <rFont val="宋体"/>
        <charset val="134"/>
      </rPr>
      <t>元，共补助</t>
    </r>
    <r>
      <rPr>
        <b/>
        <sz val="14"/>
        <rFont val="Times New Roman"/>
        <charset val="134"/>
      </rPr>
      <t>131</t>
    </r>
    <r>
      <rPr>
        <b/>
        <sz val="14"/>
        <rFont val="宋体"/>
        <charset val="134"/>
      </rPr>
      <t>头。</t>
    </r>
  </si>
  <si>
    <t>通过养殖业扶持，增加收入，巩固拓展脱贫攻坚成果</t>
  </si>
  <si>
    <r>
      <rPr>
        <sz val="14"/>
        <rFont val="宋体"/>
        <charset val="134"/>
      </rPr>
      <t>张川镇基础母牛购进到户补助项目</t>
    </r>
  </si>
  <si>
    <r>
      <rPr>
        <sz val="14"/>
        <rFont val="宋体"/>
        <charset val="134"/>
      </rPr>
      <t>共</t>
    </r>
    <r>
      <rPr>
        <sz val="14"/>
        <rFont val="Times New Roman"/>
        <charset val="134"/>
      </rPr>
      <t>6</t>
    </r>
    <r>
      <rPr>
        <sz val="14"/>
        <rFont val="宋体"/>
        <charset val="134"/>
      </rPr>
      <t>村</t>
    </r>
    <r>
      <rPr>
        <sz val="14"/>
        <rFont val="Times New Roman"/>
        <charset val="134"/>
      </rPr>
      <t>13</t>
    </r>
    <r>
      <rPr>
        <sz val="14"/>
        <rFont val="宋体"/>
        <charset val="134"/>
      </rPr>
      <t>头。纳沟村</t>
    </r>
    <r>
      <rPr>
        <sz val="14"/>
        <rFont val="Times New Roman"/>
        <charset val="134"/>
      </rPr>
      <t>2</t>
    </r>
    <r>
      <rPr>
        <sz val="14"/>
        <rFont val="宋体"/>
        <charset val="134"/>
      </rPr>
      <t>头、上磨村</t>
    </r>
    <r>
      <rPr>
        <sz val="14"/>
        <rFont val="Times New Roman"/>
        <charset val="134"/>
      </rPr>
      <t>3</t>
    </r>
    <r>
      <rPr>
        <sz val="14"/>
        <rFont val="宋体"/>
        <charset val="134"/>
      </rPr>
      <t>头、园树村</t>
    </r>
    <r>
      <rPr>
        <sz val="14"/>
        <rFont val="Times New Roman"/>
        <charset val="134"/>
      </rPr>
      <t>2</t>
    </r>
    <r>
      <rPr>
        <sz val="14"/>
        <rFont val="宋体"/>
        <charset val="134"/>
      </rPr>
      <t>头、瓦泉村</t>
    </r>
    <r>
      <rPr>
        <sz val="14"/>
        <rFont val="Times New Roman"/>
        <charset val="134"/>
      </rPr>
      <t>2</t>
    </r>
    <r>
      <rPr>
        <sz val="14"/>
        <rFont val="宋体"/>
        <charset val="134"/>
      </rPr>
      <t>头、崔湾村</t>
    </r>
    <r>
      <rPr>
        <sz val="14"/>
        <rFont val="Times New Roman"/>
        <charset val="134"/>
      </rPr>
      <t>1</t>
    </r>
    <r>
      <rPr>
        <sz val="14"/>
        <rFont val="宋体"/>
        <charset val="134"/>
      </rPr>
      <t>头、大堡村</t>
    </r>
    <r>
      <rPr>
        <sz val="14"/>
        <rFont val="Times New Roman"/>
        <charset val="134"/>
      </rPr>
      <t>3</t>
    </r>
    <r>
      <rPr>
        <sz val="14"/>
        <rFont val="宋体"/>
        <charset val="134"/>
      </rPr>
      <t>头</t>
    </r>
    <r>
      <rPr>
        <sz val="14"/>
        <rFont val="Times New Roman"/>
        <charset val="134"/>
      </rPr>
      <t>.</t>
    </r>
    <r>
      <rPr>
        <sz val="14"/>
        <rFont val="宋体"/>
        <charset val="134"/>
      </rPr>
      <t>每头</t>
    </r>
    <r>
      <rPr>
        <sz val="14"/>
        <rFont val="Times New Roman"/>
        <charset val="134"/>
      </rPr>
      <t>5000</t>
    </r>
    <r>
      <rPr>
        <sz val="14"/>
        <rFont val="宋体"/>
        <charset val="134"/>
      </rPr>
      <t>元。</t>
    </r>
  </si>
  <si>
    <r>
      <rPr>
        <sz val="14"/>
        <rFont val="宋体"/>
        <charset val="134"/>
      </rPr>
      <t>龙山镇基础母牛购进到户补助项目</t>
    </r>
  </si>
  <si>
    <r>
      <rPr>
        <sz val="14"/>
        <rFont val="宋体"/>
        <charset val="134"/>
      </rPr>
      <t>全镇共</t>
    </r>
    <r>
      <rPr>
        <sz val="14"/>
        <rFont val="Times New Roman"/>
        <charset val="134"/>
      </rPr>
      <t>8</t>
    </r>
    <r>
      <rPr>
        <sz val="14"/>
        <rFont val="宋体"/>
        <charset val="134"/>
      </rPr>
      <t>头</t>
    </r>
    <r>
      <rPr>
        <sz val="14"/>
        <rFont val="Times New Roman"/>
        <charset val="134"/>
      </rPr>
      <t>4</t>
    </r>
    <r>
      <rPr>
        <sz val="14"/>
        <rFont val="宋体"/>
        <charset val="134"/>
      </rPr>
      <t>万元，其中：四方村基础母牛</t>
    </r>
    <r>
      <rPr>
        <sz val="14"/>
        <rFont val="Times New Roman"/>
        <charset val="134"/>
      </rPr>
      <t>6</t>
    </r>
    <r>
      <rPr>
        <sz val="14"/>
        <rFont val="宋体"/>
        <charset val="134"/>
      </rPr>
      <t>头</t>
    </r>
    <r>
      <rPr>
        <sz val="14"/>
        <rFont val="Times New Roman"/>
        <charset val="134"/>
      </rPr>
      <t>3</t>
    </r>
    <r>
      <rPr>
        <sz val="14"/>
        <rFont val="宋体"/>
        <charset val="134"/>
      </rPr>
      <t>万元；冯塬村</t>
    </r>
    <r>
      <rPr>
        <sz val="14"/>
        <rFont val="Times New Roman"/>
        <charset val="134"/>
      </rPr>
      <t>2</t>
    </r>
    <r>
      <rPr>
        <sz val="14"/>
        <rFont val="宋体"/>
        <charset val="134"/>
      </rPr>
      <t>头</t>
    </r>
    <r>
      <rPr>
        <sz val="14"/>
        <rFont val="Times New Roman"/>
        <charset val="134"/>
      </rPr>
      <t>1</t>
    </r>
    <r>
      <rPr>
        <sz val="14"/>
        <rFont val="宋体"/>
        <charset val="134"/>
      </rPr>
      <t>万元</t>
    </r>
  </si>
  <si>
    <r>
      <rPr>
        <sz val="14"/>
        <rFont val="宋体"/>
        <charset val="134"/>
      </rPr>
      <t>恭门镇基础母牛购进到户补助项目</t>
    </r>
  </si>
  <si>
    <r>
      <rPr>
        <sz val="14"/>
        <rFont val="宋体"/>
        <charset val="134"/>
      </rPr>
      <t>共</t>
    </r>
    <r>
      <rPr>
        <sz val="14"/>
        <rFont val="Times New Roman"/>
        <charset val="134"/>
      </rPr>
      <t>6</t>
    </r>
    <r>
      <rPr>
        <sz val="14"/>
        <rFont val="宋体"/>
        <charset val="134"/>
      </rPr>
      <t>头；城子村</t>
    </r>
    <r>
      <rPr>
        <sz val="14"/>
        <rFont val="Times New Roman"/>
        <charset val="134"/>
      </rPr>
      <t>1</t>
    </r>
    <r>
      <rPr>
        <sz val="14"/>
        <rFont val="宋体"/>
        <charset val="134"/>
      </rPr>
      <t>户</t>
    </r>
    <r>
      <rPr>
        <sz val="14"/>
        <rFont val="Times New Roman"/>
        <charset val="134"/>
      </rPr>
      <t>1</t>
    </r>
    <r>
      <rPr>
        <sz val="14"/>
        <rFont val="宋体"/>
        <charset val="134"/>
      </rPr>
      <t>头、灵台村</t>
    </r>
    <r>
      <rPr>
        <sz val="14"/>
        <rFont val="Times New Roman"/>
        <charset val="134"/>
      </rPr>
      <t>1</t>
    </r>
    <r>
      <rPr>
        <sz val="14"/>
        <rFont val="宋体"/>
        <charset val="134"/>
      </rPr>
      <t>户</t>
    </r>
    <r>
      <rPr>
        <sz val="14"/>
        <rFont val="Times New Roman"/>
        <charset val="134"/>
      </rPr>
      <t>1</t>
    </r>
    <r>
      <rPr>
        <sz val="14"/>
        <rFont val="宋体"/>
        <charset val="134"/>
      </rPr>
      <t>头、柳沟村</t>
    </r>
    <r>
      <rPr>
        <sz val="14"/>
        <rFont val="Times New Roman"/>
        <charset val="134"/>
      </rPr>
      <t>2</t>
    </r>
    <r>
      <rPr>
        <sz val="14"/>
        <rFont val="宋体"/>
        <charset val="134"/>
      </rPr>
      <t>户</t>
    </r>
    <r>
      <rPr>
        <sz val="14"/>
        <rFont val="Times New Roman"/>
        <charset val="134"/>
      </rPr>
      <t>4</t>
    </r>
    <r>
      <rPr>
        <sz val="14"/>
        <rFont val="宋体"/>
        <charset val="134"/>
      </rPr>
      <t>头</t>
    </r>
  </si>
  <si>
    <r>
      <rPr>
        <sz val="14"/>
        <rFont val="宋体"/>
        <charset val="134"/>
      </rPr>
      <t>刘堡镇基础母牛购进到户补助项目</t>
    </r>
  </si>
  <si>
    <r>
      <rPr>
        <sz val="14"/>
        <rFont val="宋体"/>
        <charset val="134"/>
      </rPr>
      <t>为刘堡镇窑儿村边缘户落实基础母牛购进补助</t>
    </r>
    <r>
      <rPr>
        <sz val="14"/>
        <rFont val="Times New Roman"/>
        <charset val="134"/>
      </rPr>
      <t>2</t>
    </r>
    <r>
      <rPr>
        <sz val="14"/>
        <rFont val="宋体"/>
        <charset val="134"/>
      </rPr>
      <t>头，每头补助</t>
    </r>
    <r>
      <rPr>
        <sz val="14"/>
        <rFont val="Times New Roman"/>
        <charset val="134"/>
      </rPr>
      <t>5000</t>
    </r>
    <r>
      <rPr>
        <sz val="14"/>
        <rFont val="宋体"/>
        <charset val="134"/>
      </rPr>
      <t>元，共计补助</t>
    </r>
    <r>
      <rPr>
        <sz val="14"/>
        <rFont val="Times New Roman"/>
        <charset val="134"/>
      </rPr>
      <t>1</t>
    </r>
    <r>
      <rPr>
        <sz val="14"/>
        <rFont val="宋体"/>
        <charset val="134"/>
      </rPr>
      <t>万元。</t>
    </r>
  </si>
  <si>
    <r>
      <rPr>
        <sz val="14"/>
        <rFont val="宋体"/>
        <charset val="134"/>
      </rPr>
      <t>胡川镇基础母牛购进到户补助项目</t>
    </r>
  </si>
  <si>
    <r>
      <rPr>
        <sz val="14"/>
        <rFont val="宋体"/>
        <charset val="134"/>
      </rPr>
      <t>在胡川镇边缘户基础母牛</t>
    </r>
    <r>
      <rPr>
        <sz val="14"/>
        <rFont val="Times New Roman"/>
        <charset val="134"/>
      </rPr>
      <t>9</t>
    </r>
    <r>
      <rPr>
        <sz val="14"/>
        <rFont val="宋体"/>
        <charset val="134"/>
      </rPr>
      <t>头，每头补助</t>
    </r>
    <r>
      <rPr>
        <sz val="14"/>
        <rFont val="Times New Roman"/>
        <charset val="134"/>
      </rPr>
      <t>5000</t>
    </r>
    <r>
      <rPr>
        <sz val="14"/>
        <rFont val="宋体"/>
        <charset val="134"/>
      </rPr>
      <t>元，共补助</t>
    </r>
    <r>
      <rPr>
        <sz val="14"/>
        <rFont val="Times New Roman"/>
        <charset val="134"/>
      </rPr>
      <t>4.5</t>
    </r>
    <r>
      <rPr>
        <sz val="14"/>
        <rFont val="宋体"/>
        <charset val="134"/>
      </rPr>
      <t>万元。刘塬村边缘户购进基础母牛</t>
    </r>
    <r>
      <rPr>
        <sz val="14"/>
        <rFont val="Times New Roman"/>
        <charset val="134"/>
      </rPr>
      <t>3</t>
    </r>
    <r>
      <rPr>
        <sz val="14"/>
        <rFont val="宋体"/>
        <charset val="134"/>
      </rPr>
      <t>头；潘峪村边缘户购进基础母牛</t>
    </r>
    <r>
      <rPr>
        <sz val="14"/>
        <rFont val="Times New Roman"/>
        <charset val="134"/>
      </rPr>
      <t>1</t>
    </r>
    <r>
      <rPr>
        <sz val="14"/>
        <rFont val="宋体"/>
        <charset val="134"/>
      </rPr>
      <t>头；蒲家村边缘户购进基础母牛</t>
    </r>
    <r>
      <rPr>
        <sz val="14"/>
        <rFont val="Times New Roman"/>
        <charset val="134"/>
      </rPr>
      <t>1</t>
    </r>
    <r>
      <rPr>
        <sz val="14"/>
        <rFont val="宋体"/>
        <charset val="134"/>
      </rPr>
      <t>头；前梁村边缘户购进基础母牛</t>
    </r>
    <r>
      <rPr>
        <sz val="14"/>
        <rFont val="Times New Roman"/>
        <charset val="134"/>
      </rPr>
      <t>2</t>
    </r>
    <r>
      <rPr>
        <sz val="14"/>
        <rFont val="宋体"/>
        <charset val="134"/>
      </rPr>
      <t>头；阳山村边缘户购进基础母牛</t>
    </r>
    <r>
      <rPr>
        <sz val="14"/>
        <rFont val="Times New Roman"/>
        <charset val="134"/>
      </rPr>
      <t>2</t>
    </r>
    <r>
      <rPr>
        <sz val="14"/>
        <rFont val="宋体"/>
        <charset val="134"/>
      </rPr>
      <t>头。</t>
    </r>
  </si>
  <si>
    <t>通过养殖业补助扶持，增加边缘户收入，巩固拓展脱贫攻坚成果</t>
  </si>
  <si>
    <r>
      <rPr>
        <sz val="14"/>
        <rFont val="宋体"/>
        <charset val="134"/>
      </rPr>
      <t>大阳镇基础母牛购进到户补助项目</t>
    </r>
  </si>
  <si>
    <r>
      <rPr>
        <sz val="14"/>
        <rFont val="宋体"/>
        <charset val="134"/>
      </rPr>
      <t>在大阳镇边缘户养殖基础母牛</t>
    </r>
    <r>
      <rPr>
        <sz val="14"/>
        <rFont val="Times New Roman"/>
        <charset val="134"/>
      </rPr>
      <t>19</t>
    </r>
    <r>
      <rPr>
        <sz val="14"/>
        <rFont val="宋体"/>
        <charset val="134"/>
      </rPr>
      <t>头，每头补助</t>
    </r>
    <r>
      <rPr>
        <sz val="14"/>
        <rFont val="Times New Roman"/>
        <charset val="134"/>
      </rPr>
      <t>5000</t>
    </r>
    <r>
      <rPr>
        <sz val="14"/>
        <rFont val="宋体"/>
        <charset val="134"/>
      </rPr>
      <t>元，共补助资金</t>
    </r>
    <r>
      <rPr>
        <sz val="14"/>
        <rFont val="Times New Roman"/>
        <charset val="134"/>
      </rPr>
      <t>9.5</t>
    </r>
    <r>
      <rPr>
        <sz val="14"/>
        <rFont val="宋体"/>
        <charset val="134"/>
      </rPr>
      <t>万元。汪洋村</t>
    </r>
    <r>
      <rPr>
        <sz val="14"/>
        <rFont val="Times New Roman"/>
        <charset val="134"/>
      </rPr>
      <t>2</t>
    </r>
    <r>
      <rPr>
        <sz val="14"/>
        <rFont val="宋体"/>
        <charset val="134"/>
      </rPr>
      <t>头，陈阳村</t>
    </r>
    <r>
      <rPr>
        <sz val="14"/>
        <rFont val="Times New Roman"/>
        <charset val="134"/>
      </rPr>
      <t>4</t>
    </r>
    <r>
      <rPr>
        <sz val="14"/>
        <rFont val="宋体"/>
        <charset val="134"/>
      </rPr>
      <t>头，候吴村</t>
    </r>
    <r>
      <rPr>
        <sz val="14"/>
        <rFont val="Times New Roman"/>
        <charset val="134"/>
      </rPr>
      <t>2</t>
    </r>
    <r>
      <rPr>
        <sz val="14"/>
        <rFont val="宋体"/>
        <charset val="134"/>
      </rPr>
      <t>头，南山村</t>
    </r>
    <r>
      <rPr>
        <sz val="14"/>
        <rFont val="Times New Roman"/>
        <charset val="134"/>
      </rPr>
      <t>10</t>
    </r>
    <r>
      <rPr>
        <sz val="14"/>
        <rFont val="宋体"/>
        <charset val="134"/>
      </rPr>
      <t>头，下渠村</t>
    </r>
    <r>
      <rPr>
        <sz val="14"/>
        <rFont val="Times New Roman"/>
        <charset val="134"/>
      </rPr>
      <t>1</t>
    </r>
    <r>
      <rPr>
        <sz val="14"/>
        <rFont val="宋体"/>
        <charset val="134"/>
      </rPr>
      <t>头</t>
    </r>
  </si>
  <si>
    <r>
      <rPr>
        <sz val="14"/>
        <rFont val="宋体"/>
        <charset val="134"/>
      </rPr>
      <t>川王镇基础母牛购进到户补助项目</t>
    </r>
  </si>
  <si>
    <r>
      <rPr>
        <sz val="14"/>
        <rFont val="宋体"/>
        <charset val="134"/>
      </rPr>
      <t>基础母牛</t>
    </r>
    <r>
      <rPr>
        <sz val="14"/>
        <rFont val="Times New Roman"/>
        <charset val="134"/>
      </rPr>
      <t>9</t>
    </r>
    <r>
      <rPr>
        <sz val="14"/>
        <rFont val="宋体"/>
        <charset val="134"/>
      </rPr>
      <t>头，其中小河</t>
    </r>
    <r>
      <rPr>
        <sz val="14"/>
        <rFont val="Times New Roman"/>
        <charset val="134"/>
      </rPr>
      <t>2</t>
    </r>
    <r>
      <rPr>
        <sz val="14"/>
        <rFont val="宋体"/>
        <charset val="134"/>
      </rPr>
      <t>头，何湾</t>
    </r>
    <r>
      <rPr>
        <sz val="14"/>
        <rFont val="Times New Roman"/>
        <charset val="134"/>
      </rPr>
      <t>2</t>
    </r>
    <r>
      <rPr>
        <sz val="14"/>
        <rFont val="宋体"/>
        <charset val="134"/>
      </rPr>
      <t>头，海湾</t>
    </r>
    <r>
      <rPr>
        <sz val="14"/>
        <rFont val="Times New Roman"/>
        <charset val="134"/>
      </rPr>
      <t>4</t>
    </r>
    <r>
      <rPr>
        <sz val="14"/>
        <rFont val="宋体"/>
        <charset val="134"/>
      </rPr>
      <t>头，毛寨</t>
    </r>
    <r>
      <rPr>
        <sz val="14"/>
        <rFont val="Times New Roman"/>
        <charset val="134"/>
      </rPr>
      <t>1</t>
    </r>
    <r>
      <rPr>
        <sz val="14"/>
        <rFont val="宋体"/>
        <charset val="134"/>
      </rPr>
      <t>头，每头补助</t>
    </r>
    <r>
      <rPr>
        <sz val="14"/>
        <rFont val="Times New Roman"/>
        <charset val="134"/>
      </rPr>
      <t>5000</t>
    </r>
    <r>
      <rPr>
        <sz val="14"/>
        <rFont val="宋体"/>
        <charset val="134"/>
      </rPr>
      <t>元。</t>
    </r>
  </si>
  <si>
    <r>
      <rPr>
        <sz val="14"/>
        <rFont val="宋体"/>
        <charset val="134"/>
      </rPr>
      <t>激励农户养殖信心，增加农户收入，提高农户生活水平</t>
    </r>
  </si>
  <si>
    <r>
      <rPr>
        <sz val="14"/>
        <rFont val="宋体"/>
        <charset val="134"/>
      </rPr>
      <t>马关镇基础母牛购进到户补助项目</t>
    </r>
  </si>
  <si>
    <r>
      <rPr>
        <sz val="14"/>
        <rFont val="宋体"/>
        <charset val="134"/>
      </rPr>
      <t>购进基础母牛</t>
    </r>
    <r>
      <rPr>
        <sz val="14"/>
        <rFont val="Times New Roman"/>
        <charset val="134"/>
      </rPr>
      <t>36</t>
    </r>
    <r>
      <rPr>
        <sz val="14"/>
        <rFont val="宋体"/>
        <charset val="134"/>
      </rPr>
      <t>头（其中东庄村</t>
    </r>
    <r>
      <rPr>
        <sz val="14"/>
        <rFont val="Times New Roman"/>
        <charset val="134"/>
      </rPr>
      <t>10</t>
    </r>
    <r>
      <rPr>
        <sz val="14"/>
        <rFont val="宋体"/>
        <charset val="134"/>
      </rPr>
      <t>头，马堡村</t>
    </r>
    <r>
      <rPr>
        <sz val="14"/>
        <rFont val="Times New Roman"/>
        <charset val="134"/>
      </rPr>
      <t>2</t>
    </r>
    <r>
      <rPr>
        <sz val="14"/>
        <rFont val="宋体"/>
        <charset val="134"/>
      </rPr>
      <t>头，上豆村</t>
    </r>
    <r>
      <rPr>
        <sz val="14"/>
        <rFont val="Times New Roman"/>
        <charset val="134"/>
      </rPr>
      <t>3</t>
    </r>
    <r>
      <rPr>
        <sz val="14"/>
        <rFont val="宋体"/>
        <charset val="134"/>
      </rPr>
      <t>头，上河村</t>
    </r>
    <r>
      <rPr>
        <sz val="14"/>
        <rFont val="Times New Roman"/>
        <charset val="134"/>
      </rPr>
      <t>2</t>
    </r>
    <r>
      <rPr>
        <sz val="14"/>
        <rFont val="宋体"/>
        <charset val="134"/>
      </rPr>
      <t>头，石川村</t>
    </r>
    <r>
      <rPr>
        <sz val="14"/>
        <rFont val="Times New Roman"/>
        <charset val="134"/>
      </rPr>
      <t>6</t>
    </r>
    <r>
      <rPr>
        <sz val="14"/>
        <rFont val="宋体"/>
        <charset val="134"/>
      </rPr>
      <t>头，马堡村</t>
    </r>
    <r>
      <rPr>
        <sz val="14"/>
        <rFont val="Times New Roman"/>
        <charset val="134"/>
      </rPr>
      <t>3</t>
    </r>
    <r>
      <rPr>
        <sz val="14"/>
        <rFont val="宋体"/>
        <charset val="134"/>
      </rPr>
      <t>头，小庄村</t>
    </r>
    <r>
      <rPr>
        <sz val="14"/>
        <rFont val="Times New Roman"/>
        <charset val="134"/>
      </rPr>
      <t>5</t>
    </r>
    <r>
      <rPr>
        <sz val="14"/>
        <rFont val="宋体"/>
        <charset val="134"/>
      </rPr>
      <t>头，西山村</t>
    </r>
    <r>
      <rPr>
        <sz val="14"/>
        <rFont val="Times New Roman"/>
        <charset val="134"/>
      </rPr>
      <t>3</t>
    </r>
    <r>
      <rPr>
        <sz val="14"/>
        <rFont val="宋体"/>
        <charset val="134"/>
      </rPr>
      <t>头，草湾村</t>
    </r>
    <r>
      <rPr>
        <sz val="14"/>
        <rFont val="Times New Roman"/>
        <charset val="134"/>
      </rPr>
      <t>2</t>
    </r>
    <r>
      <rPr>
        <sz val="14"/>
        <rFont val="宋体"/>
        <charset val="134"/>
      </rPr>
      <t>头）</t>
    </r>
  </si>
  <si>
    <r>
      <rPr>
        <sz val="14"/>
        <rFont val="宋体"/>
        <charset val="134"/>
      </rPr>
      <t>提高养殖积极性、增加家庭收入</t>
    </r>
  </si>
  <si>
    <r>
      <rPr>
        <sz val="14"/>
        <rFont val="宋体"/>
        <charset val="134"/>
      </rPr>
      <t>梁山镇基础母牛购进到户补助项目</t>
    </r>
  </si>
  <si>
    <r>
      <rPr>
        <sz val="14"/>
        <rFont val="宋体"/>
        <charset val="134"/>
      </rPr>
      <t>为梁山镇边缘户基础母牛购进到户补助项目涉及，</t>
    </r>
    <r>
      <rPr>
        <sz val="14"/>
        <rFont val="Times New Roman"/>
        <charset val="134"/>
      </rPr>
      <t>3</t>
    </r>
    <r>
      <rPr>
        <sz val="14"/>
        <rFont val="宋体"/>
        <charset val="134"/>
      </rPr>
      <t>个村</t>
    </r>
    <r>
      <rPr>
        <sz val="14"/>
        <rFont val="Times New Roman"/>
        <charset val="134"/>
      </rPr>
      <t>3</t>
    </r>
    <r>
      <rPr>
        <sz val="14"/>
        <rFont val="宋体"/>
        <charset val="134"/>
      </rPr>
      <t>户</t>
    </r>
    <r>
      <rPr>
        <sz val="14"/>
        <rFont val="Times New Roman"/>
        <charset val="134"/>
      </rPr>
      <t>5</t>
    </r>
    <r>
      <rPr>
        <sz val="14"/>
        <rFont val="宋体"/>
        <charset val="134"/>
      </rPr>
      <t>头，每头</t>
    </r>
    <r>
      <rPr>
        <sz val="14"/>
        <rFont val="Times New Roman"/>
        <charset val="134"/>
      </rPr>
      <t>5000</t>
    </r>
    <r>
      <rPr>
        <sz val="14"/>
        <rFont val="宋体"/>
        <charset val="134"/>
      </rPr>
      <t>元，需资金</t>
    </r>
    <r>
      <rPr>
        <sz val="14"/>
        <rFont val="Times New Roman"/>
        <charset val="134"/>
      </rPr>
      <t>2.5</t>
    </r>
    <r>
      <rPr>
        <sz val="14"/>
        <rFont val="宋体"/>
        <charset val="134"/>
      </rPr>
      <t>万元，其中：高营村</t>
    </r>
    <r>
      <rPr>
        <sz val="14"/>
        <rFont val="Times New Roman"/>
        <charset val="134"/>
      </rPr>
      <t>1</t>
    </r>
    <r>
      <rPr>
        <sz val="14"/>
        <rFont val="宋体"/>
        <charset val="134"/>
      </rPr>
      <t>户</t>
    </r>
    <r>
      <rPr>
        <sz val="14"/>
        <rFont val="Times New Roman"/>
        <charset val="134"/>
      </rPr>
      <t>2</t>
    </r>
    <r>
      <rPr>
        <sz val="14"/>
        <rFont val="宋体"/>
        <charset val="134"/>
      </rPr>
      <t>头、樱桃沟村</t>
    </r>
    <r>
      <rPr>
        <sz val="14"/>
        <rFont val="Times New Roman"/>
        <charset val="134"/>
      </rPr>
      <t>1</t>
    </r>
    <r>
      <rPr>
        <sz val="14"/>
        <rFont val="宋体"/>
        <charset val="134"/>
      </rPr>
      <t>户</t>
    </r>
    <r>
      <rPr>
        <sz val="14"/>
        <rFont val="Times New Roman"/>
        <charset val="134"/>
      </rPr>
      <t>2</t>
    </r>
    <r>
      <rPr>
        <sz val="14"/>
        <rFont val="宋体"/>
        <charset val="134"/>
      </rPr>
      <t>头、阳洼村</t>
    </r>
    <r>
      <rPr>
        <sz val="14"/>
        <rFont val="Times New Roman"/>
        <charset val="134"/>
      </rPr>
      <t>1</t>
    </r>
    <r>
      <rPr>
        <sz val="14"/>
        <rFont val="宋体"/>
        <charset val="134"/>
      </rPr>
      <t>户</t>
    </r>
    <r>
      <rPr>
        <sz val="14"/>
        <rFont val="Times New Roman"/>
        <charset val="134"/>
      </rPr>
      <t>1</t>
    </r>
    <r>
      <rPr>
        <sz val="14"/>
        <rFont val="宋体"/>
        <charset val="134"/>
      </rPr>
      <t>头</t>
    </r>
    <r>
      <rPr>
        <sz val="14"/>
        <rFont val="Times New Roman"/>
        <charset val="134"/>
      </rPr>
      <t>.</t>
    </r>
  </si>
  <si>
    <r>
      <rPr>
        <sz val="14"/>
        <rFont val="宋体"/>
        <charset val="134"/>
      </rPr>
      <t>马鹿镇基础母牛购进到户补助项目</t>
    </r>
  </si>
  <si>
    <r>
      <rPr>
        <sz val="14"/>
        <rFont val="宋体"/>
        <charset val="134"/>
      </rPr>
      <t>投资</t>
    </r>
    <r>
      <rPr>
        <sz val="14"/>
        <rFont val="Times New Roman"/>
        <charset val="134"/>
      </rPr>
      <t>4</t>
    </r>
    <r>
      <rPr>
        <sz val="14"/>
        <rFont val="宋体"/>
        <charset val="134"/>
      </rPr>
      <t>万元，购进基础母牛</t>
    </r>
    <r>
      <rPr>
        <sz val="14"/>
        <rFont val="Times New Roman"/>
        <charset val="134"/>
      </rPr>
      <t>8</t>
    </r>
    <r>
      <rPr>
        <sz val="14"/>
        <rFont val="宋体"/>
        <charset val="134"/>
      </rPr>
      <t>头，每头补助</t>
    </r>
    <r>
      <rPr>
        <sz val="14"/>
        <rFont val="Times New Roman"/>
        <charset val="134"/>
      </rPr>
      <t>5000</t>
    </r>
    <r>
      <rPr>
        <sz val="14"/>
        <rFont val="宋体"/>
        <charset val="134"/>
      </rPr>
      <t>元，其中花园村</t>
    </r>
    <r>
      <rPr>
        <sz val="14"/>
        <rFont val="Times New Roman"/>
        <charset val="134"/>
      </rPr>
      <t>6</t>
    </r>
    <r>
      <rPr>
        <sz val="14"/>
        <rFont val="宋体"/>
        <charset val="134"/>
      </rPr>
      <t>头，龙口村</t>
    </r>
    <r>
      <rPr>
        <sz val="14"/>
        <rFont val="Times New Roman"/>
        <charset val="134"/>
      </rPr>
      <t>2</t>
    </r>
    <r>
      <rPr>
        <sz val="14"/>
        <rFont val="宋体"/>
        <charset val="134"/>
      </rPr>
      <t>头。</t>
    </r>
  </si>
  <si>
    <r>
      <rPr>
        <sz val="14"/>
        <rFont val="宋体"/>
        <charset val="134"/>
      </rPr>
      <t>预计扶持</t>
    </r>
    <r>
      <rPr>
        <sz val="14"/>
        <rFont val="Times New Roman"/>
        <charset val="134"/>
      </rPr>
      <t>2</t>
    </r>
    <r>
      <rPr>
        <sz val="14"/>
        <rFont val="宋体"/>
        <charset val="134"/>
      </rPr>
      <t>村边缘户以增加收入，项目实施后，预计年增收元</t>
    </r>
    <r>
      <rPr>
        <sz val="14"/>
        <rFont val="Times New Roman"/>
        <charset val="134"/>
      </rPr>
      <t>5000</t>
    </r>
    <r>
      <rPr>
        <sz val="14"/>
        <rFont val="宋体"/>
        <charset val="134"/>
      </rPr>
      <t>以上。</t>
    </r>
  </si>
  <si>
    <r>
      <rPr>
        <sz val="14"/>
        <rFont val="宋体"/>
        <charset val="134"/>
      </rPr>
      <t>木河乡基础母牛购进到户补助项目</t>
    </r>
  </si>
  <si>
    <r>
      <rPr>
        <sz val="14"/>
        <rFont val="宋体"/>
        <charset val="134"/>
      </rPr>
      <t>涉及</t>
    </r>
    <r>
      <rPr>
        <sz val="14"/>
        <rFont val="Times New Roman"/>
        <charset val="134"/>
      </rPr>
      <t>3</t>
    </r>
    <r>
      <rPr>
        <sz val="14"/>
        <rFont val="宋体"/>
        <charset val="134"/>
      </rPr>
      <t>村，共计</t>
    </r>
    <r>
      <rPr>
        <sz val="14"/>
        <rFont val="Times New Roman"/>
        <charset val="134"/>
      </rPr>
      <t>6</t>
    </r>
    <r>
      <rPr>
        <sz val="14"/>
        <rFont val="宋体"/>
        <charset val="134"/>
      </rPr>
      <t>头，需资金</t>
    </r>
    <r>
      <rPr>
        <sz val="14"/>
        <rFont val="Times New Roman"/>
        <charset val="134"/>
      </rPr>
      <t>3</t>
    </r>
    <r>
      <rPr>
        <sz val="14"/>
        <rFont val="宋体"/>
        <charset val="134"/>
      </rPr>
      <t>万元，其中：楸木购进基础母牛</t>
    </r>
    <r>
      <rPr>
        <sz val="14"/>
        <rFont val="Times New Roman"/>
        <charset val="134"/>
      </rPr>
      <t>1</t>
    </r>
    <r>
      <rPr>
        <sz val="14"/>
        <rFont val="宋体"/>
        <charset val="134"/>
      </rPr>
      <t>头</t>
    </r>
    <r>
      <rPr>
        <sz val="14"/>
        <rFont val="Times New Roman"/>
        <charset val="134"/>
      </rPr>
      <t>.</t>
    </r>
    <r>
      <rPr>
        <sz val="14"/>
        <rFont val="宋体"/>
        <charset val="134"/>
      </rPr>
      <t>下庞</t>
    </r>
    <r>
      <rPr>
        <sz val="14"/>
        <rFont val="Times New Roman"/>
        <charset val="134"/>
      </rPr>
      <t>3</t>
    </r>
    <r>
      <rPr>
        <sz val="14"/>
        <rFont val="宋体"/>
        <charset val="134"/>
      </rPr>
      <t>头</t>
    </r>
    <r>
      <rPr>
        <sz val="14"/>
        <rFont val="Times New Roman"/>
        <charset val="134"/>
      </rPr>
      <t>.</t>
    </r>
    <r>
      <rPr>
        <sz val="14"/>
        <rFont val="宋体"/>
        <charset val="134"/>
      </rPr>
      <t>上渠</t>
    </r>
    <r>
      <rPr>
        <sz val="14"/>
        <rFont val="Times New Roman"/>
        <charset val="134"/>
      </rPr>
      <t>2</t>
    </r>
    <r>
      <rPr>
        <sz val="14"/>
        <rFont val="宋体"/>
        <charset val="134"/>
      </rPr>
      <t>头。</t>
    </r>
  </si>
  <si>
    <r>
      <rPr>
        <sz val="14"/>
        <rFont val="宋体"/>
        <charset val="134"/>
      </rPr>
      <t>闫家乡基础母牛购进到户补助项目</t>
    </r>
  </si>
  <si>
    <r>
      <rPr>
        <sz val="14"/>
        <rFont val="宋体"/>
        <charset val="134"/>
      </rPr>
      <t>闫家乡引进基础母牛</t>
    </r>
    <r>
      <rPr>
        <sz val="14"/>
        <rFont val="Times New Roman"/>
        <charset val="134"/>
      </rPr>
      <t>5</t>
    </r>
    <r>
      <rPr>
        <sz val="14"/>
        <rFont val="宋体"/>
        <charset val="134"/>
      </rPr>
      <t>头，需资金</t>
    </r>
    <r>
      <rPr>
        <sz val="14"/>
        <rFont val="Times New Roman"/>
        <charset val="134"/>
      </rPr>
      <t>2.5</t>
    </r>
    <r>
      <rPr>
        <sz val="14"/>
        <rFont val="宋体"/>
        <charset val="134"/>
      </rPr>
      <t>万元，大场村引进基础母牛</t>
    </r>
    <r>
      <rPr>
        <sz val="14"/>
        <rFont val="Times New Roman"/>
        <charset val="134"/>
      </rPr>
      <t>4</t>
    </r>
    <r>
      <rPr>
        <sz val="14"/>
        <rFont val="宋体"/>
        <charset val="134"/>
      </rPr>
      <t>头，神树村引进基础母牛</t>
    </r>
    <r>
      <rPr>
        <sz val="14"/>
        <rFont val="Times New Roman"/>
        <charset val="134"/>
      </rPr>
      <t>1</t>
    </r>
    <r>
      <rPr>
        <sz val="14"/>
        <rFont val="宋体"/>
        <charset val="134"/>
      </rPr>
      <t>头。</t>
    </r>
  </si>
  <si>
    <r>
      <rPr>
        <sz val="14"/>
        <rFont val="宋体"/>
        <charset val="134"/>
      </rPr>
      <t>张棉乡基础母牛购进到户补助项目</t>
    </r>
  </si>
  <si>
    <r>
      <rPr>
        <sz val="14"/>
        <rFont val="宋体"/>
        <charset val="134"/>
      </rPr>
      <t>共计</t>
    </r>
    <r>
      <rPr>
        <sz val="14"/>
        <rFont val="Times New Roman"/>
        <charset val="134"/>
      </rPr>
      <t>3</t>
    </r>
    <r>
      <rPr>
        <sz val="14"/>
        <rFont val="宋体"/>
        <charset val="134"/>
      </rPr>
      <t>头，需资金</t>
    </r>
    <r>
      <rPr>
        <sz val="14"/>
        <rFont val="Times New Roman"/>
        <charset val="134"/>
      </rPr>
      <t>1.5</t>
    </r>
    <r>
      <rPr>
        <sz val="14"/>
        <rFont val="宋体"/>
        <charset val="134"/>
      </rPr>
      <t>万元，其中：在张棉驿乡上蒋村实施基础母牛购进项目</t>
    </r>
    <r>
      <rPr>
        <sz val="14"/>
        <rFont val="Times New Roman"/>
        <charset val="134"/>
      </rPr>
      <t>2</t>
    </r>
    <r>
      <rPr>
        <sz val="14"/>
        <rFont val="宋体"/>
        <charset val="134"/>
      </rPr>
      <t>头，张棉村实施基础母牛购进项目</t>
    </r>
    <r>
      <rPr>
        <sz val="14"/>
        <rFont val="Times New Roman"/>
        <charset val="134"/>
      </rPr>
      <t>1</t>
    </r>
    <r>
      <rPr>
        <sz val="14"/>
        <rFont val="宋体"/>
        <charset val="134"/>
      </rPr>
      <t>头</t>
    </r>
    <r>
      <rPr>
        <sz val="14"/>
        <rFont val="Times New Roman"/>
        <charset val="134"/>
      </rPr>
      <t>.</t>
    </r>
  </si>
  <si>
    <r>
      <rPr>
        <sz val="14"/>
        <rFont val="宋体"/>
        <charset val="134"/>
      </rPr>
      <t>平安乡基础母牛购进到户补助项目</t>
    </r>
  </si>
  <si>
    <r>
      <rPr>
        <sz val="14"/>
        <rFont val="宋体"/>
        <charset val="134"/>
      </rPr>
      <t>在平安乡磨马村实施基础母牛购进到户补助项目</t>
    </r>
    <r>
      <rPr>
        <sz val="14"/>
        <rFont val="Times New Roman"/>
        <charset val="134"/>
      </rPr>
      <t>2</t>
    </r>
    <r>
      <rPr>
        <sz val="14"/>
        <rFont val="宋体"/>
        <charset val="134"/>
      </rPr>
      <t>头，每头补助</t>
    </r>
    <r>
      <rPr>
        <sz val="14"/>
        <rFont val="Times New Roman"/>
        <charset val="134"/>
      </rPr>
      <t>5000</t>
    </r>
    <r>
      <rPr>
        <sz val="14"/>
        <rFont val="宋体"/>
        <charset val="134"/>
      </rPr>
      <t>元，共补助</t>
    </r>
    <r>
      <rPr>
        <sz val="14"/>
        <rFont val="Times New Roman"/>
        <charset val="134"/>
      </rPr>
      <t>1</t>
    </r>
    <r>
      <rPr>
        <sz val="14"/>
        <rFont val="宋体"/>
        <charset val="134"/>
      </rPr>
      <t>万元。</t>
    </r>
  </si>
  <si>
    <r>
      <rPr>
        <sz val="14"/>
        <rFont val="宋体"/>
        <charset val="134"/>
      </rPr>
      <t>预计扶持磨马村</t>
    </r>
    <r>
      <rPr>
        <sz val="14"/>
        <rFont val="Times New Roman"/>
        <charset val="134"/>
      </rPr>
      <t>1</t>
    </r>
    <r>
      <rPr>
        <sz val="14"/>
        <rFont val="宋体"/>
        <charset val="134"/>
      </rPr>
      <t>户边缘户增加收入，项目实施后，预计年增收</t>
    </r>
    <r>
      <rPr>
        <sz val="14"/>
        <rFont val="Times New Roman"/>
        <charset val="134"/>
      </rPr>
      <t>2000</t>
    </r>
    <r>
      <rPr>
        <sz val="14"/>
        <rFont val="宋体"/>
        <charset val="134"/>
      </rPr>
      <t>元以上。</t>
    </r>
  </si>
  <si>
    <r>
      <rPr>
        <b/>
        <sz val="14"/>
        <rFont val="Times New Roman"/>
        <charset val="134"/>
      </rPr>
      <t>2.2</t>
    </r>
    <r>
      <rPr>
        <b/>
        <sz val="14"/>
        <rFont val="宋体"/>
        <charset val="134"/>
      </rPr>
      <t>牛犊到户补助项目</t>
    </r>
  </si>
  <si>
    <r>
      <rPr>
        <b/>
        <sz val="14"/>
        <rFont val="宋体"/>
        <charset val="134"/>
      </rPr>
      <t>安排</t>
    </r>
    <r>
      <rPr>
        <b/>
        <sz val="14"/>
        <rFont val="Times New Roman"/>
        <charset val="134"/>
      </rPr>
      <t>53.2</t>
    </r>
    <r>
      <rPr>
        <b/>
        <sz val="14"/>
        <rFont val="宋体"/>
        <charset val="134"/>
      </rPr>
      <t>万元在全县范围内实施边缘户牛犊到户补助项目，每头补助</t>
    </r>
    <r>
      <rPr>
        <b/>
        <sz val="14"/>
        <rFont val="Times New Roman"/>
        <charset val="134"/>
      </rPr>
      <t>2000</t>
    </r>
    <r>
      <rPr>
        <b/>
        <sz val="14"/>
        <rFont val="宋体"/>
        <charset val="134"/>
      </rPr>
      <t>元，共补助</t>
    </r>
    <r>
      <rPr>
        <b/>
        <sz val="14"/>
        <rFont val="Times New Roman"/>
        <charset val="134"/>
      </rPr>
      <t>266</t>
    </r>
    <r>
      <rPr>
        <b/>
        <sz val="14"/>
        <rFont val="宋体"/>
        <charset val="134"/>
      </rPr>
      <t>头。</t>
    </r>
  </si>
  <si>
    <r>
      <rPr>
        <sz val="14"/>
        <rFont val="宋体"/>
        <charset val="134"/>
      </rPr>
      <t>张家川镇牛犊到户补助项目</t>
    </r>
  </si>
  <si>
    <r>
      <rPr>
        <sz val="14"/>
        <rFont val="宋体"/>
        <charset val="134"/>
      </rPr>
      <t>共</t>
    </r>
    <r>
      <rPr>
        <sz val="14"/>
        <rFont val="Times New Roman"/>
        <charset val="134"/>
      </rPr>
      <t>9</t>
    </r>
    <r>
      <rPr>
        <sz val="14"/>
        <rFont val="宋体"/>
        <charset val="134"/>
      </rPr>
      <t>村</t>
    </r>
    <r>
      <rPr>
        <sz val="14"/>
        <rFont val="Times New Roman"/>
        <charset val="134"/>
      </rPr>
      <t>15</t>
    </r>
    <r>
      <rPr>
        <sz val="14"/>
        <rFont val="宋体"/>
        <charset val="134"/>
      </rPr>
      <t>户</t>
    </r>
    <r>
      <rPr>
        <sz val="14"/>
        <rFont val="Times New Roman"/>
        <charset val="134"/>
      </rPr>
      <t>22</t>
    </r>
    <r>
      <rPr>
        <sz val="14"/>
        <rFont val="宋体"/>
        <charset val="134"/>
      </rPr>
      <t>头。堡山村</t>
    </r>
    <r>
      <rPr>
        <sz val="14"/>
        <rFont val="Times New Roman"/>
        <charset val="134"/>
      </rPr>
      <t>1</t>
    </r>
    <r>
      <rPr>
        <sz val="14"/>
        <rFont val="宋体"/>
        <charset val="134"/>
      </rPr>
      <t>户</t>
    </r>
    <r>
      <rPr>
        <sz val="14"/>
        <rFont val="Times New Roman"/>
        <charset val="134"/>
      </rPr>
      <t>2</t>
    </r>
    <r>
      <rPr>
        <sz val="14"/>
        <rFont val="宋体"/>
        <charset val="134"/>
      </rPr>
      <t>头、下仁村</t>
    </r>
    <r>
      <rPr>
        <sz val="14"/>
        <rFont val="Times New Roman"/>
        <charset val="134"/>
      </rPr>
      <t>2</t>
    </r>
    <r>
      <rPr>
        <sz val="14"/>
        <rFont val="宋体"/>
        <charset val="134"/>
      </rPr>
      <t>户</t>
    </r>
    <r>
      <rPr>
        <sz val="14"/>
        <rFont val="Times New Roman"/>
        <charset val="134"/>
      </rPr>
      <t>2</t>
    </r>
    <r>
      <rPr>
        <sz val="14"/>
        <rFont val="宋体"/>
        <charset val="134"/>
      </rPr>
      <t>头、园树村</t>
    </r>
    <r>
      <rPr>
        <sz val="14"/>
        <rFont val="Times New Roman"/>
        <charset val="134"/>
      </rPr>
      <t>3</t>
    </r>
    <r>
      <rPr>
        <sz val="14"/>
        <rFont val="宋体"/>
        <charset val="134"/>
      </rPr>
      <t>户</t>
    </r>
    <r>
      <rPr>
        <sz val="14"/>
        <rFont val="Times New Roman"/>
        <charset val="134"/>
      </rPr>
      <t>3</t>
    </r>
    <r>
      <rPr>
        <sz val="14"/>
        <rFont val="宋体"/>
        <charset val="134"/>
      </rPr>
      <t>头、孟寺村</t>
    </r>
    <r>
      <rPr>
        <sz val="14"/>
        <rFont val="Times New Roman"/>
        <charset val="134"/>
      </rPr>
      <t>1</t>
    </r>
    <r>
      <rPr>
        <sz val="14"/>
        <rFont val="宋体"/>
        <charset val="134"/>
      </rPr>
      <t>户</t>
    </r>
    <r>
      <rPr>
        <sz val="14"/>
        <rFont val="Times New Roman"/>
        <charset val="134"/>
      </rPr>
      <t>2</t>
    </r>
    <r>
      <rPr>
        <sz val="14"/>
        <rFont val="宋体"/>
        <charset val="134"/>
      </rPr>
      <t>头、瓦泉村</t>
    </r>
    <r>
      <rPr>
        <sz val="14"/>
        <rFont val="Times New Roman"/>
        <charset val="134"/>
      </rPr>
      <t>1</t>
    </r>
    <r>
      <rPr>
        <sz val="14"/>
        <rFont val="宋体"/>
        <charset val="134"/>
      </rPr>
      <t>户</t>
    </r>
    <r>
      <rPr>
        <sz val="14"/>
        <rFont val="Times New Roman"/>
        <charset val="134"/>
      </rPr>
      <t>2</t>
    </r>
    <r>
      <rPr>
        <sz val="14"/>
        <rFont val="宋体"/>
        <charset val="134"/>
      </rPr>
      <t>头、杨店村</t>
    </r>
    <r>
      <rPr>
        <sz val="14"/>
        <rFont val="Times New Roman"/>
        <charset val="134"/>
      </rPr>
      <t>2</t>
    </r>
    <r>
      <rPr>
        <sz val="14"/>
        <rFont val="宋体"/>
        <charset val="134"/>
      </rPr>
      <t>户</t>
    </r>
    <r>
      <rPr>
        <sz val="14"/>
        <rFont val="Times New Roman"/>
        <charset val="134"/>
      </rPr>
      <t>4</t>
    </r>
    <r>
      <rPr>
        <sz val="14"/>
        <rFont val="宋体"/>
        <charset val="134"/>
      </rPr>
      <t>头、崔湾村</t>
    </r>
    <r>
      <rPr>
        <sz val="14"/>
        <rFont val="Times New Roman"/>
        <charset val="134"/>
      </rPr>
      <t>1</t>
    </r>
    <r>
      <rPr>
        <sz val="14"/>
        <rFont val="宋体"/>
        <charset val="134"/>
      </rPr>
      <t>户</t>
    </r>
    <r>
      <rPr>
        <sz val="14"/>
        <rFont val="Times New Roman"/>
        <charset val="134"/>
      </rPr>
      <t>2</t>
    </r>
    <r>
      <rPr>
        <sz val="14"/>
        <rFont val="宋体"/>
        <charset val="134"/>
      </rPr>
      <t>头、大堡村</t>
    </r>
    <r>
      <rPr>
        <sz val="14"/>
        <rFont val="Times New Roman"/>
        <charset val="134"/>
      </rPr>
      <t>3</t>
    </r>
    <r>
      <rPr>
        <sz val="14"/>
        <rFont val="宋体"/>
        <charset val="134"/>
      </rPr>
      <t>户</t>
    </r>
    <r>
      <rPr>
        <sz val="14"/>
        <rFont val="Times New Roman"/>
        <charset val="134"/>
      </rPr>
      <t>3</t>
    </r>
    <r>
      <rPr>
        <sz val="14"/>
        <rFont val="宋体"/>
        <charset val="134"/>
      </rPr>
      <t>头、东街村</t>
    </r>
    <r>
      <rPr>
        <sz val="14"/>
        <rFont val="Times New Roman"/>
        <charset val="134"/>
      </rPr>
      <t>1</t>
    </r>
    <r>
      <rPr>
        <sz val="14"/>
        <rFont val="宋体"/>
        <charset val="134"/>
      </rPr>
      <t>户</t>
    </r>
    <r>
      <rPr>
        <sz val="14"/>
        <rFont val="Times New Roman"/>
        <charset val="134"/>
      </rPr>
      <t>2</t>
    </r>
    <r>
      <rPr>
        <sz val="14"/>
        <rFont val="宋体"/>
        <charset val="134"/>
      </rPr>
      <t>头。每头</t>
    </r>
    <r>
      <rPr>
        <sz val="14"/>
        <rFont val="Times New Roman"/>
        <charset val="134"/>
      </rPr>
      <t>2000</t>
    </r>
    <r>
      <rPr>
        <sz val="14"/>
        <rFont val="宋体"/>
        <charset val="134"/>
      </rPr>
      <t>元。</t>
    </r>
  </si>
  <si>
    <r>
      <rPr>
        <sz val="14"/>
        <rFont val="宋体"/>
        <charset val="134"/>
      </rPr>
      <t>龙山镇牛犊到户补助项目</t>
    </r>
  </si>
  <si>
    <r>
      <rPr>
        <sz val="14"/>
        <rFont val="宋体"/>
        <charset val="134"/>
      </rPr>
      <t>全镇共</t>
    </r>
    <r>
      <rPr>
        <sz val="14"/>
        <rFont val="Times New Roman"/>
        <charset val="134"/>
      </rPr>
      <t>12</t>
    </r>
    <r>
      <rPr>
        <sz val="14"/>
        <rFont val="宋体"/>
        <charset val="134"/>
      </rPr>
      <t>头，每头补助</t>
    </r>
    <r>
      <rPr>
        <sz val="14"/>
        <rFont val="Times New Roman"/>
        <charset val="134"/>
      </rPr>
      <t>2000</t>
    </r>
    <r>
      <rPr>
        <sz val="14"/>
        <rFont val="宋体"/>
        <charset val="134"/>
      </rPr>
      <t>元，共补助</t>
    </r>
    <r>
      <rPr>
        <sz val="14"/>
        <rFont val="Times New Roman"/>
        <charset val="134"/>
      </rPr>
      <t xml:space="preserve">  2.4</t>
    </r>
    <r>
      <rPr>
        <sz val="14"/>
        <rFont val="宋体"/>
        <charset val="134"/>
      </rPr>
      <t>万元，其中，冯塬村牛犊</t>
    </r>
    <r>
      <rPr>
        <sz val="14"/>
        <rFont val="Times New Roman"/>
        <charset val="134"/>
      </rPr>
      <t>4</t>
    </r>
    <r>
      <rPr>
        <sz val="14"/>
        <rFont val="宋体"/>
        <charset val="134"/>
      </rPr>
      <t>头</t>
    </r>
    <r>
      <rPr>
        <sz val="14"/>
        <rFont val="Times New Roman"/>
        <charset val="134"/>
      </rPr>
      <t>0.8</t>
    </r>
    <r>
      <rPr>
        <sz val="14"/>
        <rFont val="宋体"/>
        <charset val="134"/>
      </rPr>
      <t>万；李山村</t>
    </r>
    <r>
      <rPr>
        <sz val="14"/>
        <rFont val="Times New Roman"/>
        <charset val="134"/>
      </rPr>
      <t>4</t>
    </r>
    <r>
      <rPr>
        <sz val="14"/>
        <rFont val="宋体"/>
        <charset val="134"/>
      </rPr>
      <t>头</t>
    </r>
    <r>
      <rPr>
        <sz val="14"/>
        <rFont val="Times New Roman"/>
        <charset val="134"/>
      </rPr>
      <t>0.8</t>
    </r>
    <r>
      <rPr>
        <sz val="14"/>
        <rFont val="宋体"/>
        <charset val="134"/>
      </rPr>
      <t>万元；北河村</t>
    </r>
    <r>
      <rPr>
        <sz val="14"/>
        <rFont val="Times New Roman"/>
        <charset val="134"/>
      </rPr>
      <t>1</t>
    </r>
    <r>
      <rPr>
        <sz val="14"/>
        <rFont val="宋体"/>
        <charset val="134"/>
      </rPr>
      <t>户</t>
    </r>
    <r>
      <rPr>
        <sz val="14"/>
        <rFont val="Times New Roman"/>
        <charset val="134"/>
      </rPr>
      <t>4</t>
    </r>
    <r>
      <rPr>
        <sz val="14"/>
        <rFont val="宋体"/>
        <charset val="134"/>
      </rPr>
      <t>头补助</t>
    </r>
    <r>
      <rPr>
        <sz val="14"/>
        <rFont val="Times New Roman"/>
        <charset val="134"/>
      </rPr>
      <t>0.8</t>
    </r>
    <r>
      <rPr>
        <sz val="14"/>
        <rFont val="宋体"/>
        <charset val="134"/>
      </rPr>
      <t>万元</t>
    </r>
  </si>
  <si>
    <r>
      <rPr>
        <sz val="14"/>
        <rFont val="宋体"/>
        <charset val="134"/>
      </rPr>
      <t>扩宽增收渠道，增加收入</t>
    </r>
  </si>
  <si>
    <r>
      <rPr>
        <sz val="14"/>
        <rFont val="宋体"/>
        <charset val="134"/>
      </rPr>
      <t>恭门镇牛犊到户补助项目</t>
    </r>
  </si>
  <si>
    <r>
      <rPr>
        <sz val="14"/>
        <rFont val="宋体"/>
        <charset val="134"/>
      </rPr>
      <t>共</t>
    </r>
    <r>
      <rPr>
        <sz val="14"/>
        <rFont val="Times New Roman"/>
        <charset val="134"/>
      </rPr>
      <t>17</t>
    </r>
    <r>
      <rPr>
        <sz val="14"/>
        <rFont val="宋体"/>
        <charset val="134"/>
      </rPr>
      <t>头；阴山村牛犊</t>
    </r>
    <r>
      <rPr>
        <sz val="14"/>
        <rFont val="Times New Roman"/>
        <charset val="134"/>
      </rPr>
      <t>4</t>
    </r>
    <r>
      <rPr>
        <sz val="14"/>
        <rFont val="宋体"/>
        <charset val="134"/>
      </rPr>
      <t>头、城子村</t>
    </r>
    <r>
      <rPr>
        <sz val="14"/>
        <rFont val="Times New Roman"/>
        <charset val="134"/>
      </rPr>
      <t>5</t>
    </r>
    <r>
      <rPr>
        <sz val="14"/>
        <rFont val="宋体"/>
        <charset val="134"/>
      </rPr>
      <t>头、海河村</t>
    </r>
    <r>
      <rPr>
        <sz val="14"/>
        <rFont val="Times New Roman"/>
        <charset val="134"/>
      </rPr>
      <t>1</t>
    </r>
    <r>
      <rPr>
        <sz val="14"/>
        <rFont val="宋体"/>
        <charset val="134"/>
      </rPr>
      <t>头、柳沟村</t>
    </r>
    <r>
      <rPr>
        <sz val="14"/>
        <rFont val="Times New Roman"/>
        <charset val="134"/>
      </rPr>
      <t>2</t>
    </r>
    <r>
      <rPr>
        <sz val="14"/>
        <rFont val="宋体"/>
        <charset val="134"/>
      </rPr>
      <t>户</t>
    </r>
    <r>
      <rPr>
        <sz val="14"/>
        <rFont val="Times New Roman"/>
        <charset val="134"/>
      </rPr>
      <t>5</t>
    </r>
    <r>
      <rPr>
        <sz val="14"/>
        <rFont val="宋体"/>
        <charset val="134"/>
      </rPr>
      <t>头、团结村</t>
    </r>
    <r>
      <rPr>
        <sz val="14"/>
        <rFont val="Times New Roman"/>
        <charset val="134"/>
      </rPr>
      <t>2</t>
    </r>
    <r>
      <rPr>
        <sz val="14"/>
        <rFont val="宋体"/>
        <charset val="134"/>
      </rPr>
      <t>头、</t>
    </r>
  </si>
  <si>
    <r>
      <rPr>
        <sz val="14"/>
        <rFont val="宋体"/>
        <charset val="134"/>
      </rPr>
      <t>胡川镇牛犊到户补助项目</t>
    </r>
  </si>
  <si>
    <r>
      <rPr>
        <sz val="14"/>
        <rFont val="宋体"/>
        <charset val="134"/>
      </rPr>
      <t>在胡川镇边缘户牛犊</t>
    </r>
    <r>
      <rPr>
        <sz val="14"/>
        <rFont val="Times New Roman"/>
        <charset val="134"/>
      </rPr>
      <t>34</t>
    </r>
    <r>
      <rPr>
        <sz val="14"/>
        <rFont val="宋体"/>
        <charset val="134"/>
      </rPr>
      <t>头，每头补助</t>
    </r>
    <r>
      <rPr>
        <sz val="14"/>
        <rFont val="Times New Roman"/>
        <charset val="134"/>
      </rPr>
      <t>2000</t>
    </r>
    <r>
      <rPr>
        <sz val="14"/>
        <rFont val="宋体"/>
        <charset val="134"/>
      </rPr>
      <t>元，共补助</t>
    </r>
    <r>
      <rPr>
        <sz val="14"/>
        <rFont val="Times New Roman"/>
        <charset val="134"/>
      </rPr>
      <t>6.8</t>
    </r>
    <r>
      <rPr>
        <sz val="14"/>
        <rFont val="宋体"/>
        <charset val="134"/>
      </rPr>
      <t>万元。仓下村</t>
    </r>
    <r>
      <rPr>
        <sz val="14"/>
        <rFont val="Times New Roman"/>
        <charset val="134"/>
      </rPr>
      <t>1</t>
    </r>
    <r>
      <rPr>
        <sz val="14"/>
        <rFont val="宋体"/>
        <charset val="134"/>
      </rPr>
      <t>头；胡川村</t>
    </r>
    <r>
      <rPr>
        <sz val="14"/>
        <rFont val="Times New Roman"/>
        <charset val="134"/>
      </rPr>
      <t>1</t>
    </r>
    <r>
      <rPr>
        <sz val="14"/>
        <rFont val="宋体"/>
        <charset val="134"/>
      </rPr>
      <t>头；柳湾村</t>
    </r>
    <r>
      <rPr>
        <sz val="14"/>
        <rFont val="Times New Roman"/>
        <charset val="134"/>
      </rPr>
      <t>2</t>
    </r>
    <r>
      <rPr>
        <sz val="14"/>
        <rFont val="宋体"/>
        <charset val="134"/>
      </rPr>
      <t>头；潘峪村</t>
    </r>
    <r>
      <rPr>
        <sz val="14"/>
        <rFont val="Times New Roman"/>
        <charset val="134"/>
      </rPr>
      <t>3</t>
    </r>
    <r>
      <rPr>
        <sz val="14"/>
        <rFont val="宋体"/>
        <charset val="134"/>
      </rPr>
      <t>头；蒲家村</t>
    </r>
    <r>
      <rPr>
        <sz val="14"/>
        <rFont val="Times New Roman"/>
        <charset val="134"/>
      </rPr>
      <t>1</t>
    </r>
    <r>
      <rPr>
        <sz val="14"/>
        <rFont val="宋体"/>
        <charset val="134"/>
      </rPr>
      <t>头；祁沟村</t>
    </r>
    <r>
      <rPr>
        <sz val="14"/>
        <rFont val="Times New Roman"/>
        <charset val="134"/>
      </rPr>
      <t>3</t>
    </r>
    <r>
      <rPr>
        <sz val="14"/>
        <rFont val="宋体"/>
        <charset val="134"/>
      </rPr>
      <t>头；深坷村</t>
    </r>
    <r>
      <rPr>
        <sz val="14"/>
        <rFont val="Times New Roman"/>
        <charset val="134"/>
      </rPr>
      <t>3</t>
    </r>
    <r>
      <rPr>
        <sz val="14"/>
        <rFont val="宋体"/>
        <charset val="134"/>
      </rPr>
      <t>头；前梁村</t>
    </r>
    <r>
      <rPr>
        <sz val="14"/>
        <rFont val="Times New Roman"/>
        <charset val="134"/>
      </rPr>
      <t>4</t>
    </r>
    <r>
      <rPr>
        <sz val="14"/>
        <rFont val="宋体"/>
        <charset val="134"/>
      </rPr>
      <t>头；夏堡村</t>
    </r>
    <r>
      <rPr>
        <sz val="14"/>
        <rFont val="Times New Roman"/>
        <charset val="134"/>
      </rPr>
      <t>3</t>
    </r>
    <r>
      <rPr>
        <sz val="14"/>
        <rFont val="宋体"/>
        <charset val="134"/>
      </rPr>
      <t>头；窑上村</t>
    </r>
    <r>
      <rPr>
        <sz val="14"/>
        <rFont val="Times New Roman"/>
        <charset val="134"/>
      </rPr>
      <t>9</t>
    </r>
    <r>
      <rPr>
        <sz val="14"/>
        <rFont val="宋体"/>
        <charset val="134"/>
      </rPr>
      <t>头；张堡村</t>
    </r>
    <r>
      <rPr>
        <sz val="14"/>
        <rFont val="Times New Roman"/>
        <charset val="134"/>
      </rPr>
      <t>4</t>
    </r>
    <r>
      <rPr>
        <sz val="14"/>
        <rFont val="宋体"/>
        <charset val="134"/>
      </rPr>
      <t>头。</t>
    </r>
  </si>
  <si>
    <r>
      <rPr>
        <sz val="14"/>
        <rFont val="宋体"/>
        <charset val="134"/>
      </rPr>
      <t>大阳镇牛犊到户补助项目</t>
    </r>
  </si>
  <si>
    <r>
      <rPr>
        <sz val="14"/>
        <rFont val="宋体"/>
        <charset val="134"/>
      </rPr>
      <t>在大阳镇边缘户养殖基础牛犊</t>
    </r>
    <r>
      <rPr>
        <sz val="14"/>
        <rFont val="Times New Roman"/>
        <charset val="134"/>
      </rPr>
      <t>12</t>
    </r>
    <r>
      <rPr>
        <sz val="14"/>
        <rFont val="宋体"/>
        <charset val="134"/>
      </rPr>
      <t>头，每头补助</t>
    </r>
    <r>
      <rPr>
        <sz val="14"/>
        <rFont val="Times New Roman"/>
        <charset val="134"/>
      </rPr>
      <t>2000</t>
    </r>
    <r>
      <rPr>
        <sz val="14"/>
        <rFont val="宋体"/>
        <charset val="134"/>
      </rPr>
      <t>元，共补助资金</t>
    </r>
    <r>
      <rPr>
        <sz val="14"/>
        <rFont val="Times New Roman"/>
        <charset val="134"/>
      </rPr>
      <t>2.4</t>
    </r>
    <r>
      <rPr>
        <sz val="14"/>
        <rFont val="宋体"/>
        <charset val="134"/>
      </rPr>
      <t>万元。寨子村</t>
    </r>
    <r>
      <rPr>
        <sz val="14"/>
        <rFont val="Times New Roman"/>
        <charset val="134"/>
      </rPr>
      <t>1</t>
    </r>
    <r>
      <rPr>
        <sz val="14"/>
        <rFont val="宋体"/>
        <charset val="134"/>
      </rPr>
      <t>头，南山村</t>
    </r>
    <r>
      <rPr>
        <sz val="14"/>
        <rFont val="Times New Roman"/>
        <charset val="134"/>
      </rPr>
      <t>5</t>
    </r>
    <r>
      <rPr>
        <sz val="14"/>
        <rFont val="宋体"/>
        <charset val="134"/>
      </rPr>
      <t>头，水滩村</t>
    </r>
    <r>
      <rPr>
        <sz val="14"/>
        <rFont val="Times New Roman"/>
        <charset val="134"/>
      </rPr>
      <t>1</t>
    </r>
    <r>
      <rPr>
        <sz val="14"/>
        <rFont val="宋体"/>
        <charset val="134"/>
      </rPr>
      <t>头，下李村</t>
    </r>
    <r>
      <rPr>
        <sz val="14"/>
        <rFont val="Times New Roman"/>
        <charset val="134"/>
      </rPr>
      <t>3</t>
    </r>
    <r>
      <rPr>
        <sz val="14"/>
        <rFont val="宋体"/>
        <charset val="134"/>
      </rPr>
      <t>头，陈阳村</t>
    </r>
    <r>
      <rPr>
        <sz val="14"/>
        <rFont val="Times New Roman"/>
        <charset val="134"/>
      </rPr>
      <t>2</t>
    </r>
    <r>
      <rPr>
        <sz val="14"/>
        <rFont val="宋体"/>
        <charset val="134"/>
      </rPr>
      <t>头</t>
    </r>
  </si>
  <si>
    <r>
      <rPr>
        <sz val="14"/>
        <rFont val="宋体"/>
        <charset val="134"/>
      </rPr>
      <t>川王镇牛犊到户补助项目</t>
    </r>
  </si>
  <si>
    <r>
      <rPr>
        <sz val="14"/>
        <rFont val="宋体"/>
        <charset val="134"/>
      </rPr>
      <t>牛犊奖补</t>
    </r>
    <r>
      <rPr>
        <sz val="14"/>
        <rFont val="Times New Roman"/>
        <charset val="134"/>
      </rPr>
      <t>4</t>
    </r>
    <r>
      <rPr>
        <sz val="14"/>
        <rFont val="宋体"/>
        <charset val="134"/>
      </rPr>
      <t>头，补助</t>
    </r>
    <r>
      <rPr>
        <sz val="14"/>
        <rFont val="Times New Roman"/>
        <charset val="134"/>
      </rPr>
      <t>2000</t>
    </r>
    <r>
      <rPr>
        <sz val="14"/>
        <rFont val="宋体"/>
        <charset val="134"/>
      </rPr>
      <t>元</t>
    </r>
  </si>
  <si>
    <r>
      <rPr>
        <sz val="14"/>
        <rFont val="宋体"/>
        <charset val="134"/>
      </rPr>
      <t>提高养殖积极性</t>
    </r>
  </si>
  <si>
    <r>
      <rPr>
        <sz val="14"/>
        <rFont val="宋体"/>
        <charset val="134"/>
      </rPr>
      <t>马关镇牛犊到户补助项目</t>
    </r>
  </si>
  <si>
    <r>
      <rPr>
        <sz val="14"/>
        <rFont val="宋体"/>
        <charset val="134"/>
      </rPr>
      <t>奖补牛犊</t>
    </r>
    <r>
      <rPr>
        <sz val="14"/>
        <rFont val="Times New Roman"/>
        <charset val="134"/>
      </rPr>
      <t>53</t>
    </r>
    <r>
      <rPr>
        <sz val="14"/>
        <rFont val="宋体"/>
        <charset val="134"/>
      </rPr>
      <t>头（其中东庄村</t>
    </r>
    <r>
      <rPr>
        <sz val="14"/>
        <rFont val="Times New Roman"/>
        <charset val="134"/>
      </rPr>
      <t>10</t>
    </r>
    <r>
      <rPr>
        <sz val="14"/>
        <rFont val="宋体"/>
        <charset val="134"/>
      </rPr>
      <t>头，马堡村</t>
    </r>
    <r>
      <rPr>
        <sz val="14"/>
        <rFont val="Times New Roman"/>
        <charset val="134"/>
      </rPr>
      <t>4</t>
    </r>
    <r>
      <rPr>
        <sz val="14"/>
        <rFont val="宋体"/>
        <charset val="134"/>
      </rPr>
      <t>头，上豆村</t>
    </r>
    <r>
      <rPr>
        <sz val="14"/>
        <rFont val="Times New Roman"/>
        <charset val="134"/>
      </rPr>
      <t>2</t>
    </r>
    <r>
      <rPr>
        <sz val="14"/>
        <rFont val="宋体"/>
        <charset val="134"/>
      </rPr>
      <t>头，石川村</t>
    </r>
    <r>
      <rPr>
        <sz val="14"/>
        <rFont val="Times New Roman"/>
        <charset val="134"/>
      </rPr>
      <t>6</t>
    </r>
    <r>
      <rPr>
        <sz val="14"/>
        <rFont val="宋体"/>
        <charset val="134"/>
      </rPr>
      <t>头，韦沟村</t>
    </r>
    <r>
      <rPr>
        <sz val="14"/>
        <rFont val="Times New Roman"/>
        <charset val="134"/>
      </rPr>
      <t>5</t>
    </r>
    <r>
      <rPr>
        <sz val="14"/>
        <rFont val="宋体"/>
        <charset val="134"/>
      </rPr>
      <t>头，西台村</t>
    </r>
    <r>
      <rPr>
        <sz val="14"/>
        <rFont val="Times New Roman"/>
        <charset val="134"/>
      </rPr>
      <t>12</t>
    </r>
    <r>
      <rPr>
        <sz val="14"/>
        <rFont val="宋体"/>
        <charset val="134"/>
      </rPr>
      <t>头，小庄村</t>
    </r>
    <r>
      <rPr>
        <sz val="14"/>
        <rFont val="Times New Roman"/>
        <charset val="134"/>
      </rPr>
      <t>3</t>
    </r>
    <r>
      <rPr>
        <sz val="14"/>
        <rFont val="宋体"/>
        <charset val="134"/>
      </rPr>
      <t>头，庙湾村</t>
    </r>
    <r>
      <rPr>
        <sz val="14"/>
        <rFont val="Times New Roman"/>
        <charset val="134"/>
      </rPr>
      <t>1</t>
    </r>
    <r>
      <rPr>
        <sz val="14"/>
        <rFont val="宋体"/>
        <charset val="134"/>
      </rPr>
      <t>头，东山村</t>
    </r>
    <r>
      <rPr>
        <sz val="14"/>
        <rFont val="Times New Roman"/>
        <charset val="134"/>
      </rPr>
      <t>3</t>
    </r>
    <r>
      <rPr>
        <sz val="14"/>
        <rFont val="宋体"/>
        <charset val="134"/>
      </rPr>
      <t>头，草湾村</t>
    </r>
    <r>
      <rPr>
        <sz val="14"/>
        <rFont val="Times New Roman"/>
        <charset val="134"/>
      </rPr>
      <t>5</t>
    </r>
    <r>
      <rPr>
        <sz val="14"/>
        <rFont val="宋体"/>
        <charset val="134"/>
      </rPr>
      <t>头，赵沟村</t>
    </r>
    <r>
      <rPr>
        <sz val="14"/>
        <rFont val="Times New Roman"/>
        <charset val="134"/>
      </rPr>
      <t>2</t>
    </r>
    <r>
      <rPr>
        <sz val="14"/>
        <rFont val="宋体"/>
        <charset val="134"/>
      </rPr>
      <t>头）</t>
    </r>
  </si>
  <si>
    <r>
      <rPr>
        <sz val="14"/>
        <rFont val="宋体"/>
        <charset val="134"/>
      </rPr>
      <t>梁山镇牛犊到户补助项目</t>
    </r>
  </si>
  <si>
    <r>
      <rPr>
        <sz val="14"/>
        <rFont val="宋体"/>
        <charset val="134"/>
      </rPr>
      <t>为梁山镇边缘户牛犊到户补助项目涉及</t>
    </r>
    <r>
      <rPr>
        <sz val="14"/>
        <rFont val="Times New Roman"/>
        <charset val="134"/>
      </rPr>
      <t>3</t>
    </r>
    <r>
      <rPr>
        <sz val="14"/>
        <rFont val="宋体"/>
        <charset val="134"/>
      </rPr>
      <t>个村</t>
    </r>
    <r>
      <rPr>
        <sz val="14"/>
        <rFont val="Times New Roman"/>
        <charset val="134"/>
      </rPr>
      <t>9</t>
    </r>
    <r>
      <rPr>
        <sz val="14"/>
        <rFont val="宋体"/>
        <charset val="134"/>
      </rPr>
      <t>户</t>
    </r>
    <r>
      <rPr>
        <sz val="14"/>
        <rFont val="Times New Roman"/>
        <charset val="134"/>
      </rPr>
      <t>9</t>
    </r>
    <r>
      <rPr>
        <sz val="14"/>
        <rFont val="宋体"/>
        <charset val="134"/>
      </rPr>
      <t>头，每头</t>
    </r>
    <r>
      <rPr>
        <sz val="14"/>
        <rFont val="Times New Roman"/>
        <charset val="134"/>
      </rPr>
      <t>2000</t>
    </r>
    <r>
      <rPr>
        <sz val="14"/>
        <rFont val="宋体"/>
        <charset val="134"/>
      </rPr>
      <t>元，需资金</t>
    </r>
    <r>
      <rPr>
        <sz val="14"/>
        <rFont val="Times New Roman"/>
        <charset val="134"/>
      </rPr>
      <t>1.8</t>
    </r>
    <r>
      <rPr>
        <sz val="14"/>
        <rFont val="宋体"/>
        <charset val="134"/>
      </rPr>
      <t>万元，其中：樱桃沟村</t>
    </r>
    <r>
      <rPr>
        <sz val="14"/>
        <rFont val="Times New Roman"/>
        <charset val="134"/>
      </rPr>
      <t>1</t>
    </r>
    <r>
      <rPr>
        <sz val="14"/>
        <rFont val="宋体"/>
        <charset val="134"/>
      </rPr>
      <t>户</t>
    </r>
    <r>
      <rPr>
        <sz val="14"/>
        <rFont val="Times New Roman"/>
        <charset val="134"/>
      </rPr>
      <t>1</t>
    </r>
    <r>
      <rPr>
        <sz val="14"/>
        <rFont val="宋体"/>
        <charset val="134"/>
      </rPr>
      <t>头、梁山村</t>
    </r>
    <r>
      <rPr>
        <sz val="14"/>
        <rFont val="Times New Roman"/>
        <charset val="134"/>
      </rPr>
      <t>1</t>
    </r>
    <r>
      <rPr>
        <sz val="14"/>
        <rFont val="宋体"/>
        <charset val="134"/>
      </rPr>
      <t>户</t>
    </r>
    <r>
      <rPr>
        <sz val="14"/>
        <rFont val="Times New Roman"/>
        <charset val="134"/>
      </rPr>
      <t>1</t>
    </r>
    <r>
      <rPr>
        <sz val="14"/>
        <rFont val="宋体"/>
        <charset val="134"/>
      </rPr>
      <t>头、杨崖村</t>
    </r>
    <r>
      <rPr>
        <sz val="14"/>
        <rFont val="Times New Roman"/>
        <charset val="134"/>
      </rPr>
      <t>7</t>
    </r>
    <r>
      <rPr>
        <sz val="14"/>
        <rFont val="宋体"/>
        <charset val="134"/>
      </rPr>
      <t>户</t>
    </r>
    <r>
      <rPr>
        <sz val="14"/>
        <rFont val="Times New Roman"/>
        <charset val="134"/>
      </rPr>
      <t>7</t>
    </r>
    <r>
      <rPr>
        <sz val="14"/>
        <rFont val="宋体"/>
        <charset val="134"/>
      </rPr>
      <t>头</t>
    </r>
    <r>
      <rPr>
        <sz val="14"/>
        <rFont val="Times New Roman"/>
        <charset val="134"/>
      </rPr>
      <t>.</t>
    </r>
  </si>
  <si>
    <r>
      <rPr>
        <sz val="14"/>
        <rFont val="宋体"/>
        <charset val="134"/>
      </rPr>
      <t>马鹿镇牛犊到户补助项目</t>
    </r>
  </si>
  <si>
    <r>
      <rPr>
        <sz val="14"/>
        <rFont val="宋体"/>
        <charset val="134"/>
      </rPr>
      <t>投资</t>
    </r>
    <r>
      <rPr>
        <sz val="14"/>
        <rFont val="Times New Roman"/>
        <charset val="134"/>
      </rPr>
      <t>6</t>
    </r>
    <r>
      <rPr>
        <sz val="14"/>
        <rFont val="宋体"/>
        <charset val="134"/>
      </rPr>
      <t>万元，实施畜牧产业奖补项目，奖补牛犊</t>
    </r>
    <r>
      <rPr>
        <sz val="14"/>
        <rFont val="Times New Roman"/>
        <charset val="134"/>
      </rPr>
      <t>30</t>
    </r>
    <r>
      <rPr>
        <sz val="14"/>
        <rFont val="宋体"/>
        <charset val="134"/>
      </rPr>
      <t>头，每头补助</t>
    </r>
    <r>
      <rPr>
        <sz val="14"/>
        <rFont val="Times New Roman"/>
        <charset val="134"/>
      </rPr>
      <t>2000</t>
    </r>
    <r>
      <rPr>
        <sz val="14"/>
        <rFont val="宋体"/>
        <charset val="134"/>
      </rPr>
      <t>元，其中堡梁村</t>
    </r>
    <r>
      <rPr>
        <sz val="14"/>
        <rFont val="Times New Roman"/>
        <charset val="134"/>
      </rPr>
      <t>3</t>
    </r>
    <r>
      <rPr>
        <sz val="14"/>
        <rFont val="宋体"/>
        <charset val="134"/>
      </rPr>
      <t>头，韩河村</t>
    </r>
    <r>
      <rPr>
        <sz val="14"/>
        <rFont val="Times New Roman"/>
        <charset val="134"/>
      </rPr>
      <t>2</t>
    </r>
    <r>
      <rPr>
        <sz val="14"/>
        <rFont val="宋体"/>
        <charset val="134"/>
      </rPr>
      <t>头，陡崖村</t>
    </r>
    <r>
      <rPr>
        <sz val="14"/>
        <rFont val="Times New Roman"/>
        <charset val="134"/>
      </rPr>
      <t>1</t>
    </r>
    <r>
      <rPr>
        <sz val="14"/>
        <rFont val="宋体"/>
        <charset val="134"/>
      </rPr>
      <t>头，草川村</t>
    </r>
    <r>
      <rPr>
        <sz val="14"/>
        <rFont val="Times New Roman"/>
        <charset val="134"/>
      </rPr>
      <t>4</t>
    </r>
    <r>
      <rPr>
        <sz val="14"/>
        <rFont val="宋体"/>
        <charset val="134"/>
      </rPr>
      <t>头，白杨村</t>
    </r>
    <r>
      <rPr>
        <sz val="14"/>
        <rFont val="Times New Roman"/>
        <charset val="134"/>
      </rPr>
      <t>4</t>
    </r>
    <r>
      <rPr>
        <sz val="14"/>
        <rFont val="宋体"/>
        <charset val="134"/>
      </rPr>
      <t>头，寺湾村</t>
    </r>
    <r>
      <rPr>
        <sz val="14"/>
        <rFont val="Times New Roman"/>
        <charset val="134"/>
      </rPr>
      <t>2</t>
    </r>
    <r>
      <rPr>
        <sz val="14"/>
        <rFont val="宋体"/>
        <charset val="134"/>
      </rPr>
      <t>头，牌楼村</t>
    </r>
    <r>
      <rPr>
        <sz val="14"/>
        <rFont val="Times New Roman"/>
        <charset val="134"/>
      </rPr>
      <t>3</t>
    </r>
    <r>
      <rPr>
        <sz val="14"/>
        <rFont val="宋体"/>
        <charset val="134"/>
      </rPr>
      <t>头，龙口村</t>
    </r>
    <r>
      <rPr>
        <sz val="14"/>
        <rFont val="Times New Roman"/>
        <charset val="134"/>
      </rPr>
      <t>3</t>
    </r>
    <r>
      <rPr>
        <sz val="14"/>
        <rFont val="宋体"/>
        <charset val="134"/>
      </rPr>
      <t>头，金川村</t>
    </r>
    <r>
      <rPr>
        <sz val="14"/>
        <rFont val="Times New Roman"/>
        <charset val="134"/>
      </rPr>
      <t>2</t>
    </r>
    <r>
      <rPr>
        <sz val="14"/>
        <rFont val="宋体"/>
        <charset val="134"/>
      </rPr>
      <t>头，花园村</t>
    </r>
    <r>
      <rPr>
        <sz val="14"/>
        <rFont val="Times New Roman"/>
        <charset val="134"/>
      </rPr>
      <t>6</t>
    </r>
    <r>
      <rPr>
        <sz val="14"/>
        <rFont val="宋体"/>
        <charset val="134"/>
      </rPr>
      <t>头。</t>
    </r>
  </si>
  <si>
    <r>
      <rPr>
        <sz val="14"/>
        <rFont val="宋体"/>
        <charset val="134"/>
      </rPr>
      <t>预计扶持</t>
    </r>
    <r>
      <rPr>
        <sz val="14"/>
        <rFont val="Times New Roman"/>
        <charset val="134"/>
      </rPr>
      <t>10</t>
    </r>
    <r>
      <rPr>
        <sz val="14"/>
        <rFont val="宋体"/>
        <charset val="134"/>
      </rPr>
      <t>村边缘户实施牛犊奖补项目以激励贫困农户扩大养殖规模增加收入，项目实施后，预计每头增收</t>
    </r>
    <r>
      <rPr>
        <sz val="14"/>
        <rFont val="Times New Roman"/>
        <charset val="134"/>
      </rPr>
      <t>2000</t>
    </r>
    <r>
      <rPr>
        <sz val="14"/>
        <rFont val="宋体"/>
        <charset val="134"/>
      </rPr>
      <t>元以上。</t>
    </r>
  </si>
  <si>
    <r>
      <rPr>
        <sz val="14"/>
        <rFont val="宋体"/>
        <charset val="134"/>
      </rPr>
      <t>木河乡牛犊到户补助项目</t>
    </r>
  </si>
  <si>
    <r>
      <rPr>
        <sz val="14"/>
        <rFont val="宋体"/>
        <charset val="134"/>
      </rPr>
      <t>涉及</t>
    </r>
    <r>
      <rPr>
        <sz val="14"/>
        <rFont val="Times New Roman"/>
        <charset val="134"/>
      </rPr>
      <t>3</t>
    </r>
    <r>
      <rPr>
        <sz val="14"/>
        <rFont val="宋体"/>
        <charset val="134"/>
      </rPr>
      <t>村，共计</t>
    </r>
    <r>
      <rPr>
        <sz val="14"/>
        <rFont val="Times New Roman"/>
        <charset val="134"/>
      </rPr>
      <t>9</t>
    </r>
    <r>
      <rPr>
        <sz val="14"/>
        <rFont val="宋体"/>
        <charset val="134"/>
      </rPr>
      <t>头，需资金</t>
    </r>
    <r>
      <rPr>
        <sz val="14"/>
        <rFont val="Times New Roman"/>
        <charset val="134"/>
      </rPr>
      <t>1.8</t>
    </r>
    <r>
      <rPr>
        <sz val="14"/>
        <rFont val="宋体"/>
        <charset val="134"/>
      </rPr>
      <t>万元，其中：庄河村落实牛犊</t>
    </r>
    <r>
      <rPr>
        <sz val="14"/>
        <rFont val="Times New Roman"/>
        <charset val="134"/>
      </rPr>
      <t>2</t>
    </r>
    <r>
      <rPr>
        <sz val="14"/>
        <rFont val="宋体"/>
        <charset val="134"/>
      </rPr>
      <t>头</t>
    </r>
    <r>
      <rPr>
        <sz val="14"/>
        <rFont val="Times New Roman"/>
        <charset val="134"/>
      </rPr>
      <t>.</t>
    </r>
    <r>
      <rPr>
        <sz val="14"/>
        <rFont val="宋体"/>
        <charset val="134"/>
      </rPr>
      <t>上渠</t>
    </r>
    <r>
      <rPr>
        <sz val="14"/>
        <rFont val="Times New Roman"/>
        <charset val="134"/>
      </rPr>
      <t>4</t>
    </r>
    <r>
      <rPr>
        <sz val="14"/>
        <rFont val="宋体"/>
        <charset val="134"/>
      </rPr>
      <t>头</t>
    </r>
    <r>
      <rPr>
        <sz val="14"/>
        <rFont val="Times New Roman"/>
        <charset val="134"/>
      </rPr>
      <t>.</t>
    </r>
    <r>
      <rPr>
        <sz val="14"/>
        <rFont val="宋体"/>
        <charset val="134"/>
      </rPr>
      <t>高山</t>
    </r>
    <r>
      <rPr>
        <sz val="14"/>
        <rFont val="Times New Roman"/>
        <charset val="134"/>
      </rPr>
      <t>3</t>
    </r>
    <r>
      <rPr>
        <sz val="14"/>
        <rFont val="宋体"/>
        <charset val="134"/>
      </rPr>
      <t>头</t>
    </r>
  </si>
  <si>
    <r>
      <rPr>
        <sz val="14"/>
        <rFont val="宋体"/>
        <charset val="134"/>
      </rPr>
      <t>闫家乡牛犊到户补助项目</t>
    </r>
  </si>
  <si>
    <r>
      <rPr>
        <sz val="14"/>
        <rFont val="宋体"/>
        <charset val="134"/>
      </rPr>
      <t>三友村补助牛犊</t>
    </r>
    <r>
      <rPr>
        <sz val="14"/>
        <rFont val="Times New Roman"/>
        <charset val="134"/>
      </rPr>
      <t>2</t>
    </r>
    <r>
      <rPr>
        <sz val="14"/>
        <rFont val="宋体"/>
        <charset val="134"/>
      </rPr>
      <t>头，需资金</t>
    </r>
    <r>
      <rPr>
        <sz val="14"/>
        <rFont val="Times New Roman"/>
        <charset val="134"/>
      </rPr>
      <t>0.4</t>
    </r>
    <r>
      <rPr>
        <sz val="14"/>
        <rFont val="宋体"/>
        <charset val="134"/>
      </rPr>
      <t>万元。</t>
    </r>
  </si>
  <si>
    <r>
      <rPr>
        <sz val="14"/>
        <rFont val="宋体"/>
        <charset val="134"/>
      </rPr>
      <t>张棉乡牛犊到户补助项目</t>
    </r>
  </si>
  <si>
    <r>
      <rPr>
        <sz val="14"/>
        <rFont val="宋体"/>
        <charset val="134"/>
      </rPr>
      <t>在张棉驿乡</t>
    </r>
    <r>
      <rPr>
        <sz val="14"/>
        <rFont val="Times New Roman"/>
        <charset val="134"/>
      </rPr>
      <t>2</t>
    </r>
    <r>
      <rPr>
        <sz val="14"/>
        <rFont val="宋体"/>
        <charset val="134"/>
      </rPr>
      <t>村实施牛犊奖补项目</t>
    </r>
    <r>
      <rPr>
        <sz val="14"/>
        <rFont val="Times New Roman"/>
        <charset val="134"/>
      </rPr>
      <t>7</t>
    </r>
    <r>
      <rPr>
        <sz val="14"/>
        <rFont val="宋体"/>
        <charset val="134"/>
      </rPr>
      <t>头，每头补助</t>
    </r>
    <r>
      <rPr>
        <sz val="14"/>
        <rFont val="Times New Roman"/>
        <charset val="134"/>
      </rPr>
      <t>2000</t>
    </r>
    <r>
      <rPr>
        <sz val="14"/>
        <rFont val="宋体"/>
        <charset val="134"/>
      </rPr>
      <t>元。其中：盘山村</t>
    </r>
    <r>
      <rPr>
        <sz val="14"/>
        <rFont val="Times New Roman"/>
        <charset val="134"/>
      </rPr>
      <t>2</t>
    </r>
    <r>
      <rPr>
        <sz val="14"/>
        <rFont val="宋体"/>
        <charset val="134"/>
      </rPr>
      <t>头，马夭村</t>
    </r>
    <r>
      <rPr>
        <sz val="14"/>
        <rFont val="Times New Roman"/>
        <charset val="134"/>
      </rPr>
      <t>5</t>
    </r>
    <r>
      <rPr>
        <sz val="14"/>
        <rFont val="宋体"/>
        <charset val="134"/>
      </rPr>
      <t>头。</t>
    </r>
  </si>
  <si>
    <r>
      <rPr>
        <sz val="14"/>
        <rFont val="宋体"/>
        <charset val="134"/>
      </rPr>
      <t>平安乡牛犊到户补助项目</t>
    </r>
  </si>
  <si>
    <r>
      <rPr>
        <sz val="14"/>
        <rFont val="宋体"/>
        <charset val="134"/>
      </rPr>
      <t>全乡实施牛犊到户补助项目</t>
    </r>
    <r>
      <rPr>
        <sz val="14"/>
        <rFont val="Times New Roman"/>
        <charset val="134"/>
      </rPr>
      <t>9</t>
    </r>
    <r>
      <rPr>
        <sz val="14"/>
        <rFont val="宋体"/>
        <charset val="134"/>
      </rPr>
      <t>头，每头补助</t>
    </r>
    <r>
      <rPr>
        <sz val="14"/>
        <rFont val="Times New Roman"/>
        <charset val="134"/>
      </rPr>
      <t>2000</t>
    </r>
    <r>
      <rPr>
        <sz val="14"/>
        <rFont val="宋体"/>
        <charset val="134"/>
      </rPr>
      <t>元，共补助</t>
    </r>
    <r>
      <rPr>
        <sz val="14"/>
        <rFont val="Times New Roman"/>
        <charset val="134"/>
      </rPr>
      <t>1.8</t>
    </r>
    <r>
      <rPr>
        <sz val="14"/>
        <rFont val="宋体"/>
        <charset val="134"/>
      </rPr>
      <t>万元。其中水泉村</t>
    </r>
    <r>
      <rPr>
        <sz val="14"/>
        <rFont val="Times New Roman"/>
        <charset val="134"/>
      </rPr>
      <t>2</t>
    </r>
    <r>
      <rPr>
        <sz val="14"/>
        <rFont val="宋体"/>
        <charset val="134"/>
      </rPr>
      <t>头、磨马村</t>
    </r>
    <r>
      <rPr>
        <sz val="14"/>
        <rFont val="Times New Roman"/>
        <charset val="134"/>
      </rPr>
      <t>2</t>
    </r>
    <r>
      <rPr>
        <sz val="14"/>
        <rFont val="宋体"/>
        <charset val="134"/>
      </rPr>
      <t>头、大湾村</t>
    </r>
    <r>
      <rPr>
        <sz val="14"/>
        <rFont val="Times New Roman"/>
        <charset val="134"/>
      </rPr>
      <t>2</t>
    </r>
    <r>
      <rPr>
        <sz val="14"/>
        <rFont val="宋体"/>
        <charset val="134"/>
      </rPr>
      <t>头、梨树村</t>
    </r>
    <r>
      <rPr>
        <sz val="14"/>
        <rFont val="Times New Roman"/>
        <charset val="134"/>
      </rPr>
      <t>3</t>
    </r>
    <r>
      <rPr>
        <sz val="14"/>
        <rFont val="宋体"/>
        <charset val="134"/>
      </rPr>
      <t>头。</t>
    </r>
  </si>
  <si>
    <r>
      <rPr>
        <sz val="14"/>
        <rFont val="宋体"/>
        <charset val="134"/>
      </rPr>
      <t>预计扶持</t>
    </r>
    <r>
      <rPr>
        <sz val="14"/>
        <rFont val="Times New Roman"/>
        <charset val="134"/>
      </rPr>
      <t>4</t>
    </r>
    <r>
      <rPr>
        <sz val="14"/>
        <rFont val="宋体"/>
        <charset val="134"/>
      </rPr>
      <t>村</t>
    </r>
    <r>
      <rPr>
        <sz val="14"/>
        <rFont val="Times New Roman"/>
        <charset val="134"/>
      </rPr>
      <t>5</t>
    </r>
    <r>
      <rPr>
        <sz val="14"/>
        <rFont val="宋体"/>
        <charset val="134"/>
      </rPr>
      <t>户边缘户增加收入，项目实施后，预计年增收</t>
    </r>
    <r>
      <rPr>
        <sz val="14"/>
        <rFont val="Times New Roman"/>
        <charset val="134"/>
      </rPr>
      <t>2000</t>
    </r>
    <r>
      <rPr>
        <sz val="14"/>
        <rFont val="宋体"/>
        <charset val="134"/>
      </rPr>
      <t>元以上。</t>
    </r>
  </si>
  <si>
    <r>
      <rPr>
        <sz val="14"/>
        <rFont val="宋体"/>
        <charset val="134"/>
      </rPr>
      <t>连五乡牛犊到户补助项目</t>
    </r>
  </si>
  <si>
    <r>
      <rPr>
        <sz val="14"/>
        <rFont val="宋体"/>
        <charset val="134"/>
      </rPr>
      <t>连五乡</t>
    </r>
    <r>
      <rPr>
        <sz val="14"/>
        <rFont val="Times New Roman"/>
        <charset val="134"/>
      </rPr>
      <t>10</t>
    </r>
    <r>
      <rPr>
        <sz val="14"/>
        <rFont val="宋体"/>
        <charset val="134"/>
      </rPr>
      <t>村边缘户实施牛犊到户补助项目</t>
    </r>
    <r>
      <rPr>
        <sz val="14"/>
        <rFont val="Times New Roman"/>
        <charset val="134"/>
      </rPr>
      <t>46</t>
    </r>
    <r>
      <rPr>
        <sz val="14"/>
        <rFont val="宋体"/>
        <charset val="134"/>
      </rPr>
      <t>头。其中：四合：</t>
    </r>
    <r>
      <rPr>
        <sz val="14"/>
        <rFont val="Times New Roman"/>
        <charset val="134"/>
      </rPr>
      <t>8</t>
    </r>
    <r>
      <rPr>
        <sz val="14"/>
        <rFont val="宋体"/>
        <charset val="134"/>
      </rPr>
      <t>头、三合：</t>
    </r>
    <r>
      <rPr>
        <sz val="14"/>
        <rFont val="Times New Roman"/>
        <charset val="134"/>
      </rPr>
      <t>5</t>
    </r>
    <r>
      <rPr>
        <sz val="14"/>
        <rFont val="宋体"/>
        <charset val="134"/>
      </rPr>
      <t>头、高庄：</t>
    </r>
    <r>
      <rPr>
        <sz val="14"/>
        <rFont val="Times New Roman"/>
        <charset val="134"/>
      </rPr>
      <t>1</t>
    </r>
    <r>
      <rPr>
        <sz val="14"/>
        <rFont val="宋体"/>
        <charset val="134"/>
      </rPr>
      <t>头、张家：</t>
    </r>
    <r>
      <rPr>
        <sz val="14"/>
        <rFont val="Times New Roman"/>
        <charset val="134"/>
      </rPr>
      <t>1</t>
    </r>
    <r>
      <rPr>
        <sz val="14"/>
        <rFont val="宋体"/>
        <charset val="134"/>
      </rPr>
      <t>头、兰家：</t>
    </r>
    <r>
      <rPr>
        <sz val="14"/>
        <rFont val="Times New Roman"/>
        <charset val="134"/>
      </rPr>
      <t>6</t>
    </r>
    <r>
      <rPr>
        <sz val="14"/>
        <rFont val="宋体"/>
        <charset val="134"/>
      </rPr>
      <t>头、连五：</t>
    </r>
    <r>
      <rPr>
        <sz val="14"/>
        <rFont val="Times New Roman"/>
        <charset val="134"/>
      </rPr>
      <t>6</t>
    </r>
    <r>
      <rPr>
        <sz val="14"/>
        <rFont val="宋体"/>
        <charset val="134"/>
      </rPr>
      <t>头、中心：</t>
    </r>
    <r>
      <rPr>
        <sz val="14"/>
        <rFont val="Times New Roman"/>
        <charset val="134"/>
      </rPr>
      <t>3</t>
    </r>
    <r>
      <rPr>
        <sz val="14"/>
        <rFont val="宋体"/>
        <charset val="134"/>
      </rPr>
      <t>头、马咀：</t>
    </r>
    <r>
      <rPr>
        <sz val="14"/>
        <rFont val="Times New Roman"/>
        <charset val="134"/>
      </rPr>
      <t>2</t>
    </r>
    <r>
      <rPr>
        <sz val="14"/>
        <rFont val="宋体"/>
        <charset val="134"/>
      </rPr>
      <t>头、贠家：</t>
    </r>
    <r>
      <rPr>
        <sz val="14"/>
        <rFont val="Times New Roman"/>
        <charset val="134"/>
      </rPr>
      <t>12</t>
    </r>
    <r>
      <rPr>
        <sz val="14"/>
        <rFont val="宋体"/>
        <charset val="134"/>
      </rPr>
      <t>头、陈家：</t>
    </r>
    <r>
      <rPr>
        <sz val="14"/>
        <rFont val="Times New Roman"/>
        <charset val="134"/>
      </rPr>
      <t>2</t>
    </r>
    <r>
      <rPr>
        <sz val="14"/>
        <rFont val="宋体"/>
        <charset val="134"/>
      </rPr>
      <t>头。</t>
    </r>
  </si>
  <si>
    <r>
      <rPr>
        <sz val="14"/>
        <rFont val="宋体"/>
        <charset val="134"/>
      </rPr>
      <t>连五乡</t>
    </r>
    <r>
      <rPr>
        <sz val="14"/>
        <rFont val="Times New Roman"/>
        <charset val="134"/>
      </rPr>
      <t>10</t>
    </r>
    <r>
      <rPr>
        <sz val="14"/>
        <rFont val="宋体"/>
        <charset val="134"/>
      </rPr>
      <t>村边缘户实施牛犊到户补助项目</t>
    </r>
    <r>
      <rPr>
        <sz val="14"/>
        <rFont val="Times New Roman"/>
        <charset val="134"/>
      </rPr>
      <t>46</t>
    </r>
    <r>
      <rPr>
        <sz val="14"/>
        <rFont val="宋体"/>
        <charset val="134"/>
      </rPr>
      <t>头，增加养殖积极性。</t>
    </r>
  </si>
  <si>
    <r>
      <rPr>
        <b/>
        <sz val="14"/>
        <rFont val="Times New Roman"/>
        <charset val="134"/>
      </rPr>
      <t>2.3</t>
    </r>
    <r>
      <rPr>
        <b/>
        <sz val="14"/>
        <rFont val="宋体"/>
        <charset val="134"/>
      </rPr>
      <t>基础母羊购进到户补助项目</t>
    </r>
  </si>
  <si>
    <r>
      <rPr>
        <b/>
        <sz val="14"/>
        <rFont val="宋体"/>
        <charset val="134"/>
      </rPr>
      <t>安排</t>
    </r>
    <r>
      <rPr>
        <b/>
        <sz val="14"/>
        <rFont val="Times New Roman"/>
        <charset val="134"/>
      </rPr>
      <t>14.4</t>
    </r>
    <r>
      <rPr>
        <b/>
        <sz val="14"/>
        <rFont val="宋体"/>
        <charset val="134"/>
      </rPr>
      <t>万元在全县范围内实施边缘户基础母羊到户补助项目，每只补助</t>
    </r>
    <r>
      <rPr>
        <b/>
        <sz val="14"/>
        <rFont val="Times New Roman"/>
        <charset val="134"/>
      </rPr>
      <t>500</t>
    </r>
    <r>
      <rPr>
        <b/>
        <sz val="14"/>
        <rFont val="宋体"/>
        <charset val="134"/>
      </rPr>
      <t>元，共补助</t>
    </r>
    <r>
      <rPr>
        <b/>
        <sz val="14"/>
        <rFont val="Times New Roman"/>
        <charset val="134"/>
      </rPr>
      <t>328</t>
    </r>
    <r>
      <rPr>
        <b/>
        <sz val="14"/>
        <rFont val="宋体"/>
        <charset val="134"/>
      </rPr>
      <t>只。</t>
    </r>
  </si>
  <si>
    <r>
      <rPr>
        <sz val="14"/>
        <rFont val="宋体"/>
        <charset val="134"/>
      </rPr>
      <t>龙山镇基础母羊到户补助项目</t>
    </r>
  </si>
  <si>
    <r>
      <rPr>
        <sz val="14"/>
        <rFont val="宋体"/>
        <charset val="134"/>
      </rPr>
      <t>全镇共</t>
    </r>
    <r>
      <rPr>
        <sz val="14"/>
        <rFont val="Times New Roman"/>
        <charset val="134"/>
      </rPr>
      <t>40</t>
    </r>
    <r>
      <rPr>
        <sz val="14"/>
        <rFont val="宋体"/>
        <charset val="134"/>
      </rPr>
      <t>只，每只补助</t>
    </r>
    <r>
      <rPr>
        <sz val="14"/>
        <rFont val="Times New Roman"/>
        <charset val="134"/>
      </rPr>
      <t>500</t>
    </r>
    <r>
      <rPr>
        <sz val="14"/>
        <rFont val="宋体"/>
        <charset val="134"/>
      </rPr>
      <t>元，共补助</t>
    </r>
    <r>
      <rPr>
        <sz val="14"/>
        <rFont val="Times New Roman"/>
        <charset val="134"/>
      </rPr>
      <t>2</t>
    </r>
    <r>
      <rPr>
        <sz val="14"/>
        <rFont val="宋体"/>
        <charset val="134"/>
      </rPr>
      <t>万元，其中，韩川村基础母羊</t>
    </r>
    <r>
      <rPr>
        <sz val="14"/>
        <rFont val="Times New Roman"/>
        <charset val="134"/>
      </rPr>
      <t>20</t>
    </r>
    <r>
      <rPr>
        <sz val="14"/>
        <rFont val="宋体"/>
        <charset val="134"/>
      </rPr>
      <t>只</t>
    </r>
    <r>
      <rPr>
        <sz val="14"/>
        <rFont val="Times New Roman"/>
        <charset val="134"/>
      </rPr>
      <t>1</t>
    </r>
    <r>
      <rPr>
        <sz val="14"/>
        <rFont val="宋体"/>
        <charset val="134"/>
      </rPr>
      <t>万元；四方村基础母羊</t>
    </r>
    <r>
      <rPr>
        <sz val="14"/>
        <rFont val="Times New Roman"/>
        <charset val="134"/>
      </rPr>
      <t>20</t>
    </r>
    <r>
      <rPr>
        <sz val="14"/>
        <rFont val="宋体"/>
        <charset val="134"/>
      </rPr>
      <t>只</t>
    </r>
    <r>
      <rPr>
        <sz val="14"/>
        <rFont val="Times New Roman"/>
        <charset val="134"/>
      </rPr>
      <t>1</t>
    </r>
    <r>
      <rPr>
        <sz val="14"/>
        <rFont val="宋体"/>
        <charset val="134"/>
      </rPr>
      <t>万元</t>
    </r>
  </si>
  <si>
    <r>
      <rPr>
        <sz val="14"/>
        <rFont val="宋体"/>
        <charset val="134"/>
      </rPr>
      <t>胡川镇基础母羊到户补助项目</t>
    </r>
  </si>
  <si>
    <r>
      <rPr>
        <sz val="14"/>
        <rFont val="宋体"/>
        <charset val="134"/>
      </rPr>
      <t>在胡川镇边缘户购进基础母羊</t>
    </r>
    <r>
      <rPr>
        <sz val="14"/>
        <rFont val="Times New Roman"/>
        <charset val="134"/>
      </rPr>
      <t>20</t>
    </r>
    <r>
      <rPr>
        <sz val="14"/>
        <rFont val="宋体"/>
        <charset val="134"/>
      </rPr>
      <t>只，每只补贴</t>
    </r>
    <r>
      <rPr>
        <sz val="14"/>
        <rFont val="Times New Roman"/>
        <charset val="134"/>
      </rPr>
      <t>500</t>
    </r>
    <r>
      <rPr>
        <sz val="14"/>
        <rFont val="宋体"/>
        <charset val="134"/>
      </rPr>
      <t>元，共补助</t>
    </r>
    <r>
      <rPr>
        <sz val="14"/>
        <rFont val="Times New Roman"/>
        <charset val="134"/>
      </rPr>
      <t>1</t>
    </r>
    <r>
      <rPr>
        <sz val="14"/>
        <rFont val="宋体"/>
        <charset val="134"/>
      </rPr>
      <t>万元。其中阳山村购进母羊</t>
    </r>
    <r>
      <rPr>
        <sz val="14"/>
        <rFont val="Times New Roman"/>
        <charset val="134"/>
      </rPr>
      <t>20</t>
    </r>
    <r>
      <rPr>
        <sz val="14"/>
        <rFont val="宋体"/>
        <charset val="134"/>
      </rPr>
      <t>只。</t>
    </r>
  </si>
  <si>
    <r>
      <rPr>
        <sz val="14"/>
        <rFont val="宋体"/>
        <charset val="134"/>
      </rPr>
      <t>提高农民收入，增强农业发展</t>
    </r>
  </si>
  <si>
    <r>
      <rPr>
        <sz val="14"/>
        <rFont val="宋体"/>
        <charset val="134"/>
      </rPr>
      <t>大阳镇基础母羊到户补助项目</t>
    </r>
  </si>
  <si>
    <r>
      <rPr>
        <sz val="14"/>
        <rFont val="宋体"/>
        <charset val="134"/>
      </rPr>
      <t>在大阳镇边缘户养殖基础母羊</t>
    </r>
    <r>
      <rPr>
        <sz val="14"/>
        <rFont val="Times New Roman"/>
        <charset val="134"/>
      </rPr>
      <t>48</t>
    </r>
    <r>
      <rPr>
        <sz val="14"/>
        <rFont val="宋体"/>
        <charset val="134"/>
      </rPr>
      <t>头，每头补助</t>
    </r>
    <r>
      <rPr>
        <sz val="14"/>
        <rFont val="Times New Roman"/>
        <charset val="134"/>
      </rPr>
      <t>500</t>
    </r>
    <r>
      <rPr>
        <sz val="14"/>
        <rFont val="宋体"/>
        <charset val="134"/>
      </rPr>
      <t>元，共补助资金</t>
    </r>
    <r>
      <rPr>
        <sz val="14"/>
        <rFont val="Times New Roman"/>
        <charset val="134"/>
      </rPr>
      <t>2.4</t>
    </r>
    <r>
      <rPr>
        <sz val="14"/>
        <rFont val="宋体"/>
        <charset val="134"/>
      </rPr>
      <t>万元。陈阳村</t>
    </r>
    <r>
      <rPr>
        <sz val="14"/>
        <rFont val="Times New Roman"/>
        <charset val="134"/>
      </rPr>
      <t>18</t>
    </r>
    <r>
      <rPr>
        <sz val="14"/>
        <rFont val="宋体"/>
        <charset val="134"/>
      </rPr>
      <t>只，南山村</t>
    </r>
    <r>
      <rPr>
        <sz val="14"/>
        <rFont val="Times New Roman"/>
        <charset val="134"/>
      </rPr>
      <t>30</t>
    </r>
    <r>
      <rPr>
        <sz val="14"/>
        <rFont val="宋体"/>
        <charset val="134"/>
      </rPr>
      <t>只，</t>
    </r>
  </si>
  <si>
    <r>
      <rPr>
        <sz val="14"/>
        <rFont val="宋体"/>
        <charset val="134"/>
      </rPr>
      <t>川王镇基础母羊到户补助项目</t>
    </r>
  </si>
  <si>
    <r>
      <rPr>
        <sz val="14"/>
        <rFont val="宋体"/>
        <charset val="134"/>
      </rPr>
      <t>毛寨村基础母羊</t>
    </r>
    <r>
      <rPr>
        <sz val="14"/>
        <rFont val="Times New Roman"/>
        <charset val="134"/>
      </rPr>
      <t>10</t>
    </r>
    <r>
      <rPr>
        <sz val="14"/>
        <rFont val="宋体"/>
        <charset val="134"/>
      </rPr>
      <t>只，每头</t>
    </r>
    <r>
      <rPr>
        <sz val="14"/>
        <rFont val="Times New Roman"/>
        <charset val="134"/>
      </rPr>
      <t>500</t>
    </r>
    <r>
      <rPr>
        <sz val="14"/>
        <rFont val="宋体"/>
        <charset val="134"/>
      </rPr>
      <t>元。</t>
    </r>
  </si>
  <si>
    <r>
      <rPr>
        <sz val="14"/>
        <rFont val="宋体"/>
        <charset val="134"/>
      </rPr>
      <t>马关镇基础母羊到户补助项目</t>
    </r>
  </si>
  <si>
    <r>
      <rPr>
        <sz val="14"/>
        <rFont val="宋体"/>
        <charset val="134"/>
      </rPr>
      <t>购进基础母羊</t>
    </r>
    <r>
      <rPr>
        <sz val="14"/>
        <rFont val="Times New Roman"/>
        <charset val="134"/>
      </rPr>
      <t>70</t>
    </r>
    <r>
      <rPr>
        <sz val="14"/>
        <rFont val="宋体"/>
        <charset val="134"/>
      </rPr>
      <t>只（其中东庄村</t>
    </r>
    <r>
      <rPr>
        <sz val="14"/>
        <rFont val="Times New Roman"/>
        <charset val="134"/>
      </rPr>
      <t>60</t>
    </r>
    <r>
      <rPr>
        <sz val="14"/>
        <rFont val="宋体"/>
        <charset val="134"/>
      </rPr>
      <t>只，黄花村</t>
    </r>
    <r>
      <rPr>
        <sz val="14"/>
        <rFont val="Times New Roman"/>
        <charset val="134"/>
      </rPr>
      <t>10</t>
    </r>
    <r>
      <rPr>
        <sz val="14"/>
        <rFont val="宋体"/>
        <charset val="134"/>
      </rPr>
      <t>只</t>
    </r>
    <r>
      <rPr>
        <sz val="14"/>
        <rFont val="Times New Roman"/>
        <charset val="134"/>
      </rPr>
      <t>)</t>
    </r>
  </si>
  <si>
    <r>
      <rPr>
        <sz val="14"/>
        <rFont val="宋体"/>
        <charset val="134"/>
      </rPr>
      <t>木河乡基础母羊到户补助项目</t>
    </r>
  </si>
  <si>
    <r>
      <rPr>
        <sz val="14"/>
        <rFont val="宋体"/>
        <charset val="134"/>
      </rPr>
      <t>涉及村；庄河村落实基础母羊</t>
    </r>
    <r>
      <rPr>
        <sz val="14"/>
        <rFont val="Times New Roman"/>
        <charset val="134"/>
      </rPr>
      <t>1</t>
    </r>
    <r>
      <rPr>
        <sz val="14"/>
        <rFont val="宋体"/>
        <charset val="134"/>
      </rPr>
      <t>户</t>
    </r>
    <r>
      <rPr>
        <sz val="14"/>
        <rFont val="Times New Roman"/>
        <charset val="134"/>
      </rPr>
      <t>10</t>
    </r>
    <r>
      <rPr>
        <sz val="14"/>
        <rFont val="宋体"/>
        <charset val="134"/>
      </rPr>
      <t>只</t>
    </r>
    <r>
      <rPr>
        <sz val="14"/>
        <rFont val="Times New Roman"/>
        <charset val="134"/>
      </rPr>
      <t>.</t>
    </r>
    <r>
      <rPr>
        <sz val="14"/>
        <rFont val="宋体"/>
        <charset val="134"/>
      </rPr>
      <t>下庞</t>
    </r>
    <r>
      <rPr>
        <sz val="14"/>
        <rFont val="Times New Roman"/>
        <charset val="134"/>
      </rPr>
      <t>1</t>
    </r>
    <r>
      <rPr>
        <sz val="14"/>
        <rFont val="宋体"/>
        <charset val="134"/>
      </rPr>
      <t>户</t>
    </r>
    <r>
      <rPr>
        <sz val="14"/>
        <rFont val="Times New Roman"/>
        <charset val="134"/>
      </rPr>
      <t>20</t>
    </r>
    <r>
      <rPr>
        <sz val="14"/>
        <rFont val="宋体"/>
        <charset val="134"/>
      </rPr>
      <t>只</t>
    </r>
  </si>
  <si>
    <r>
      <rPr>
        <sz val="14"/>
        <rFont val="宋体"/>
        <charset val="134"/>
      </rPr>
      <t>有效调高农户收入</t>
    </r>
  </si>
  <si>
    <r>
      <rPr>
        <sz val="14"/>
        <rFont val="宋体"/>
        <charset val="134"/>
      </rPr>
      <t>闫家乡基础母羊到户补助项目</t>
    </r>
  </si>
  <si>
    <r>
      <rPr>
        <sz val="14"/>
        <rFont val="宋体"/>
        <charset val="134"/>
      </rPr>
      <t>闫家乡羊羔补助</t>
    </r>
    <r>
      <rPr>
        <sz val="14"/>
        <rFont val="Times New Roman"/>
        <charset val="134"/>
      </rPr>
      <t>50</t>
    </r>
    <r>
      <rPr>
        <sz val="14"/>
        <rFont val="宋体"/>
        <charset val="134"/>
      </rPr>
      <t>头，需资金</t>
    </r>
    <r>
      <rPr>
        <sz val="14"/>
        <rFont val="Times New Roman"/>
        <charset val="134"/>
      </rPr>
      <t>2.5</t>
    </r>
    <r>
      <rPr>
        <sz val="14"/>
        <rFont val="宋体"/>
        <charset val="134"/>
      </rPr>
      <t>万元，分别是神树村羊羔补助到户</t>
    </r>
    <r>
      <rPr>
        <sz val="14"/>
        <rFont val="Times New Roman"/>
        <charset val="134"/>
      </rPr>
      <t>30</t>
    </r>
    <r>
      <rPr>
        <sz val="14"/>
        <rFont val="宋体"/>
        <charset val="134"/>
      </rPr>
      <t>头，陈庙村羊犊</t>
    </r>
    <r>
      <rPr>
        <sz val="14"/>
        <rFont val="Times New Roman"/>
        <charset val="134"/>
      </rPr>
      <t>20</t>
    </r>
    <r>
      <rPr>
        <sz val="14"/>
        <rFont val="宋体"/>
        <charset val="134"/>
      </rPr>
      <t>只</t>
    </r>
  </si>
  <si>
    <r>
      <rPr>
        <sz val="14"/>
        <rFont val="宋体"/>
        <charset val="134"/>
      </rPr>
      <t>张棉乡基础母羊到户补助项目</t>
    </r>
  </si>
  <si>
    <r>
      <rPr>
        <sz val="14"/>
        <rFont val="宋体"/>
        <charset val="134"/>
      </rPr>
      <t>在张棉驿乡上蒋村实施基础母羊购进到户补助项目</t>
    </r>
    <r>
      <rPr>
        <sz val="14"/>
        <rFont val="Times New Roman"/>
        <charset val="134"/>
      </rPr>
      <t>20</t>
    </r>
    <r>
      <rPr>
        <sz val="14"/>
        <rFont val="宋体"/>
        <charset val="134"/>
      </rPr>
      <t>只，每只补助</t>
    </r>
    <r>
      <rPr>
        <sz val="14"/>
        <rFont val="Times New Roman"/>
        <charset val="134"/>
      </rPr>
      <t>500</t>
    </r>
    <r>
      <rPr>
        <sz val="14"/>
        <rFont val="宋体"/>
        <charset val="134"/>
      </rPr>
      <t>元。</t>
    </r>
  </si>
  <si>
    <r>
      <rPr>
        <b/>
        <sz val="14"/>
        <rFont val="Times New Roman"/>
        <charset val="134"/>
      </rPr>
      <t>2.4</t>
    </r>
    <r>
      <rPr>
        <b/>
        <sz val="14"/>
        <rFont val="宋体"/>
        <charset val="134"/>
      </rPr>
      <t>羊羔到户补助项目</t>
    </r>
  </si>
  <si>
    <r>
      <rPr>
        <b/>
        <sz val="14"/>
        <rFont val="宋体"/>
        <charset val="134"/>
      </rPr>
      <t>安排</t>
    </r>
    <r>
      <rPr>
        <b/>
        <sz val="14"/>
        <rFont val="Times New Roman"/>
        <charset val="134"/>
      </rPr>
      <t>7.1</t>
    </r>
    <r>
      <rPr>
        <b/>
        <sz val="14"/>
        <rFont val="宋体"/>
        <charset val="134"/>
      </rPr>
      <t>万元在全县范围内实施边缘户羊羔到户补助项目，每只补助</t>
    </r>
    <r>
      <rPr>
        <b/>
        <sz val="14"/>
        <rFont val="Times New Roman"/>
        <charset val="134"/>
      </rPr>
      <t>100</t>
    </r>
    <r>
      <rPr>
        <b/>
        <sz val="14"/>
        <rFont val="宋体"/>
        <charset val="134"/>
      </rPr>
      <t>元，共补助</t>
    </r>
    <r>
      <rPr>
        <b/>
        <sz val="14"/>
        <rFont val="Times New Roman"/>
        <charset val="134"/>
      </rPr>
      <t>710</t>
    </r>
    <r>
      <rPr>
        <b/>
        <sz val="14"/>
        <rFont val="宋体"/>
        <charset val="134"/>
      </rPr>
      <t>只。</t>
    </r>
  </si>
  <si>
    <r>
      <rPr>
        <sz val="14"/>
        <rFont val="宋体"/>
        <charset val="134"/>
      </rPr>
      <t>扶持农户发展养殖业，增加农户收入</t>
    </r>
  </si>
  <si>
    <r>
      <rPr>
        <sz val="14"/>
        <rFont val="宋体"/>
        <charset val="134"/>
      </rPr>
      <t>张家川镇羊羔到户补助项目</t>
    </r>
  </si>
  <si>
    <r>
      <rPr>
        <sz val="14"/>
        <rFont val="宋体"/>
        <charset val="134"/>
      </rPr>
      <t>共</t>
    </r>
    <r>
      <rPr>
        <sz val="14"/>
        <rFont val="Times New Roman"/>
        <charset val="134"/>
      </rPr>
      <t>2</t>
    </r>
    <r>
      <rPr>
        <sz val="14"/>
        <rFont val="宋体"/>
        <charset val="134"/>
      </rPr>
      <t>村</t>
    </r>
    <r>
      <rPr>
        <sz val="14"/>
        <rFont val="Times New Roman"/>
        <charset val="134"/>
      </rPr>
      <t>3</t>
    </r>
    <r>
      <rPr>
        <sz val="14"/>
        <rFont val="宋体"/>
        <charset val="134"/>
      </rPr>
      <t>户</t>
    </r>
    <r>
      <rPr>
        <sz val="14"/>
        <rFont val="Times New Roman"/>
        <charset val="134"/>
      </rPr>
      <t>50</t>
    </r>
    <r>
      <rPr>
        <sz val="14"/>
        <rFont val="宋体"/>
        <charset val="134"/>
      </rPr>
      <t>只。堡山村</t>
    </r>
    <r>
      <rPr>
        <sz val="14"/>
        <rFont val="Times New Roman"/>
        <charset val="134"/>
      </rPr>
      <t>1</t>
    </r>
    <r>
      <rPr>
        <sz val="14"/>
        <rFont val="宋体"/>
        <charset val="134"/>
      </rPr>
      <t>户</t>
    </r>
    <r>
      <rPr>
        <sz val="14"/>
        <rFont val="Times New Roman"/>
        <charset val="134"/>
      </rPr>
      <t>10</t>
    </r>
    <r>
      <rPr>
        <sz val="14"/>
        <rFont val="宋体"/>
        <charset val="134"/>
      </rPr>
      <t>只、赵阳村</t>
    </r>
    <r>
      <rPr>
        <sz val="14"/>
        <rFont val="Times New Roman"/>
        <charset val="134"/>
      </rPr>
      <t>2</t>
    </r>
    <r>
      <rPr>
        <sz val="14"/>
        <rFont val="宋体"/>
        <charset val="134"/>
      </rPr>
      <t>户</t>
    </r>
    <r>
      <rPr>
        <sz val="14"/>
        <rFont val="Times New Roman"/>
        <charset val="134"/>
      </rPr>
      <t>40</t>
    </r>
    <r>
      <rPr>
        <sz val="14"/>
        <rFont val="宋体"/>
        <charset val="134"/>
      </rPr>
      <t>只。每只</t>
    </r>
    <r>
      <rPr>
        <sz val="14"/>
        <rFont val="Times New Roman"/>
        <charset val="134"/>
      </rPr>
      <t>100</t>
    </r>
    <r>
      <rPr>
        <sz val="14"/>
        <rFont val="宋体"/>
        <charset val="134"/>
      </rPr>
      <t>元。</t>
    </r>
  </si>
  <si>
    <r>
      <rPr>
        <sz val="14"/>
        <rFont val="宋体"/>
        <charset val="134"/>
      </rPr>
      <t>龙山镇羊羔到户补助项目</t>
    </r>
  </si>
  <si>
    <r>
      <rPr>
        <sz val="14"/>
        <rFont val="宋体"/>
        <charset val="134"/>
      </rPr>
      <t>全镇共</t>
    </r>
    <r>
      <rPr>
        <sz val="14"/>
        <rFont val="Times New Roman"/>
        <charset val="134"/>
      </rPr>
      <t>10</t>
    </r>
    <r>
      <rPr>
        <sz val="14"/>
        <rFont val="宋体"/>
        <charset val="134"/>
      </rPr>
      <t>只，每只补助</t>
    </r>
    <r>
      <rPr>
        <sz val="14"/>
        <rFont val="Times New Roman"/>
        <charset val="134"/>
      </rPr>
      <t>100</t>
    </r>
    <r>
      <rPr>
        <sz val="14"/>
        <rFont val="宋体"/>
        <charset val="134"/>
      </rPr>
      <t>元，共补助</t>
    </r>
    <r>
      <rPr>
        <sz val="14"/>
        <rFont val="Times New Roman"/>
        <charset val="134"/>
      </rPr>
      <t>0.1</t>
    </r>
    <r>
      <rPr>
        <sz val="14"/>
        <rFont val="宋体"/>
        <charset val="134"/>
      </rPr>
      <t>万元，其中，冯塬村羊羔</t>
    </r>
    <r>
      <rPr>
        <sz val="14"/>
        <rFont val="Times New Roman"/>
        <charset val="134"/>
      </rPr>
      <t>10</t>
    </r>
    <r>
      <rPr>
        <sz val="14"/>
        <rFont val="宋体"/>
        <charset val="134"/>
      </rPr>
      <t>只</t>
    </r>
    <r>
      <rPr>
        <sz val="14"/>
        <rFont val="Times New Roman"/>
        <charset val="134"/>
      </rPr>
      <t>0.1</t>
    </r>
    <r>
      <rPr>
        <sz val="14"/>
        <rFont val="宋体"/>
        <charset val="134"/>
      </rPr>
      <t>万元</t>
    </r>
  </si>
  <si>
    <r>
      <rPr>
        <sz val="14"/>
        <rFont val="宋体"/>
        <charset val="134"/>
      </rPr>
      <t>胡川镇羊羔到户补助项目</t>
    </r>
  </si>
  <si>
    <r>
      <rPr>
        <sz val="14"/>
        <rFont val="宋体"/>
        <charset val="134"/>
      </rPr>
      <t>在胡川镇边缘户实施羊羔补贴</t>
    </r>
    <r>
      <rPr>
        <sz val="14"/>
        <rFont val="Times New Roman"/>
        <charset val="134"/>
      </rPr>
      <t>82</t>
    </r>
    <r>
      <rPr>
        <sz val="14"/>
        <rFont val="宋体"/>
        <charset val="134"/>
      </rPr>
      <t>只，每只补贴</t>
    </r>
    <r>
      <rPr>
        <sz val="14"/>
        <rFont val="Times New Roman"/>
        <charset val="134"/>
      </rPr>
      <t>100</t>
    </r>
    <r>
      <rPr>
        <sz val="14"/>
        <rFont val="宋体"/>
        <charset val="134"/>
      </rPr>
      <t>元，共补助</t>
    </r>
    <r>
      <rPr>
        <sz val="14"/>
        <rFont val="Times New Roman"/>
        <charset val="134"/>
      </rPr>
      <t>0.82</t>
    </r>
    <r>
      <rPr>
        <sz val="14"/>
        <rFont val="宋体"/>
        <charset val="134"/>
      </rPr>
      <t>万元。其中深坷村</t>
    </r>
    <r>
      <rPr>
        <sz val="14"/>
        <rFont val="Times New Roman"/>
        <charset val="134"/>
      </rPr>
      <t>7</t>
    </r>
    <r>
      <rPr>
        <sz val="14"/>
        <rFont val="宋体"/>
        <charset val="134"/>
      </rPr>
      <t>只；窑上村</t>
    </r>
    <r>
      <rPr>
        <sz val="14"/>
        <rFont val="Times New Roman"/>
        <charset val="134"/>
      </rPr>
      <t>75</t>
    </r>
    <r>
      <rPr>
        <sz val="14"/>
        <rFont val="宋体"/>
        <charset val="134"/>
      </rPr>
      <t>只。</t>
    </r>
  </si>
  <si>
    <r>
      <rPr>
        <sz val="14"/>
        <rFont val="宋体"/>
        <charset val="134"/>
      </rPr>
      <t>大阳镇羊羔到户补助项目</t>
    </r>
  </si>
  <si>
    <r>
      <rPr>
        <sz val="14"/>
        <rFont val="宋体"/>
        <charset val="134"/>
      </rPr>
      <t>在大阳镇南山村边缘户养殖羊羔</t>
    </r>
    <r>
      <rPr>
        <sz val="14"/>
        <rFont val="Times New Roman"/>
        <charset val="134"/>
      </rPr>
      <t>20</t>
    </r>
    <r>
      <rPr>
        <sz val="14"/>
        <rFont val="宋体"/>
        <charset val="134"/>
      </rPr>
      <t>头，每头补助</t>
    </r>
    <r>
      <rPr>
        <sz val="14"/>
        <rFont val="Times New Roman"/>
        <charset val="134"/>
      </rPr>
      <t>100</t>
    </r>
    <r>
      <rPr>
        <sz val="14"/>
        <rFont val="宋体"/>
        <charset val="134"/>
      </rPr>
      <t>元，共补助资金</t>
    </r>
    <r>
      <rPr>
        <sz val="14"/>
        <rFont val="Times New Roman"/>
        <charset val="134"/>
      </rPr>
      <t>0.2</t>
    </r>
    <r>
      <rPr>
        <sz val="14"/>
        <rFont val="宋体"/>
        <charset val="134"/>
      </rPr>
      <t>万元。南山村</t>
    </r>
    <r>
      <rPr>
        <sz val="14"/>
        <rFont val="Times New Roman"/>
        <charset val="134"/>
      </rPr>
      <t>20</t>
    </r>
    <r>
      <rPr>
        <sz val="14"/>
        <rFont val="宋体"/>
        <charset val="134"/>
      </rPr>
      <t>只。</t>
    </r>
  </si>
  <si>
    <r>
      <rPr>
        <sz val="14"/>
        <rFont val="宋体"/>
        <charset val="134"/>
      </rPr>
      <t>川王镇羊羔到户补助项目</t>
    </r>
  </si>
  <si>
    <r>
      <rPr>
        <sz val="14"/>
        <rFont val="宋体"/>
        <charset val="134"/>
      </rPr>
      <t>毛寨村</t>
    </r>
  </si>
  <si>
    <r>
      <rPr>
        <sz val="14"/>
        <rFont val="宋体"/>
        <charset val="134"/>
      </rPr>
      <t>羊羔奖补</t>
    </r>
    <r>
      <rPr>
        <sz val="14"/>
        <rFont val="Times New Roman"/>
        <charset val="134"/>
      </rPr>
      <t>10</t>
    </r>
    <r>
      <rPr>
        <sz val="14"/>
        <rFont val="宋体"/>
        <charset val="134"/>
      </rPr>
      <t>只，每只</t>
    </r>
    <r>
      <rPr>
        <sz val="14"/>
        <rFont val="Times New Roman"/>
        <charset val="134"/>
      </rPr>
      <t>100</t>
    </r>
    <r>
      <rPr>
        <sz val="14"/>
        <rFont val="宋体"/>
        <charset val="134"/>
      </rPr>
      <t>元</t>
    </r>
  </si>
  <si>
    <r>
      <rPr>
        <sz val="14"/>
        <rFont val="宋体"/>
        <charset val="134"/>
      </rPr>
      <t>马关镇羊羔到户补助项目</t>
    </r>
  </si>
  <si>
    <r>
      <rPr>
        <sz val="14"/>
        <rFont val="宋体"/>
        <charset val="134"/>
      </rPr>
      <t>奖补羊羔</t>
    </r>
    <r>
      <rPr>
        <sz val="14"/>
        <rFont val="Times New Roman"/>
        <charset val="134"/>
      </rPr>
      <t>300</t>
    </r>
    <r>
      <rPr>
        <sz val="14"/>
        <rFont val="宋体"/>
        <charset val="134"/>
      </rPr>
      <t>只（其中东庄村</t>
    </r>
    <r>
      <rPr>
        <sz val="14"/>
        <rFont val="Times New Roman"/>
        <charset val="134"/>
      </rPr>
      <t>60</t>
    </r>
    <r>
      <rPr>
        <sz val="14"/>
        <rFont val="宋体"/>
        <charset val="134"/>
      </rPr>
      <t>只，黄花村</t>
    </r>
    <r>
      <rPr>
        <sz val="14"/>
        <rFont val="Times New Roman"/>
        <charset val="134"/>
      </rPr>
      <t>70</t>
    </r>
    <r>
      <rPr>
        <sz val="14"/>
        <rFont val="宋体"/>
        <charset val="134"/>
      </rPr>
      <t>只，庙湾村</t>
    </r>
    <r>
      <rPr>
        <sz val="14"/>
        <rFont val="Times New Roman"/>
        <charset val="134"/>
      </rPr>
      <t>50</t>
    </r>
    <r>
      <rPr>
        <sz val="14"/>
        <rFont val="宋体"/>
        <charset val="134"/>
      </rPr>
      <t>只，草湾村</t>
    </r>
    <r>
      <rPr>
        <sz val="14"/>
        <rFont val="Times New Roman"/>
        <charset val="134"/>
      </rPr>
      <t>100</t>
    </r>
    <r>
      <rPr>
        <sz val="14"/>
        <rFont val="宋体"/>
        <charset val="134"/>
      </rPr>
      <t>只，赵沟村</t>
    </r>
    <r>
      <rPr>
        <sz val="14"/>
        <rFont val="Times New Roman"/>
        <charset val="134"/>
      </rPr>
      <t>20</t>
    </r>
    <r>
      <rPr>
        <sz val="14"/>
        <rFont val="宋体"/>
        <charset val="134"/>
      </rPr>
      <t>只）</t>
    </r>
  </si>
  <si>
    <r>
      <rPr>
        <sz val="14"/>
        <rFont val="宋体"/>
        <charset val="134"/>
      </rPr>
      <t>梁山镇基础母羊到户补助项目</t>
    </r>
  </si>
  <si>
    <r>
      <rPr>
        <sz val="14"/>
        <rFont val="宋体"/>
        <charset val="134"/>
      </rPr>
      <t>为梁山镇边缘户羊羔到户补助项目涉及</t>
    </r>
    <r>
      <rPr>
        <sz val="14"/>
        <rFont val="Times New Roman"/>
        <charset val="134"/>
      </rPr>
      <t>1</t>
    </r>
    <r>
      <rPr>
        <sz val="14"/>
        <rFont val="宋体"/>
        <charset val="134"/>
      </rPr>
      <t>个村</t>
    </r>
    <r>
      <rPr>
        <sz val="14"/>
        <rFont val="Times New Roman"/>
        <charset val="134"/>
      </rPr>
      <t>1</t>
    </r>
    <r>
      <rPr>
        <sz val="14"/>
        <rFont val="宋体"/>
        <charset val="134"/>
      </rPr>
      <t>户</t>
    </r>
    <r>
      <rPr>
        <sz val="14"/>
        <rFont val="Times New Roman"/>
        <charset val="134"/>
      </rPr>
      <t>40</t>
    </r>
    <r>
      <rPr>
        <sz val="14"/>
        <rFont val="宋体"/>
        <charset val="134"/>
      </rPr>
      <t>只，每只</t>
    </r>
    <r>
      <rPr>
        <sz val="14"/>
        <rFont val="Times New Roman"/>
        <charset val="134"/>
      </rPr>
      <t>100</t>
    </r>
    <r>
      <rPr>
        <sz val="14"/>
        <rFont val="宋体"/>
        <charset val="134"/>
      </rPr>
      <t>元，需资金</t>
    </r>
    <r>
      <rPr>
        <sz val="14"/>
        <rFont val="Times New Roman"/>
        <charset val="134"/>
      </rPr>
      <t>2</t>
    </r>
    <r>
      <rPr>
        <sz val="14"/>
        <rFont val="宋体"/>
        <charset val="134"/>
      </rPr>
      <t>万元</t>
    </r>
    <r>
      <rPr>
        <sz val="14"/>
        <rFont val="Times New Roman"/>
        <charset val="134"/>
      </rPr>
      <t>.</t>
    </r>
    <r>
      <rPr>
        <sz val="14"/>
        <rFont val="宋体"/>
        <charset val="134"/>
      </rPr>
      <t>其中：吕湾村</t>
    </r>
    <r>
      <rPr>
        <sz val="14"/>
        <rFont val="Times New Roman"/>
        <charset val="134"/>
      </rPr>
      <t>1</t>
    </r>
    <r>
      <rPr>
        <sz val="14"/>
        <rFont val="宋体"/>
        <charset val="134"/>
      </rPr>
      <t>户</t>
    </r>
    <r>
      <rPr>
        <sz val="14"/>
        <rFont val="Times New Roman"/>
        <charset val="134"/>
      </rPr>
      <t>40</t>
    </r>
    <r>
      <rPr>
        <sz val="14"/>
        <rFont val="宋体"/>
        <charset val="134"/>
      </rPr>
      <t>只</t>
    </r>
    <r>
      <rPr>
        <sz val="14"/>
        <rFont val="Times New Roman"/>
        <charset val="134"/>
      </rPr>
      <t>.</t>
    </r>
  </si>
  <si>
    <r>
      <rPr>
        <sz val="14"/>
        <rFont val="宋体"/>
        <charset val="134"/>
      </rPr>
      <t>增加边缘户收入</t>
    </r>
  </si>
  <si>
    <r>
      <rPr>
        <sz val="14"/>
        <rFont val="宋体"/>
        <charset val="134"/>
      </rPr>
      <t>马鹿镇羊羔到户补助项目</t>
    </r>
  </si>
  <si>
    <r>
      <rPr>
        <sz val="14"/>
        <rFont val="宋体"/>
        <charset val="134"/>
      </rPr>
      <t>投资</t>
    </r>
    <r>
      <rPr>
        <sz val="14"/>
        <rFont val="Times New Roman"/>
        <charset val="134"/>
      </rPr>
      <t>1</t>
    </r>
    <r>
      <rPr>
        <sz val="14"/>
        <rFont val="宋体"/>
        <charset val="134"/>
      </rPr>
      <t>万元，实施畜牧产业奖补项目，奖补羊羔</t>
    </r>
    <r>
      <rPr>
        <sz val="14"/>
        <rFont val="Times New Roman"/>
        <charset val="134"/>
      </rPr>
      <t>100</t>
    </r>
    <r>
      <rPr>
        <sz val="14"/>
        <rFont val="宋体"/>
        <charset val="134"/>
      </rPr>
      <t>只，每只补助</t>
    </r>
    <r>
      <rPr>
        <sz val="14"/>
        <rFont val="Times New Roman"/>
        <charset val="134"/>
      </rPr>
      <t>100</t>
    </r>
    <r>
      <rPr>
        <sz val="14"/>
        <rFont val="宋体"/>
        <charset val="134"/>
      </rPr>
      <t>元，其中韩河村</t>
    </r>
    <r>
      <rPr>
        <sz val="14"/>
        <rFont val="Times New Roman"/>
        <charset val="134"/>
      </rPr>
      <t>10</t>
    </r>
    <r>
      <rPr>
        <sz val="14"/>
        <rFont val="宋体"/>
        <charset val="134"/>
      </rPr>
      <t>只，牌楼村</t>
    </r>
    <r>
      <rPr>
        <sz val="14"/>
        <rFont val="Times New Roman"/>
        <charset val="134"/>
      </rPr>
      <t>60</t>
    </r>
    <r>
      <rPr>
        <sz val="14"/>
        <rFont val="宋体"/>
        <charset val="134"/>
      </rPr>
      <t>只，金川村</t>
    </r>
    <r>
      <rPr>
        <sz val="14"/>
        <rFont val="Times New Roman"/>
        <charset val="134"/>
      </rPr>
      <t>30</t>
    </r>
    <r>
      <rPr>
        <sz val="14"/>
        <rFont val="宋体"/>
        <charset val="134"/>
      </rPr>
      <t>只。</t>
    </r>
  </si>
  <si>
    <r>
      <rPr>
        <sz val="14"/>
        <rFont val="宋体"/>
        <charset val="134"/>
      </rPr>
      <t>预计扶持</t>
    </r>
    <r>
      <rPr>
        <sz val="14"/>
        <rFont val="Times New Roman"/>
        <charset val="134"/>
      </rPr>
      <t>3</t>
    </r>
    <r>
      <rPr>
        <sz val="14"/>
        <rFont val="宋体"/>
        <charset val="134"/>
      </rPr>
      <t>村边缘户实施羊羔奖补项目以激励贫困农户扩大养殖规模增加收入，项目实施后，预计每只增收</t>
    </r>
    <r>
      <rPr>
        <sz val="14"/>
        <rFont val="Times New Roman"/>
        <charset val="134"/>
      </rPr>
      <t>800</t>
    </r>
    <r>
      <rPr>
        <sz val="14"/>
        <rFont val="宋体"/>
        <charset val="134"/>
      </rPr>
      <t>元以上。</t>
    </r>
  </si>
  <si>
    <r>
      <rPr>
        <sz val="14"/>
        <rFont val="宋体"/>
        <charset val="134"/>
      </rPr>
      <t>平安乡羊羔到户补助项目</t>
    </r>
  </si>
  <si>
    <r>
      <rPr>
        <sz val="14"/>
        <rFont val="宋体"/>
        <charset val="134"/>
      </rPr>
      <t>在平安乡磨马村实施羊羔到户补助项目</t>
    </r>
    <r>
      <rPr>
        <sz val="14"/>
        <rFont val="Times New Roman"/>
        <charset val="134"/>
      </rPr>
      <t>40</t>
    </r>
    <r>
      <rPr>
        <sz val="14"/>
        <rFont val="宋体"/>
        <charset val="134"/>
      </rPr>
      <t>只，每只补助</t>
    </r>
    <r>
      <rPr>
        <sz val="14"/>
        <rFont val="Times New Roman"/>
        <charset val="134"/>
      </rPr>
      <t>100</t>
    </r>
    <r>
      <rPr>
        <sz val="14"/>
        <rFont val="宋体"/>
        <charset val="134"/>
      </rPr>
      <t>元，共补助</t>
    </r>
    <r>
      <rPr>
        <sz val="14"/>
        <rFont val="Times New Roman"/>
        <charset val="134"/>
      </rPr>
      <t>0.4</t>
    </r>
    <r>
      <rPr>
        <sz val="14"/>
        <rFont val="宋体"/>
        <charset val="134"/>
      </rPr>
      <t>万元。</t>
    </r>
  </si>
  <si>
    <r>
      <rPr>
        <sz val="14"/>
        <rFont val="宋体"/>
        <charset val="134"/>
      </rPr>
      <t>连五乡羊羔到户补助项目</t>
    </r>
  </si>
  <si>
    <r>
      <rPr>
        <sz val="14"/>
        <rFont val="宋体"/>
        <charset val="134"/>
      </rPr>
      <t>连五乡</t>
    </r>
    <r>
      <rPr>
        <sz val="14"/>
        <rFont val="Times New Roman"/>
        <charset val="134"/>
      </rPr>
      <t>4</t>
    </r>
    <r>
      <rPr>
        <sz val="14"/>
        <rFont val="宋体"/>
        <charset val="134"/>
      </rPr>
      <t>村边缘户实施羊羔到户补助项目</t>
    </r>
    <r>
      <rPr>
        <sz val="14"/>
        <rFont val="Times New Roman"/>
        <charset val="134"/>
      </rPr>
      <t>58</t>
    </r>
    <r>
      <rPr>
        <sz val="14"/>
        <rFont val="宋体"/>
        <charset val="134"/>
      </rPr>
      <t>只，需资金</t>
    </r>
    <r>
      <rPr>
        <sz val="14"/>
        <rFont val="Times New Roman"/>
        <charset val="134"/>
      </rPr>
      <t>0.58</t>
    </r>
    <r>
      <rPr>
        <sz val="14"/>
        <rFont val="宋体"/>
        <charset val="134"/>
      </rPr>
      <t>万元。其中：四合：</t>
    </r>
    <r>
      <rPr>
        <sz val="14"/>
        <rFont val="Times New Roman"/>
        <charset val="134"/>
      </rPr>
      <t>10</t>
    </r>
    <r>
      <rPr>
        <sz val="14"/>
        <rFont val="宋体"/>
        <charset val="134"/>
      </rPr>
      <t>只、兰家：</t>
    </r>
    <r>
      <rPr>
        <sz val="14"/>
        <rFont val="Times New Roman"/>
        <charset val="134"/>
      </rPr>
      <t>20</t>
    </r>
    <r>
      <rPr>
        <sz val="14"/>
        <rFont val="宋体"/>
        <charset val="134"/>
      </rPr>
      <t>只、中心：</t>
    </r>
    <r>
      <rPr>
        <sz val="14"/>
        <rFont val="Times New Roman"/>
        <charset val="134"/>
      </rPr>
      <t>8</t>
    </r>
    <r>
      <rPr>
        <sz val="14"/>
        <rFont val="宋体"/>
        <charset val="134"/>
      </rPr>
      <t>只、贠家：</t>
    </r>
    <r>
      <rPr>
        <sz val="14"/>
        <rFont val="Times New Roman"/>
        <charset val="134"/>
      </rPr>
      <t>20</t>
    </r>
    <r>
      <rPr>
        <sz val="14"/>
        <rFont val="宋体"/>
        <charset val="134"/>
      </rPr>
      <t>只。</t>
    </r>
  </si>
  <si>
    <r>
      <rPr>
        <sz val="14"/>
        <rFont val="宋体"/>
        <charset val="134"/>
      </rPr>
      <t>连五乡</t>
    </r>
    <r>
      <rPr>
        <sz val="14"/>
        <rFont val="Times New Roman"/>
        <charset val="134"/>
      </rPr>
      <t>4</t>
    </r>
    <r>
      <rPr>
        <sz val="14"/>
        <rFont val="宋体"/>
        <charset val="134"/>
      </rPr>
      <t>村边缘户实施羊羔到户补助项目</t>
    </r>
    <r>
      <rPr>
        <sz val="14"/>
        <rFont val="Times New Roman"/>
        <charset val="134"/>
      </rPr>
      <t>58</t>
    </r>
    <r>
      <rPr>
        <sz val="14"/>
        <rFont val="宋体"/>
        <charset val="134"/>
      </rPr>
      <t>只，增加养殖积极性。</t>
    </r>
  </si>
  <si>
    <r>
      <rPr>
        <b/>
        <sz val="14"/>
        <rFont val="Times New Roman"/>
        <charset val="134"/>
      </rPr>
      <t>2.5</t>
    </r>
    <r>
      <rPr>
        <b/>
        <sz val="14"/>
        <rFont val="宋体"/>
        <charset val="134"/>
      </rPr>
      <t>基础母马养殖到户补助项目</t>
    </r>
  </si>
  <si>
    <r>
      <rPr>
        <b/>
        <sz val="14"/>
        <rFont val="宋体"/>
        <charset val="134"/>
      </rPr>
      <t>安排</t>
    </r>
    <r>
      <rPr>
        <b/>
        <sz val="14"/>
        <rFont val="Times New Roman"/>
        <charset val="134"/>
      </rPr>
      <t>1.00</t>
    </r>
    <r>
      <rPr>
        <b/>
        <sz val="14"/>
        <rFont val="宋体"/>
        <charset val="134"/>
      </rPr>
      <t>万元在马鹿镇实施边缘户基础母马到户补助项目，每匹补助</t>
    </r>
    <r>
      <rPr>
        <b/>
        <sz val="14"/>
        <rFont val="Times New Roman"/>
        <charset val="134"/>
      </rPr>
      <t>5000</t>
    </r>
    <r>
      <rPr>
        <b/>
        <sz val="14"/>
        <rFont val="宋体"/>
        <charset val="134"/>
      </rPr>
      <t>元，共补助</t>
    </r>
    <r>
      <rPr>
        <b/>
        <sz val="14"/>
        <rFont val="Times New Roman"/>
        <charset val="134"/>
      </rPr>
      <t>2</t>
    </r>
    <r>
      <rPr>
        <b/>
        <sz val="14"/>
        <rFont val="宋体"/>
        <charset val="134"/>
      </rPr>
      <t>匹。</t>
    </r>
  </si>
  <si>
    <r>
      <rPr>
        <sz val="14"/>
        <rFont val="宋体"/>
        <charset val="134"/>
      </rPr>
      <t>马鹿镇基础母马养殖到户补助项目</t>
    </r>
  </si>
  <si>
    <r>
      <rPr>
        <sz val="14"/>
        <rFont val="宋体"/>
        <charset val="134"/>
      </rPr>
      <t>马鹿镇石庄科村</t>
    </r>
  </si>
  <si>
    <r>
      <rPr>
        <sz val="14"/>
        <rFont val="宋体"/>
        <charset val="134"/>
      </rPr>
      <t>投资</t>
    </r>
    <r>
      <rPr>
        <sz val="14"/>
        <rFont val="Times New Roman"/>
        <charset val="134"/>
      </rPr>
      <t>1</t>
    </r>
    <r>
      <rPr>
        <sz val="14"/>
        <rFont val="宋体"/>
        <charset val="134"/>
      </rPr>
      <t>万元，购进基础母马</t>
    </r>
    <r>
      <rPr>
        <sz val="14"/>
        <rFont val="Times New Roman"/>
        <charset val="134"/>
      </rPr>
      <t>2</t>
    </r>
    <r>
      <rPr>
        <sz val="14"/>
        <rFont val="宋体"/>
        <charset val="134"/>
      </rPr>
      <t>匹，每匹补助</t>
    </r>
    <r>
      <rPr>
        <sz val="14"/>
        <rFont val="Times New Roman"/>
        <charset val="134"/>
      </rPr>
      <t>5000</t>
    </r>
    <r>
      <rPr>
        <sz val="14"/>
        <rFont val="宋体"/>
        <charset val="134"/>
      </rPr>
      <t>元，其中石庄科村</t>
    </r>
    <r>
      <rPr>
        <sz val="14"/>
        <rFont val="Times New Roman"/>
        <charset val="134"/>
      </rPr>
      <t>2</t>
    </r>
    <r>
      <rPr>
        <sz val="14"/>
        <rFont val="宋体"/>
        <charset val="134"/>
      </rPr>
      <t>匹。</t>
    </r>
  </si>
  <si>
    <r>
      <rPr>
        <sz val="14"/>
        <rFont val="宋体"/>
        <charset val="134"/>
      </rPr>
      <t>预计扶持</t>
    </r>
    <r>
      <rPr>
        <sz val="14"/>
        <rFont val="Times New Roman"/>
        <charset val="134"/>
      </rPr>
      <t>1</t>
    </r>
    <r>
      <rPr>
        <sz val="14"/>
        <rFont val="宋体"/>
        <charset val="134"/>
      </rPr>
      <t>村</t>
    </r>
    <r>
      <rPr>
        <sz val="14"/>
        <rFont val="Times New Roman"/>
        <charset val="134"/>
      </rPr>
      <t>1</t>
    </r>
    <r>
      <rPr>
        <sz val="14"/>
        <rFont val="宋体"/>
        <charset val="134"/>
      </rPr>
      <t>户边缘户以增加收入，项目实施后，预计年增收元</t>
    </r>
    <r>
      <rPr>
        <sz val="14"/>
        <rFont val="Times New Roman"/>
        <charset val="134"/>
      </rPr>
      <t>3000</t>
    </r>
    <r>
      <rPr>
        <sz val="14"/>
        <rFont val="宋体"/>
        <charset val="134"/>
      </rPr>
      <t>以上。</t>
    </r>
  </si>
  <si>
    <r>
      <rPr>
        <b/>
        <sz val="14"/>
        <rFont val="Times New Roman"/>
        <charset val="134"/>
      </rPr>
      <t>2.6</t>
    </r>
    <r>
      <rPr>
        <b/>
        <sz val="14"/>
        <rFont val="宋体"/>
        <charset val="134"/>
      </rPr>
      <t>马驹到户补助项目</t>
    </r>
  </si>
  <si>
    <r>
      <rPr>
        <b/>
        <sz val="14"/>
        <rFont val="宋体"/>
        <charset val="134"/>
      </rPr>
      <t>安排</t>
    </r>
    <r>
      <rPr>
        <b/>
        <sz val="14"/>
        <rFont val="Times New Roman"/>
        <charset val="134"/>
      </rPr>
      <t>0.40</t>
    </r>
    <r>
      <rPr>
        <b/>
        <sz val="14"/>
        <rFont val="宋体"/>
        <charset val="134"/>
      </rPr>
      <t>万元在马鹿镇实施边缘户马驹到户补助项目，每匹补助</t>
    </r>
    <r>
      <rPr>
        <b/>
        <sz val="14"/>
        <rFont val="Times New Roman"/>
        <charset val="134"/>
      </rPr>
      <t>2000</t>
    </r>
    <r>
      <rPr>
        <b/>
        <sz val="14"/>
        <rFont val="宋体"/>
        <charset val="134"/>
      </rPr>
      <t>元，共补助</t>
    </r>
    <r>
      <rPr>
        <b/>
        <sz val="14"/>
        <rFont val="Times New Roman"/>
        <charset val="134"/>
      </rPr>
      <t>2</t>
    </r>
    <r>
      <rPr>
        <b/>
        <sz val="14"/>
        <rFont val="宋体"/>
        <charset val="134"/>
      </rPr>
      <t>匹。</t>
    </r>
  </si>
  <si>
    <r>
      <rPr>
        <sz val="14"/>
        <rFont val="宋体"/>
        <charset val="134"/>
      </rPr>
      <t>马鹿镇马驹到户补助项目</t>
    </r>
  </si>
  <si>
    <r>
      <rPr>
        <sz val="14"/>
        <rFont val="宋体"/>
        <charset val="134"/>
      </rPr>
      <t>马鹿镇白杨村</t>
    </r>
  </si>
  <si>
    <r>
      <rPr>
        <sz val="14"/>
        <rFont val="宋体"/>
        <charset val="134"/>
      </rPr>
      <t>投资</t>
    </r>
    <r>
      <rPr>
        <sz val="14"/>
        <rFont val="Times New Roman"/>
        <charset val="134"/>
      </rPr>
      <t>0.4</t>
    </r>
    <r>
      <rPr>
        <sz val="14"/>
        <rFont val="宋体"/>
        <charset val="134"/>
      </rPr>
      <t>万元，实施畜牧产业奖补项目，奖补马驹</t>
    </r>
    <r>
      <rPr>
        <sz val="14"/>
        <rFont val="Times New Roman"/>
        <charset val="134"/>
      </rPr>
      <t>2</t>
    </r>
    <r>
      <rPr>
        <sz val="14"/>
        <rFont val="宋体"/>
        <charset val="134"/>
      </rPr>
      <t>匹，每匹补助</t>
    </r>
    <r>
      <rPr>
        <sz val="14"/>
        <rFont val="Times New Roman"/>
        <charset val="134"/>
      </rPr>
      <t>2000</t>
    </r>
    <r>
      <rPr>
        <sz val="14"/>
        <rFont val="宋体"/>
        <charset val="134"/>
      </rPr>
      <t>元，其中白杨村</t>
    </r>
    <r>
      <rPr>
        <sz val="14"/>
        <rFont val="Times New Roman"/>
        <charset val="134"/>
      </rPr>
      <t>2</t>
    </r>
    <r>
      <rPr>
        <sz val="14"/>
        <rFont val="宋体"/>
        <charset val="134"/>
      </rPr>
      <t>匹。</t>
    </r>
  </si>
  <si>
    <r>
      <rPr>
        <sz val="14"/>
        <rFont val="宋体"/>
        <charset val="134"/>
      </rPr>
      <t>预计扶持</t>
    </r>
    <r>
      <rPr>
        <sz val="14"/>
        <rFont val="Times New Roman"/>
        <charset val="134"/>
      </rPr>
      <t>1</t>
    </r>
    <r>
      <rPr>
        <sz val="14"/>
        <rFont val="宋体"/>
        <charset val="134"/>
      </rPr>
      <t>村</t>
    </r>
    <r>
      <rPr>
        <sz val="14"/>
        <rFont val="Times New Roman"/>
        <charset val="134"/>
      </rPr>
      <t>1</t>
    </r>
    <r>
      <rPr>
        <sz val="14"/>
        <rFont val="宋体"/>
        <charset val="134"/>
      </rPr>
      <t>户边缘户实施马驹奖补项目以激励贫困农户扩大养殖规模增加收入，项目实施后，预计每匹增收</t>
    </r>
    <r>
      <rPr>
        <sz val="14"/>
        <rFont val="Times New Roman"/>
        <charset val="134"/>
      </rPr>
      <t>2500</t>
    </r>
    <r>
      <rPr>
        <sz val="14"/>
        <rFont val="宋体"/>
        <charset val="134"/>
      </rPr>
      <t>元以上。</t>
    </r>
  </si>
  <si>
    <r>
      <rPr>
        <b/>
        <sz val="14"/>
        <rFont val="Times New Roman"/>
        <charset val="134"/>
      </rPr>
      <t>2.7</t>
    </r>
    <r>
      <rPr>
        <b/>
        <sz val="14"/>
        <rFont val="宋体"/>
        <charset val="134"/>
      </rPr>
      <t>土鸡养殖到户补助项目</t>
    </r>
  </si>
  <si>
    <r>
      <rPr>
        <b/>
        <sz val="14"/>
        <rFont val="宋体"/>
        <charset val="134"/>
      </rPr>
      <t>安排</t>
    </r>
    <r>
      <rPr>
        <b/>
        <sz val="14"/>
        <rFont val="Times New Roman"/>
        <charset val="134"/>
      </rPr>
      <t>0.3</t>
    </r>
    <r>
      <rPr>
        <b/>
        <sz val="14"/>
        <rFont val="宋体"/>
        <charset val="134"/>
      </rPr>
      <t>万元在恭门镇实施边缘户土鸡养殖到户补助项目，每只补助</t>
    </r>
    <r>
      <rPr>
        <b/>
        <sz val="14"/>
        <rFont val="Times New Roman"/>
        <charset val="134"/>
      </rPr>
      <t>15</t>
    </r>
    <r>
      <rPr>
        <b/>
        <sz val="14"/>
        <rFont val="宋体"/>
        <charset val="134"/>
      </rPr>
      <t>元，共补助</t>
    </r>
    <r>
      <rPr>
        <b/>
        <sz val="14"/>
        <rFont val="Times New Roman"/>
        <charset val="134"/>
      </rPr>
      <t>200</t>
    </r>
    <r>
      <rPr>
        <b/>
        <sz val="14"/>
        <rFont val="宋体"/>
        <charset val="134"/>
      </rPr>
      <t>只。</t>
    </r>
  </si>
  <si>
    <r>
      <rPr>
        <sz val="14"/>
        <rFont val="宋体"/>
        <charset val="134"/>
      </rPr>
      <t>恭门镇土鸡养殖到户补助项目</t>
    </r>
  </si>
  <si>
    <r>
      <rPr>
        <sz val="14"/>
        <rFont val="宋体"/>
        <charset val="134"/>
      </rPr>
      <t>共</t>
    </r>
    <r>
      <rPr>
        <sz val="14"/>
        <rFont val="Times New Roman"/>
        <charset val="134"/>
      </rPr>
      <t>200</t>
    </r>
    <r>
      <rPr>
        <sz val="14"/>
        <rFont val="宋体"/>
        <charset val="134"/>
      </rPr>
      <t>只；张窑村</t>
    </r>
    <r>
      <rPr>
        <sz val="14"/>
        <rFont val="Times New Roman"/>
        <charset val="134"/>
      </rPr>
      <t>200</t>
    </r>
    <r>
      <rPr>
        <sz val="14"/>
        <rFont val="宋体"/>
        <charset val="134"/>
      </rPr>
      <t>只</t>
    </r>
  </si>
  <si>
    <r>
      <rPr>
        <b/>
        <sz val="14"/>
        <rFont val="Times New Roman"/>
        <charset val="134"/>
      </rPr>
      <t>2.8</t>
    </r>
    <r>
      <rPr>
        <b/>
        <sz val="14"/>
        <rFont val="宋体"/>
        <charset val="134"/>
      </rPr>
      <t>中蜂养殖到户补助项目</t>
    </r>
  </si>
  <si>
    <r>
      <rPr>
        <b/>
        <sz val="14"/>
        <rFont val="宋体"/>
        <charset val="134"/>
      </rPr>
      <t>安排</t>
    </r>
    <r>
      <rPr>
        <b/>
        <sz val="14"/>
        <rFont val="Times New Roman"/>
        <charset val="134"/>
      </rPr>
      <t>1</t>
    </r>
    <r>
      <rPr>
        <b/>
        <sz val="14"/>
        <rFont val="宋体"/>
        <charset val="134"/>
      </rPr>
      <t>万元在相关乡镇实施边缘户中蜂养殖到户补助项目，每箱补助</t>
    </r>
    <r>
      <rPr>
        <b/>
        <sz val="14"/>
        <rFont val="Times New Roman"/>
        <charset val="134"/>
      </rPr>
      <t>400</t>
    </r>
    <r>
      <rPr>
        <b/>
        <sz val="14"/>
        <rFont val="宋体"/>
        <charset val="134"/>
      </rPr>
      <t>元，共补助</t>
    </r>
    <r>
      <rPr>
        <b/>
        <sz val="14"/>
        <rFont val="Times New Roman"/>
        <charset val="134"/>
      </rPr>
      <t>25</t>
    </r>
    <r>
      <rPr>
        <b/>
        <sz val="14"/>
        <rFont val="宋体"/>
        <charset val="134"/>
      </rPr>
      <t>箱。</t>
    </r>
  </si>
  <si>
    <r>
      <rPr>
        <sz val="14"/>
        <rFont val="宋体"/>
        <charset val="134"/>
      </rPr>
      <t>木河乡中蜂养殖到户补助项目</t>
    </r>
  </si>
  <si>
    <r>
      <rPr>
        <sz val="14"/>
        <rFont val="宋体"/>
        <charset val="134"/>
      </rPr>
      <t>秋木村</t>
    </r>
  </si>
  <si>
    <r>
      <rPr>
        <sz val="14"/>
        <rFont val="宋体"/>
        <charset val="134"/>
      </rPr>
      <t>涉及村；中蜂养殖</t>
    </r>
    <r>
      <rPr>
        <sz val="14"/>
        <rFont val="Times New Roman"/>
        <charset val="134"/>
      </rPr>
      <t>1</t>
    </r>
    <r>
      <rPr>
        <sz val="14"/>
        <rFont val="宋体"/>
        <charset val="134"/>
      </rPr>
      <t>户</t>
    </r>
    <r>
      <rPr>
        <sz val="14"/>
        <rFont val="Times New Roman"/>
        <charset val="134"/>
      </rPr>
      <t>10</t>
    </r>
    <r>
      <rPr>
        <sz val="14"/>
        <rFont val="宋体"/>
        <charset val="134"/>
      </rPr>
      <t>箱</t>
    </r>
  </si>
  <si>
    <r>
      <rPr>
        <sz val="14"/>
        <rFont val="宋体"/>
        <charset val="134"/>
      </rPr>
      <t>闫家乡中蜂养殖到户补助项目</t>
    </r>
  </si>
  <si>
    <r>
      <rPr>
        <sz val="14"/>
        <rFont val="宋体"/>
        <charset val="134"/>
      </rPr>
      <t>神树村养殖中蜂</t>
    </r>
    <r>
      <rPr>
        <sz val="14"/>
        <rFont val="Times New Roman"/>
        <charset val="134"/>
      </rPr>
      <t>15</t>
    </r>
    <r>
      <rPr>
        <sz val="14"/>
        <rFont val="宋体"/>
        <charset val="134"/>
      </rPr>
      <t>箱，需资金</t>
    </r>
    <r>
      <rPr>
        <sz val="14"/>
        <rFont val="Times New Roman"/>
        <charset val="134"/>
      </rPr>
      <t>0.6</t>
    </r>
    <r>
      <rPr>
        <sz val="14"/>
        <rFont val="宋体"/>
        <charset val="134"/>
      </rPr>
      <t>万元。</t>
    </r>
  </si>
  <si>
    <r>
      <rPr>
        <b/>
        <sz val="14"/>
        <rFont val="Times New Roman"/>
        <charset val="134"/>
      </rPr>
      <t>2.9</t>
    </r>
    <r>
      <rPr>
        <b/>
        <sz val="14"/>
        <rFont val="宋体"/>
        <charset val="134"/>
      </rPr>
      <t>新建养畜暖棚建设到户补助项目</t>
    </r>
  </si>
  <si>
    <r>
      <rPr>
        <b/>
        <sz val="14"/>
        <rFont val="宋体"/>
        <charset val="134"/>
      </rPr>
      <t>安排</t>
    </r>
    <r>
      <rPr>
        <b/>
        <sz val="14"/>
        <rFont val="Times New Roman"/>
        <charset val="134"/>
      </rPr>
      <t>13</t>
    </r>
    <r>
      <rPr>
        <b/>
        <sz val="14"/>
        <rFont val="宋体"/>
        <charset val="134"/>
      </rPr>
      <t>万元在相关乡镇实施边缘户新建养畜暖棚建设到户补助项目，每座补助</t>
    </r>
    <r>
      <rPr>
        <b/>
        <sz val="14"/>
        <rFont val="Times New Roman"/>
        <charset val="134"/>
      </rPr>
      <t>10000</t>
    </r>
    <r>
      <rPr>
        <b/>
        <sz val="14"/>
        <rFont val="宋体"/>
        <charset val="134"/>
      </rPr>
      <t>元，共补助</t>
    </r>
    <r>
      <rPr>
        <b/>
        <sz val="14"/>
        <rFont val="Times New Roman"/>
        <charset val="134"/>
      </rPr>
      <t>13</t>
    </r>
    <r>
      <rPr>
        <b/>
        <sz val="14"/>
        <rFont val="宋体"/>
        <charset val="134"/>
      </rPr>
      <t>座。</t>
    </r>
  </si>
  <si>
    <r>
      <rPr>
        <sz val="14"/>
        <rFont val="宋体"/>
        <charset val="134"/>
      </rPr>
      <t>恭门镇新建养畜暖棚建设到户补助项目</t>
    </r>
  </si>
  <si>
    <r>
      <rPr>
        <sz val="14"/>
        <rFont val="宋体"/>
        <charset val="134"/>
      </rPr>
      <t>共</t>
    </r>
    <r>
      <rPr>
        <sz val="14"/>
        <rFont val="Times New Roman"/>
        <charset val="134"/>
      </rPr>
      <t>2</t>
    </r>
    <r>
      <rPr>
        <sz val="14"/>
        <rFont val="宋体"/>
        <charset val="134"/>
      </rPr>
      <t>座；灵台村</t>
    </r>
    <r>
      <rPr>
        <sz val="14"/>
        <rFont val="Times New Roman"/>
        <charset val="134"/>
      </rPr>
      <t>1</t>
    </r>
    <r>
      <rPr>
        <sz val="14"/>
        <rFont val="宋体"/>
        <charset val="134"/>
      </rPr>
      <t>座、柳沟村</t>
    </r>
    <r>
      <rPr>
        <sz val="14"/>
        <rFont val="Times New Roman"/>
        <charset val="134"/>
      </rPr>
      <t>1</t>
    </r>
    <r>
      <rPr>
        <sz val="14"/>
        <rFont val="宋体"/>
        <charset val="134"/>
      </rPr>
      <t>座、</t>
    </r>
  </si>
  <si>
    <r>
      <rPr>
        <sz val="14"/>
        <rFont val="宋体"/>
        <charset val="134"/>
      </rPr>
      <t>改善农户养殖基础条件，增加农户收入</t>
    </r>
  </si>
  <si>
    <r>
      <rPr>
        <sz val="14"/>
        <rFont val="宋体"/>
        <charset val="134"/>
      </rPr>
      <t>胡川镇新建养畜暖棚建设到户补助项目</t>
    </r>
  </si>
  <si>
    <r>
      <rPr>
        <sz val="14"/>
        <rFont val="宋体"/>
        <charset val="134"/>
      </rPr>
      <t>在胡川镇边缘户修建养畜暖棚建</t>
    </r>
    <r>
      <rPr>
        <sz val="14"/>
        <rFont val="Times New Roman"/>
        <charset val="134"/>
      </rPr>
      <t>1</t>
    </r>
    <r>
      <rPr>
        <sz val="14"/>
        <rFont val="宋体"/>
        <charset val="134"/>
      </rPr>
      <t>座，每座</t>
    </r>
    <r>
      <rPr>
        <sz val="14"/>
        <rFont val="Times New Roman"/>
        <charset val="134"/>
      </rPr>
      <t>1</t>
    </r>
    <r>
      <rPr>
        <sz val="14"/>
        <rFont val="宋体"/>
        <charset val="134"/>
      </rPr>
      <t>万元，共计</t>
    </r>
    <r>
      <rPr>
        <sz val="14"/>
        <rFont val="Times New Roman"/>
        <charset val="134"/>
      </rPr>
      <t>1</t>
    </r>
    <r>
      <rPr>
        <sz val="14"/>
        <rFont val="宋体"/>
        <charset val="134"/>
      </rPr>
      <t>万元。刘塬村边缘户新建养畜暖棚</t>
    </r>
    <r>
      <rPr>
        <sz val="14"/>
        <rFont val="Times New Roman"/>
        <charset val="134"/>
      </rPr>
      <t>1</t>
    </r>
    <r>
      <rPr>
        <sz val="14"/>
        <rFont val="宋体"/>
        <charset val="134"/>
      </rPr>
      <t>栋，共计补助</t>
    </r>
    <r>
      <rPr>
        <sz val="14"/>
        <rFont val="Times New Roman"/>
        <charset val="134"/>
      </rPr>
      <t>1</t>
    </r>
    <r>
      <rPr>
        <sz val="14"/>
        <rFont val="宋体"/>
        <charset val="134"/>
      </rPr>
      <t>万元</t>
    </r>
  </si>
  <si>
    <r>
      <rPr>
        <sz val="14"/>
        <rFont val="宋体"/>
        <charset val="134"/>
      </rPr>
      <t>马关镇新建养畜暖棚建设到户补助项目</t>
    </r>
  </si>
  <si>
    <r>
      <rPr>
        <sz val="14"/>
        <rFont val="宋体"/>
        <charset val="134"/>
      </rPr>
      <t>马堡村</t>
    </r>
  </si>
  <si>
    <r>
      <rPr>
        <sz val="14"/>
        <rFont val="宋体"/>
        <charset val="134"/>
      </rPr>
      <t>新建养畜暖棚</t>
    </r>
    <r>
      <rPr>
        <sz val="14"/>
        <rFont val="Times New Roman"/>
        <charset val="134"/>
      </rPr>
      <t>3</t>
    </r>
    <r>
      <rPr>
        <sz val="14"/>
        <rFont val="宋体"/>
        <charset val="134"/>
      </rPr>
      <t>座（其中马堡村</t>
    </r>
    <r>
      <rPr>
        <sz val="14"/>
        <rFont val="Times New Roman"/>
        <charset val="134"/>
      </rPr>
      <t>2</t>
    </r>
    <r>
      <rPr>
        <sz val="14"/>
        <rFont val="宋体"/>
        <charset val="134"/>
      </rPr>
      <t>座，韦沟村</t>
    </r>
    <r>
      <rPr>
        <sz val="14"/>
        <rFont val="Times New Roman"/>
        <charset val="134"/>
      </rPr>
      <t>1</t>
    </r>
    <r>
      <rPr>
        <sz val="14"/>
        <rFont val="宋体"/>
        <charset val="134"/>
      </rPr>
      <t>座）</t>
    </r>
  </si>
  <si>
    <r>
      <rPr>
        <sz val="14"/>
        <rFont val="宋体"/>
        <charset val="134"/>
      </rPr>
      <t>木河乡新建养畜暖棚建设到户补助项目</t>
    </r>
  </si>
  <si>
    <r>
      <rPr>
        <sz val="14"/>
        <rFont val="宋体"/>
        <charset val="134"/>
      </rPr>
      <t>涉及村；修建养畜暖棚</t>
    </r>
    <r>
      <rPr>
        <sz val="14"/>
        <rFont val="Times New Roman"/>
        <charset val="134"/>
      </rPr>
      <t>1</t>
    </r>
    <r>
      <rPr>
        <sz val="14"/>
        <rFont val="宋体"/>
        <charset val="134"/>
      </rPr>
      <t>座，发展养殖业</t>
    </r>
  </si>
  <si>
    <r>
      <rPr>
        <sz val="14"/>
        <rFont val="宋体"/>
        <charset val="134"/>
      </rPr>
      <t>张棉乡新建养畜暖棚建设到户补助项目</t>
    </r>
  </si>
  <si>
    <r>
      <rPr>
        <sz val="14"/>
        <rFont val="宋体"/>
        <charset val="134"/>
      </rPr>
      <t>在张棉村实施养畜暖棚建设到户补助项目</t>
    </r>
    <r>
      <rPr>
        <sz val="14"/>
        <rFont val="Times New Roman"/>
        <charset val="134"/>
      </rPr>
      <t>2</t>
    </r>
    <r>
      <rPr>
        <sz val="14"/>
        <rFont val="宋体"/>
        <charset val="134"/>
      </rPr>
      <t>户</t>
    </r>
    <r>
      <rPr>
        <sz val="14"/>
        <rFont val="Times New Roman"/>
        <charset val="134"/>
      </rPr>
      <t>2</t>
    </r>
    <r>
      <rPr>
        <sz val="14"/>
        <rFont val="宋体"/>
        <charset val="134"/>
      </rPr>
      <t>座</t>
    </r>
  </si>
  <si>
    <r>
      <rPr>
        <sz val="14"/>
        <rFont val="宋体"/>
        <charset val="134"/>
      </rPr>
      <t>扶持养殖户养殖成本，增加农民收入。</t>
    </r>
  </si>
  <si>
    <r>
      <rPr>
        <sz val="14"/>
        <rFont val="宋体"/>
        <charset val="134"/>
      </rPr>
      <t>平安乡新建养畜暖棚建设到户补助项目</t>
    </r>
  </si>
  <si>
    <r>
      <rPr>
        <sz val="14"/>
        <rFont val="宋体"/>
        <charset val="134"/>
      </rPr>
      <t>全乡实施新建养畜暖棚建设到户补助项目</t>
    </r>
    <r>
      <rPr>
        <sz val="14"/>
        <rFont val="Times New Roman"/>
        <charset val="134"/>
      </rPr>
      <t>4</t>
    </r>
    <r>
      <rPr>
        <sz val="14"/>
        <rFont val="宋体"/>
        <charset val="134"/>
      </rPr>
      <t>座，每座补助</t>
    </r>
    <r>
      <rPr>
        <sz val="14"/>
        <rFont val="Times New Roman"/>
        <charset val="134"/>
      </rPr>
      <t>1</t>
    </r>
    <r>
      <rPr>
        <sz val="14"/>
        <rFont val="宋体"/>
        <charset val="134"/>
      </rPr>
      <t>万元，共补助</t>
    </r>
    <r>
      <rPr>
        <sz val="14"/>
        <rFont val="Times New Roman"/>
        <charset val="134"/>
      </rPr>
      <t>4</t>
    </r>
    <r>
      <rPr>
        <sz val="14"/>
        <rFont val="宋体"/>
        <charset val="134"/>
      </rPr>
      <t>万元。其中磨马村</t>
    </r>
    <r>
      <rPr>
        <sz val="14"/>
        <rFont val="Times New Roman"/>
        <charset val="134"/>
      </rPr>
      <t>3</t>
    </r>
    <r>
      <rPr>
        <sz val="14"/>
        <rFont val="宋体"/>
        <charset val="134"/>
      </rPr>
      <t>座、梨树村</t>
    </r>
    <r>
      <rPr>
        <sz val="14"/>
        <rFont val="Times New Roman"/>
        <charset val="134"/>
      </rPr>
      <t>1</t>
    </r>
    <r>
      <rPr>
        <sz val="14"/>
        <rFont val="宋体"/>
        <charset val="134"/>
      </rPr>
      <t>座。</t>
    </r>
  </si>
  <si>
    <r>
      <rPr>
        <sz val="14"/>
        <rFont val="宋体"/>
        <charset val="134"/>
      </rPr>
      <t>预计扶持</t>
    </r>
    <r>
      <rPr>
        <sz val="14"/>
        <rFont val="Times New Roman"/>
        <charset val="134"/>
      </rPr>
      <t>2</t>
    </r>
    <r>
      <rPr>
        <sz val="14"/>
        <rFont val="宋体"/>
        <charset val="134"/>
      </rPr>
      <t>村</t>
    </r>
    <r>
      <rPr>
        <sz val="14"/>
        <rFont val="Times New Roman"/>
        <charset val="134"/>
      </rPr>
      <t>4</t>
    </r>
    <r>
      <rPr>
        <sz val="14"/>
        <rFont val="宋体"/>
        <charset val="134"/>
      </rPr>
      <t>户边缘户扩大养殖规模，壮大发展养殖业。</t>
    </r>
  </si>
  <si>
    <r>
      <rPr>
        <b/>
        <sz val="14"/>
        <rFont val="Times New Roman"/>
        <charset val="134"/>
      </rPr>
      <t>2.10</t>
    </r>
    <r>
      <rPr>
        <b/>
        <sz val="14"/>
        <rFont val="宋体"/>
        <charset val="134"/>
      </rPr>
      <t>电动铡草机到户补助项目</t>
    </r>
  </si>
  <si>
    <r>
      <rPr>
        <b/>
        <sz val="14"/>
        <rFont val="宋体"/>
        <charset val="134"/>
      </rPr>
      <t>安排</t>
    </r>
    <r>
      <rPr>
        <b/>
        <sz val="14"/>
        <rFont val="Times New Roman"/>
        <charset val="134"/>
      </rPr>
      <t>33</t>
    </r>
    <r>
      <rPr>
        <b/>
        <sz val="14"/>
        <rFont val="宋体"/>
        <charset val="134"/>
      </rPr>
      <t>万元在相关乡镇实施边缘户电动铡草机到户补助项目，每台补助</t>
    </r>
    <r>
      <rPr>
        <b/>
        <sz val="14"/>
        <rFont val="Times New Roman"/>
        <charset val="134"/>
      </rPr>
      <t>6000</t>
    </r>
    <r>
      <rPr>
        <b/>
        <sz val="14"/>
        <rFont val="宋体"/>
        <charset val="134"/>
      </rPr>
      <t>元，共补助</t>
    </r>
    <r>
      <rPr>
        <b/>
        <sz val="14"/>
        <rFont val="Times New Roman"/>
        <charset val="134"/>
      </rPr>
      <t>55</t>
    </r>
    <r>
      <rPr>
        <b/>
        <sz val="14"/>
        <rFont val="宋体"/>
        <charset val="134"/>
      </rPr>
      <t>台。</t>
    </r>
  </si>
  <si>
    <r>
      <rPr>
        <sz val="14"/>
        <rFont val="宋体"/>
        <charset val="134"/>
      </rPr>
      <t>龙山镇电动铡草机到户补助项目</t>
    </r>
  </si>
  <si>
    <r>
      <rPr>
        <sz val="14"/>
        <rFont val="宋体"/>
        <charset val="134"/>
      </rPr>
      <t>全镇共</t>
    </r>
    <r>
      <rPr>
        <sz val="14"/>
        <rFont val="Times New Roman"/>
        <charset val="134"/>
      </rPr>
      <t>11</t>
    </r>
    <r>
      <rPr>
        <sz val="14"/>
        <rFont val="宋体"/>
        <charset val="134"/>
      </rPr>
      <t>台，每台补助</t>
    </r>
    <r>
      <rPr>
        <sz val="14"/>
        <rFont val="Times New Roman"/>
        <charset val="134"/>
      </rPr>
      <t>6000</t>
    </r>
    <r>
      <rPr>
        <sz val="14"/>
        <rFont val="宋体"/>
        <charset val="134"/>
      </rPr>
      <t>元，共补助</t>
    </r>
    <r>
      <rPr>
        <sz val="14"/>
        <rFont val="Times New Roman"/>
        <charset val="134"/>
      </rPr>
      <t>6.6</t>
    </r>
    <r>
      <rPr>
        <sz val="14"/>
        <rFont val="宋体"/>
        <charset val="134"/>
      </rPr>
      <t>万元，其中，连柯村铡草机</t>
    </r>
    <r>
      <rPr>
        <sz val="14"/>
        <rFont val="Times New Roman"/>
        <charset val="134"/>
      </rPr>
      <t>5</t>
    </r>
    <r>
      <rPr>
        <sz val="14"/>
        <rFont val="宋体"/>
        <charset val="134"/>
      </rPr>
      <t>个</t>
    </r>
    <r>
      <rPr>
        <sz val="14"/>
        <rFont val="Times New Roman"/>
        <charset val="134"/>
      </rPr>
      <t>3</t>
    </r>
    <r>
      <rPr>
        <sz val="14"/>
        <rFont val="宋体"/>
        <charset val="134"/>
      </rPr>
      <t>万，北街村电动铡草机</t>
    </r>
    <r>
      <rPr>
        <sz val="14"/>
        <rFont val="Times New Roman"/>
        <charset val="134"/>
      </rPr>
      <t>6</t>
    </r>
    <r>
      <rPr>
        <sz val="14"/>
        <rFont val="宋体"/>
        <charset val="134"/>
      </rPr>
      <t>台</t>
    </r>
    <r>
      <rPr>
        <sz val="14"/>
        <rFont val="Times New Roman"/>
        <charset val="134"/>
      </rPr>
      <t>3.6</t>
    </r>
    <r>
      <rPr>
        <sz val="14"/>
        <rFont val="宋体"/>
        <charset val="134"/>
      </rPr>
      <t>万元</t>
    </r>
  </si>
  <si>
    <r>
      <rPr>
        <sz val="14"/>
        <rFont val="宋体"/>
        <charset val="134"/>
      </rPr>
      <t>便捷农民生产效率，提高收入</t>
    </r>
  </si>
  <si>
    <r>
      <rPr>
        <sz val="14"/>
        <rFont val="宋体"/>
        <charset val="134"/>
      </rPr>
      <t>恭门镇电动铡草机到户补助项目</t>
    </r>
  </si>
  <si>
    <r>
      <rPr>
        <sz val="14"/>
        <rFont val="宋体"/>
        <charset val="134"/>
      </rPr>
      <t>共</t>
    </r>
    <r>
      <rPr>
        <sz val="14"/>
        <rFont val="Times New Roman"/>
        <charset val="134"/>
      </rPr>
      <t>3</t>
    </r>
    <r>
      <rPr>
        <sz val="14"/>
        <rFont val="宋体"/>
        <charset val="134"/>
      </rPr>
      <t>台；阴山村</t>
    </r>
    <r>
      <rPr>
        <sz val="14"/>
        <rFont val="Times New Roman"/>
        <charset val="134"/>
      </rPr>
      <t>1</t>
    </r>
    <r>
      <rPr>
        <sz val="14"/>
        <rFont val="宋体"/>
        <charset val="134"/>
      </rPr>
      <t>户</t>
    </r>
    <r>
      <rPr>
        <sz val="14"/>
        <rFont val="Times New Roman"/>
        <charset val="134"/>
      </rPr>
      <t>1</t>
    </r>
    <r>
      <rPr>
        <sz val="14"/>
        <rFont val="宋体"/>
        <charset val="134"/>
      </rPr>
      <t>台、柳沟村</t>
    </r>
    <r>
      <rPr>
        <sz val="14"/>
        <rFont val="Times New Roman"/>
        <charset val="134"/>
      </rPr>
      <t>2</t>
    </r>
    <r>
      <rPr>
        <sz val="14"/>
        <rFont val="宋体"/>
        <charset val="134"/>
      </rPr>
      <t>台</t>
    </r>
  </si>
  <si>
    <r>
      <rPr>
        <sz val="14"/>
        <rFont val="宋体"/>
        <charset val="134"/>
      </rPr>
      <t>胡川镇电动铡草机到户补助项目</t>
    </r>
  </si>
  <si>
    <r>
      <rPr>
        <sz val="14"/>
        <rFont val="宋体"/>
        <charset val="134"/>
      </rPr>
      <t>在胡川镇电动铡草机购置</t>
    </r>
    <r>
      <rPr>
        <sz val="14"/>
        <rFont val="Times New Roman"/>
        <charset val="134"/>
      </rPr>
      <t>2</t>
    </r>
    <r>
      <rPr>
        <sz val="14"/>
        <rFont val="宋体"/>
        <charset val="134"/>
      </rPr>
      <t>台，每台</t>
    </r>
    <r>
      <rPr>
        <sz val="14"/>
        <rFont val="Times New Roman"/>
        <charset val="134"/>
      </rPr>
      <t>0.6</t>
    </r>
    <r>
      <rPr>
        <sz val="14"/>
        <rFont val="宋体"/>
        <charset val="134"/>
      </rPr>
      <t>万元，共计</t>
    </r>
    <r>
      <rPr>
        <sz val="14"/>
        <rFont val="Times New Roman"/>
        <charset val="134"/>
      </rPr>
      <t>1.2</t>
    </r>
    <r>
      <rPr>
        <sz val="14"/>
        <rFont val="宋体"/>
        <charset val="134"/>
      </rPr>
      <t>万元。其中刘塬村购进电动铡草机</t>
    </r>
    <r>
      <rPr>
        <sz val="14"/>
        <rFont val="Times New Roman"/>
        <charset val="134"/>
      </rPr>
      <t>1</t>
    </r>
    <r>
      <rPr>
        <sz val="14"/>
        <rFont val="宋体"/>
        <charset val="134"/>
      </rPr>
      <t>台，窑上村购进电动铡草机</t>
    </r>
    <r>
      <rPr>
        <sz val="14"/>
        <rFont val="Times New Roman"/>
        <charset val="134"/>
      </rPr>
      <t>1</t>
    </r>
    <r>
      <rPr>
        <sz val="14"/>
        <rFont val="宋体"/>
        <charset val="134"/>
      </rPr>
      <t>台。</t>
    </r>
  </si>
  <si>
    <r>
      <rPr>
        <sz val="14"/>
        <rFont val="宋体"/>
        <charset val="134"/>
      </rPr>
      <t>大阳镇电动铡草机到户补助项目</t>
    </r>
  </si>
  <si>
    <r>
      <rPr>
        <sz val="14"/>
        <rFont val="宋体"/>
        <charset val="134"/>
      </rPr>
      <t>在大阳镇购买电动铡草机</t>
    </r>
    <r>
      <rPr>
        <sz val="14"/>
        <rFont val="Times New Roman"/>
        <charset val="134"/>
      </rPr>
      <t>3</t>
    </r>
    <r>
      <rPr>
        <sz val="14"/>
        <rFont val="宋体"/>
        <charset val="134"/>
      </rPr>
      <t>台，每台补助</t>
    </r>
    <r>
      <rPr>
        <sz val="14"/>
        <rFont val="Times New Roman"/>
        <charset val="134"/>
      </rPr>
      <t>0.6</t>
    </r>
    <r>
      <rPr>
        <sz val="14"/>
        <rFont val="宋体"/>
        <charset val="134"/>
      </rPr>
      <t>万元，共补助资金</t>
    </r>
    <r>
      <rPr>
        <sz val="14"/>
        <rFont val="Times New Roman"/>
        <charset val="134"/>
      </rPr>
      <t>1.8</t>
    </r>
    <r>
      <rPr>
        <sz val="14"/>
        <rFont val="宋体"/>
        <charset val="134"/>
      </rPr>
      <t>万元。陈阳村</t>
    </r>
    <r>
      <rPr>
        <sz val="14"/>
        <rFont val="Times New Roman"/>
        <charset val="134"/>
      </rPr>
      <t>1</t>
    </r>
    <r>
      <rPr>
        <sz val="14"/>
        <rFont val="宋体"/>
        <charset val="134"/>
      </rPr>
      <t>台，中庄村</t>
    </r>
    <r>
      <rPr>
        <sz val="14"/>
        <rFont val="Times New Roman"/>
        <charset val="134"/>
      </rPr>
      <t>1</t>
    </r>
    <r>
      <rPr>
        <sz val="14"/>
        <rFont val="宋体"/>
        <charset val="134"/>
      </rPr>
      <t>台，刘沟村</t>
    </r>
    <r>
      <rPr>
        <sz val="14"/>
        <rFont val="Times New Roman"/>
        <charset val="134"/>
      </rPr>
      <t>1</t>
    </r>
    <r>
      <rPr>
        <sz val="14"/>
        <rFont val="宋体"/>
        <charset val="134"/>
      </rPr>
      <t>台，</t>
    </r>
  </si>
  <si>
    <r>
      <rPr>
        <sz val="14"/>
        <rFont val="宋体"/>
        <charset val="134"/>
      </rPr>
      <t>川王镇电动铡草机到户补助项目</t>
    </r>
  </si>
  <si>
    <r>
      <rPr>
        <sz val="14"/>
        <rFont val="宋体"/>
        <charset val="134"/>
      </rPr>
      <t>川王村</t>
    </r>
  </si>
  <si>
    <r>
      <rPr>
        <sz val="14"/>
        <rFont val="宋体"/>
        <charset val="134"/>
      </rPr>
      <t>电动铡草机</t>
    </r>
    <r>
      <rPr>
        <sz val="14"/>
        <rFont val="Times New Roman"/>
        <charset val="134"/>
      </rPr>
      <t>2</t>
    </r>
    <r>
      <rPr>
        <sz val="14"/>
        <rFont val="宋体"/>
        <charset val="134"/>
      </rPr>
      <t>台，每台补助</t>
    </r>
    <r>
      <rPr>
        <sz val="14"/>
        <rFont val="Times New Roman"/>
        <charset val="134"/>
      </rPr>
      <t>6000</t>
    </r>
    <r>
      <rPr>
        <sz val="14"/>
        <rFont val="宋体"/>
        <charset val="134"/>
      </rPr>
      <t>元</t>
    </r>
  </si>
  <si>
    <r>
      <rPr>
        <sz val="14"/>
        <rFont val="宋体"/>
        <charset val="134"/>
      </rPr>
      <t>提高种植积极性，增加种植业收入</t>
    </r>
  </si>
  <si>
    <r>
      <rPr>
        <sz val="14"/>
        <rFont val="宋体"/>
        <charset val="134"/>
      </rPr>
      <t>马关镇电动铡草机到户补助项目</t>
    </r>
  </si>
  <si>
    <r>
      <rPr>
        <sz val="14"/>
        <rFont val="宋体"/>
        <charset val="134"/>
      </rPr>
      <t>购进铡草机</t>
    </r>
    <r>
      <rPr>
        <sz val="14"/>
        <rFont val="Times New Roman"/>
        <charset val="134"/>
      </rPr>
      <t>7</t>
    </r>
    <r>
      <rPr>
        <sz val="14"/>
        <rFont val="宋体"/>
        <charset val="134"/>
      </rPr>
      <t>台（其中东庄村</t>
    </r>
    <r>
      <rPr>
        <sz val="14"/>
        <rFont val="Times New Roman"/>
        <charset val="134"/>
      </rPr>
      <t>2</t>
    </r>
    <r>
      <rPr>
        <sz val="14"/>
        <rFont val="宋体"/>
        <charset val="134"/>
      </rPr>
      <t>台，黄花村</t>
    </r>
    <r>
      <rPr>
        <sz val="14"/>
        <rFont val="Times New Roman"/>
        <charset val="134"/>
      </rPr>
      <t>2</t>
    </r>
    <r>
      <rPr>
        <sz val="14"/>
        <rFont val="宋体"/>
        <charset val="134"/>
      </rPr>
      <t>台，上豆村</t>
    </r>
    <r>
      <rPr>
        <sz val="14"/>
        <rFont val="Times New Roman"/>
        <charset val="134"/>
      </rPr>
      <t>2</t>
    </r>
    <r>
      <rPr>
        <sz val="14"/>
        <rFont val="宋体"/>
        <charset val="134"/>
      </rPr>
      <t>台，韦沟村</t>
    </r>
    <r>
      <rPr>
        <sz val="14"/>
        <rFont val="Times New Roman"/>
        <charset val="134"/>
      </rPr>
      <t>1</t>
    </r>
    <r>
      <rPr>
        <sz val="14"/>
        <rFont val="宋体"/>
        <charset val="134"/>
      </rPr>
      <t>台）</t>
    </r>
  </si>
  <si>
    <r>
      <rPr>
        <sz val="14"/>
        <rFont val="宋体"/>
        <charset val="134"/>
      </rPr>
      <t>实现机械化，增加效率</t>
    </r>
  </si>
  <si>
    <r>
      <rPr>
        <sz val="14"/>
        <rFont val="宋体"/>
        <charset val="134"/>
      </rPr>
      <t>木河乡电动铡草机到户补助项目</t>
    </r>
  </si>
  <si>
    <r>
      <rPr>
        <sz val="14"/>
        <rFont val="宋体"/>
        <charset val="134"/>
      </rPr>
      <t>涉及</t>
    </r>
    <r>
      <rPr>
        <sz val="14"/>
        <rFont val="Times New Roman"/>
        <charset val="134"/>
      </rPr>
      <t>1</t>
    </r>
    <r>
      <rPr>
        <sz val="14"/>
        <rFont val="宋体"/>
        <charset val="134"/>
      </rPr>
      <t>村</t>
    </r>
    <r>
      <rPr>
        <sz val="14"/>
        <rFont val="Times New Roman"/>
        <charset val="134"/>
      </rPr>
      <t>2</t>
    </r>
    <r>
      <rPr>
        <sz val="14"/>
        <rFont val="宋体"/>
        <charset val="134"/>
      </rPr>
      <t>台，购买铡草机</t>
    </r>
    <r>
      <rPr>
        <sz val="14"/>
        <rFont val="Times New Roman"/>
        <charset val="134"/>
      </rPr>
      <t>2</t>
    </r>
    <r>
      <rPr>
        <sz val="14"/>
        <rFont val="宋体"/>
        <charset val="134"/>
      </rPr>
      <t>台，发展养殖业</t>
    </r>
  </si>
  <si>
    <r>
      <rPr>
        <sz val="14"/>
        <rFont val="宋体"/>
        <charset val="134"/>
      </rPr>
      <t>闫家乡电动铡草机到户补助项目</t>
    </r>
  </si>
  <si>
    <r>
      <rPr>
        <sz val="14"/>
        <rFont val="宋体"/>
        <charset val="134"/>
      </rPr>
      <t>陈庙村</t>
    </r>
    <r>
      <rPr>
        <sz val="14"/>
        <rFont val="Times New Roman"/>
        <charset val="134"/>
      </rPr>
      <t>1</t>
    </r>
    <r>
      <rPr>
        <sz val="14"/>
        <rFont val="宋体"/>
        <charset val="134"/>
      </rPr>
      <t>台，需资金</t>
    </r>
    <r>
      <rPr>
        <sz val="14"/>
        <rFont val="Times New Roman"/>
        <charset val="134"/>
      </rPr>
      <t>0.6</t>
    </r>
    <r>
      <rPr>
        <sz val="14"/>
        <rFont val="宋体"/>
        <charset val="134"/>
      </rPr>
      <t>万元。</t>
    </r>
  </si>
  <si>
    <r>
      <rPr>
        <sz val="14"/>
        <rFont val="宋体"/>
        <charset val="134"/>
      </rPr>
      <t>连五乡电动铡草机到户补助项目</t>
    </r>
  </si>
  <si>
    <r>
      <rPr>
        <sz val="14"/>
        <rFont val="宋体"/>
        <charset val="134"/>
      </rPr>
      <t>连五乡</t>
    </r>
    <r>
      <rPr>
        <sz val="14"/>
        <rFont val="Times New Roman"/>
        <charset val="134"/>
      </rPr>
      <t>8</t>
    </r>
    <r>
      <rPr>
        <sz val="14"/>
        <rFont val="宋体"/>
        <charset val="134"/>
      </rPr>
      <t>村边缘户实施电动铡草机到户补助项目</t>
    </r>
    <r>
      <rPr>
        <sz val="14"/>
        <rFont val="Times New Roman"/>
        <charset val="134"/>
      </rPr>
      <t>24</t>
    </r>
    <r>
      <rPr>
        <sz val="14"/>
        <rFont val="宋体"/>
        <charset val="134"/>
      </rPr>
      <t>台。其中：四合</t>
    </r>
    <r>
      <rPr>
        <sz val="14"/>
        <rFont val="Times New Roman"/>
        <charset val="134"/>
      </rPr>
      <t>5</t>
    </r>
    <r>
      <rPr>
        <sz val="14"/>
        <rFont val="宋体"/>
        <charset val="134"/>
      </rPr>
      <t>台、三合</t>
    </r>
    <r>
      <rPr>
        <sz val="14"/>
        <rFont val="Times New Roman"/>
        <charset val="134"/>
      </rPr>
      <t>3</t>
    </r>
    <r>
      <rPr>
        <sz val="14"/>
        <rFont val="宋体"/>
        <charset val="134"/>
      </rPr>
      <t>台、兰家</t>
    </r>
    <r>
      <rPr>
        <sz val="14"/>
        <rFont val="Times New Roman"/>
        <charset val="134"/>
      </rPr>
      <t>1</t>
    </r>
    <r>
      <rPr>
        <sz val="14"/>
        <rFont val="宋体"/>
        <charset val="134"/>
      </rPr>
      <t>台、连五</t>
    </r>
    <r>
      <rPr>
        <sz val="14"/>
        <rFont val="Times New Roman"/>
        <charset val="134"/>
      </rPr>
      <t>3</t>
    </r>
    <r>
      <rPr>
        <sz val="14"/>
        <rFont val="宋体"/>
        <charset val="134"/>
      </rPr>
      <t>台、中心</t>
    </r>
    <r>
      <rPr>
        <sz val="14"/>
        <rFont val="Times New Roman"/>
        <charset val="134"/>
      </rPr>
      <t>3</t>
    </r>
    <r>
      <rPr>
        <sz val="14"/>
        <rFont val="宋体"/>
        <charset val="134"/>
      </rPr>
      <t>台、马咀</t>
    </r>
    <r>
      <rPr>
        <sz val="14"/>
        <rFont val="Times New Roman"/>
        <charset val="134"/>
      </rPr>
      <t>1</t>
    </r>
    <r>
      <rPr>
        <sz val="14"/>
        <rFont val="宋体"/>
        <charset val="134"/>
      </rPr>
      <t>台、贠家</t>
    </r>
    <r>
      <rPr>
        <sz val="14"/>
        <rFont val="Times New Roman"/>
        <charset val="134"/>
      </rPr>
      <t>6</t>
    </r>
    <r>
      <rPr>
        <sz val="14"/>
        <rFont val="宋体"/>
        <charset val="134"/>
      </rPr>
      <t>台、陈家</t>
    </r>
    <r>
      <rPr>
        <sz val="14"/>
        <rFont val="Times New Roman"/>
        <charset val="134"/>
      </rPr>
      <t>1</t>
    </r>
    <r>
      <rPr>
        <sz val="14"/>
        <rFont val="宋体"/>
        <charset val="134"/>
      </rPr>
      <t>台、腰庄村</t>
    </r>
    <r>
      <rPr>
        <sz val="14"/>
        <rFont val="Times New Roman"/>
        <charset val="134"/>
      </rPr>
      <t>1</t>
    </r>
    <r>
      <rPr>
        <sz val="14"/>
        <rFont val="宋体"/>
        <charset val="134"/>
      </rPr>
      <t>台。</t>
    </r>
  </si>
  <si>
    <r>
      <rPr>
        <sz val="14"/>
        <rFont val="宋体"/>
        <charset val="134"/>
      </rPr>
      <t>连五乡</t>
    </r>
    <r>
      <rPr>
        <sz val="14"/>
        <rFont val="Times New Roman"/>
        <charset val="134"/>
      </rPr>
      <t>8</t>
    </r>
    <r>
      <rPr>
        <sz val="14"/>
        <rFont val="宋体"/>
        <charset val="134"/>
      </rPr>
      <t>村边缘户实施电动铡草机到户补助项目</t>
    </r>
    <r>
      <rPr>
        <sz val="14"/>
        <rFont val="Times New Roman"/>
        <charset val="134"/>
      </rPr>
      <t>23</t>
    </r>
    <r>
      <rPr>
        <sz val="14"/>
        <rFont val="宋体"/>
        <charset val="134"/>
      </rPr>
      <t>台，增加养殖积极性。</t>
    </r>
  </si>
  <si>
    <r>
      <rPr>
        <b/>
        <sz val="14"/>
        <rFont val="Times New Roman"/>
        <charset val="134"/>
      </rPr>
      <t>2.11</t>
    </r>
    <r>
      <rPr>
        <b/>
        <sz val="14"/>
        <rFont val="宋体"/>
        <charset val="134"/>
      </rPr>
      <t>电动割草机到户补助项目</t>
    </r>
  </si>
  <si>
    <r>
      <rPr>
        <b/>
        <sz val="14"/>
        <rFont val="宋体"/>
        <charset val="134"/>
      </rPr>
      <t>安排</t>
    </r>
    <r>
      <rPr>
        <b/>
        <sz val="14"/>
        <rFont val="Times New Roman"/>
        <charset val="134"/>
      </rPr>
      <t>14.5</t>
    </r>
    <r>
      <rPr>
        <b/>
        <sz val="14"/>
        <rFont val="宋体"/>
        <charset val="134"/>
      </rPr>
      <t>万元在相关乡镇实施边缘户电动割草机到户补助项目，每台补助</t>
    </r>
    <r>
      <rPr>
        <b/>
        <sz val="14"/>
        <rFont val="Times New Roman"/>
        <charset val="134"/>
      </rPr>
      <t>5000</t>
    </r>
    <r>
      <rPr>
        <b/>
        <sz val="14"/>
        <rFont val="宋体"/>
        <charset val="134"/>
      </rPr>
      <t>元，共补助</t>
    </r>
    <r>
      <rPr>
        <b/>
        <sz val="14"/>
        <rFont val="Times New Roman"/>
        <charset val="134"/>
      </rPr>
      <t>29</t>
    </r>
    <r>
      <rPr>
        <b/>
        <sz val="14"/>
        <rFont val="宋体"/>
        <charset val="134"/>
      </rPr>
      <t>台。</t>
    </r>
  </si>
  <si>
    <r>
      <rPr>
        <sz val="14"/>
        <rFont val="宋体"/>
        <charset val="134"/>
      </rPr>
      <t>龙山镇电动割草机到户补助项目</t>
    </r>
  </si>
  <si>
    <r>
      <rPr>
        <sz val="14"/>
        <rFont val="宋体"/>
        <charset val="134"/>
      </rPr>
      <t>全镇共</t>
    </r>
    <r>
      <rPr>
        <sz val="14"/>
        <rFont val="Times New Roman"/>
        <charset val="134"/>
      </rPr>
      <t>9</t>
    </r>
    <r>
      <rPr>
        <sz val="14"/>
        <rFont val="宋体"/>
        <charset val="134"/>
      </rPr>
      <t>台，每台补助</t>
    </r>
    <r>
      <rPr>
        <sz val="14"/>
        <rFont val="Times New Roman"/>
        <charset val="134"/>
      </rPr>
      <t>5000</t>
    </r>
    <r>
      <rPr>
        <sz val="14"/>
        <rFont val="宋体"/>
        <charset val="134"/>
      </rPr>
      <t>元，共补助</t>
    </r>
    <r>
      <rPr>
        <sz val="14"/>
        <rFont val="Times New Roman"/>
        <charset val="134"/>
      </rPr>
      <t>4.5</t>
    </r>
    <r>
      <rPr>
        <sz val="14"/>
        <rFont val="宋体"/>
        <charset val="134"/>
      </rPr>
      <t>万元，其中，连柯村割草机</t>
    </r>
    <r>
      <rPr>
        <sz val="14"/>
        <rFont val="Times New Roman"/>
        <charset val="134"/>
      </rPr>
      <t>5</t>
    </r>
    <r>
      <rPr>
        <sz val="14"/>
        <rFont val="宋体"/>
        <charset val="134"/>
      </rPr>
      <t>个</t>
    </r>
    <r>
      <rPr>
        <sz val="14"/>
        <rFont val="Times New Roman"/>
        <charset val="134"/>
      </rPr>
      <t>2.5</t>
    </r>
    <r>
      <rPr>
        <sz val="14"/>
        <rFont val="宋体"/>
        <charset val="134"/>
      </rPr>
      <t>万；北街村电动割草机</t>
    </r>
    <r>
      <rPr>
        <sz val="14"/>
        <rFont val="Times New Roman"/>
        <charset val="134"/>
      </rPr>
      <t>4</t>
    </r>
    <r>
      <rPr>
        <sz val="14"/>
        <rFont val="宋体"/>
        <charset val="134"/>
      </rPr>
      <t>台</t>
    </r>
    <r>
      <rPr>
        <sz val="14"/>
        <rFont val="Times New Roman"/>
        <charset val="134"/>
      </rPr>
      <t>2</t>
    </r>
    <r>
      <rPr>
        <sz val="14"/>
        <rFont val="宋体"/>
        <charset val="134"/>
      </rPr>
      <t>万元</t>
    </r>
  </si>
  <si>
    <r>
      <rPr>
        <sz val="14"/>
        <rFont val="宋体"/>
        <charset val="134"/>
      </rPr>
      <t>恭门镇电动割草机到户补助项目</t>
    </r>
  </si>
  <si>
    <r>
      <rPr>
        <sz val="14"/>
        <rFont val="宋体"/>
        <charset val="134"/>
      </rPr>
      <t>共</t>
    </r>
    <r>
      <rPr>
        <sz val="14"/>
        <rFont val="Times New Roman"/>
        <charset val="134"/>
      </rPr>
      <t>1</t>
    </r>
    <r>
      <rPr>
        <sz val="14"/>
        <rFont val="宋体"/>
        <charset val="134"/>
      </rPr>
      <t>台；阴山村</t>
    </r>
    <r>
      <rPr>
        <sz val="14"/>
        <rFont val="Times New Roman"/>
        <charset val="134"/>
      </rPr>
      <t>1</t>
    </r>
    <r>
      <rPr>
        <sz val="14"/>
        <rFont val="宋体"/>
        <charset val="134"/>
      </rPr>
      <t>户</t>
    </r>
    <r>
      <rPr>
        <sz val="14"/>
        <rFont val="Times New Roman"/>
        <charset val="134"/>
      </rPr>
      <t>1</t>
    </r>
    <r>
      <rPr>
        <sz val="14"/>
        <rFont val="宋体"/>
        <charset val="134"/>
      </rPr>
      <t>台</t>
    </r>
  </si>
  <si>
    <r>
      <rPr>
        <sz val="14"/>
        <rFont val="宋体"/>
        <charset val="134"/>
      </rPr>
      <t>扶持边缘户实现机械化，增加收入</t>
    </r>
  </si>
  <si>
    <r>
      <rPr>
        <sz val="14"/>
        <rFont val="宋体"/>
        <charset val="134"/>
      </rPr>
      <t>大阳镇电动割草机到户补助项目</t>
    </r>
  </si>
  <si>
    <r>
      <rPr>
        <sz val="14"/>
        <rFont val="宋体"/>
        <charset val="134"/>
      </rPr>
      <t>在大阳镇刘沟村购买电动割草机</t>
    </r>
    <r>
      <rPr>
        <sz val="14"/>
        <rFont val="Times New Roman"/>
        <charset val="134"/>
      </rPr>
      <t>1</t>
    </r>
    <r>
      <rPr>
        <sz val="14"/>
        <rFont val="宋体"/>
        <charset val="134"/>
      </rPr>
      <t>台，每台补助</t>
    </r>
    <r>
      <rPr>
        <sz val="14"/>
        <rFont val="Times New Roman"/>
        <charset val="134"/>
      </rPr>
      <t>0.5</t>
    </r>
    <r>
      <rPr>
        <sz val="14"/>
        <rFont val="宋体"/>
        <charset val="134"/>
      </rPr>
      <t>万元，共补助资金</t>
    </r>
    <r>
      <rPr>
        <sz val="14"/>
        <rFont val="Times New Roman"/>
        <charset val="134"/>
      </rPr>
      <t>0.5</t>
    </r>
    <r>
      <rPr>
        <sz val="14"/>
        <rFont val="宋体"/>
        <charset val="134"/>
      </rPr>
      <t>万元。刘沟村</t>
    </r>
    <r>
      <rPr>
        <sz val="14"/>
        <rFont val="Times New Roman"/>
        <charset val="134"/>
      </rPr>
      <t>1</t>
    </r>
    <r>
      <rPr>
        <sz val="14"/>
        <rFont val="宋体"/>
        <charset val="134"/>
      </rPr>
      <t>台</t>
    </r>
  </si>
  <si>
    <r>
      <rPr>
        <sz val="14"/>
        <rFont val="宋体"/>
        <charset val="134"/>
      </rPr>
      <t>马关镇电动割草机到户补助项目</t>
    </r>
  </si>
  <si>
    <r>
      <rPr>
        <sz val="14"/>
        <rFont val="宋体"/>
        <charset val="134"/>
      </rPr>
      <t>购进割草机</t>
    </r>
    <r>
      <rPr>
        <sz val="14"/>
        <rFont val="Times New Roman"/>
        <charset val="134"/>
      </rPr>
      <t>3</t>
    </r>
    <r>
      <rPr>
        <sz val="14"/>
        <rFont val="宋体"/>
        <charset val="134"/>
      </rPr>
      <t>台（其中上河村</t>
    </r>
    <r>
      <rPr>
        <sz val="14"/>
        <rFont val="Times New Roman"/>
        <charset val="134"/>
      </rPr>
      <t>1</t>
    </r>
    <r>
      <rPr>
        <sz val="14"/>
        <rFont val="宋体"/>
        <charset val="134"/>
      </rPr>
      <t>台</t>
    </r>
    <r>
      <rPr>
        <sz val="14"/>
        <rFont val="Times New Roman"/>
        <charset val="134"/>
      </rPr>
      <t>,</t>
    </r>
    <r>
      <rPr>
        <sz val="14"/>
        <rFont val="宋体"/>
        <charset val="134"/>
      </rPr>
      <t>黄花村</t>
    </r>
    <r>
      <rPr>
        <sz val="14"/>
        <rFont val="Times New Roman"/>
        <charset val="134"/>
      </rPr>
      <t>2</t>
    </r>
    <r>
      <rPr>
        <sz val="14"/>
        <rFont val="宋体"/>
        <charset val="134"/>
      </rPr>
      <t>台）</t>
    </r>
  </si>
  <si>
    <r>
      <rPr>
        <sz val="14"/>
        <rFont val="宋体"/>
        <charset val="134"/>
      </rPr>
      <t>梁山镇电动割草机到户补助项目</t>
    </r>
  </si>
  <si>
    <r>
      <rPr>
        <sz val="14"/>
        <rFont val="宋体"/>
        <charset val="134"/>
      </rPr>
      <t>为梁山镇电动割草机到户补助项目涉及</t>
    </r>
    <r>
      <rPr>
        <sz val="14"/>
        <rFont val="Times New Roman"/>
        <charset val="134"/>
      </rPr>
      <t>1</t>
    </r>
    <r>
      <rPr>
        <sz val="14"/>
        <rFont val="宋体"/>
        <charset val="134"/>
      </rPr>
      <t>个村</t>
    </r>
    <r>
      <rPr>
        <sz val="14"/>
        <rFont val="Times New Roman"/>
        <charset val="134"/>
      </rPr>
      <t>15</t>
    </r>
    <r>
      <rPr>
        <sz val="14"/>
        <rFont val="宋体"/>
        <charset val="134"/>
      </rPr>
      <t>户</t>
    </r>
    <r>
      <rPr>
        <sz val="14"/>
        <rFont val="Times New Roman"/>
        <charset val="134"/>
      </rPr>
      <t>15</t>
    </r>
    <r>
      <rPr>
        <sz val="14"/>
        <rFont val="宋体"/>
        <charset val="134"/>
      </rPr>
      <t>台，每台</t>
    </r>
    <r>
      <rPr>
        <sz val="14"/>
        <rFont val="Times New Roman"/>
        <charset val="134"/>
      </rPr>
      <t>5000</t>
    </r>
    <r>
      <rPr>
        <sz val="14"/>
        <rFont val="宋体"/>
        <charset val="134"/>
      </rPr>
      <t>元，需资金</t>
    </r>
    <r>
      <rPr>
        <sz val="14"/>
        <rFont val="Times New Roman"/>
        <charset val="134"/>
      </rPr>
      <t>7.5</t>
    </r>
    <r>
      <rPr>
        <sz val="14"/>
        <rFont val="宋体"/>
        <charset val="134"/>
      </rPr>
      <t>万元，其中：阳洼村</t>
    </r>
    <r>
      <rPr>
        <sz val="14"/>
        <rFont val="Times New Roman"/>
        <charset val="134"/>
      </rPr>
      <t>15</t>
    </r>
    <r>
      <rPr>
        <sz val="14"/>
        <rFont val="宋体"/>
        <charset val="134"/>
      </rPr>
      <t>户</t>
    </r>
    <r>
      <rPr>
        <sz val="14"/>
        <rFont val="Times New Roman"/>
        <charset val="134"/>
      </rPr>
      <t>15</t>
    </r>
    <r>
      <rPr>
        <sz val="14"/>
        <rFont val="宋体"/>
        <charset val="134"/>
      </rPr>
      <t>台</t>
    </r>
    <r>
      <rPr>
        <sz val="14"/>
        <rFont val="Times New Roman"/>
        <charset val="134"/>
      </rPr>
      <t>.</t>
    </r>
  </si>
  <si>
    <r>
      <rPr>
        <b/>
        <sz val="14"/>
        <rFont val="Times New Roman"/>
        <charset val="134"/>
      </rPr>
      <t>2.12</t>
    </r>
    <r>
      <rPr>
        <b/>
        <sz val="14"/>
        <rFont val="宋体"/>
        <charset val="134"/>
      </rPr>
      <t>饲草料棚建设到户补助项目</t>
    </r>
  </si>
  <si>
    <r>
      <rPr>
        <b/>
        <sz val="14"/>
        <rFont val="宋体"/>
        <charset val="134"/>
      </rPr>
      <t>安排</t>
    </r>
    <r>
      <rPr>
        <b/>
        <sz val="14"/>
        <rFont val="Times New Roman"/>
        <charset val="134"/>
      </rPr>
      <t>3</t>
    </r>
    <r>
      <rPr>
        <b/>
        <sz val="14"/>
        <rFont val="宋体"/>
        <charset val="134"/>
      </rPr>
      <t>万元在相关乡镇实施边缘户饲草料棚建设到户补助项目，每座补助</t>
    </r>
    <r>
      <rPr>
        <b/>
        <sz val="14"/>
        <rFont val="Times New Roman"/>
        <charset val="134"/>
      </rPr>
      <t>2000</t>
    </r>
    <r>
      <rPr>
        <b/>
        <sz val="14"/>
        <rFont val="宋体"/>
        <charset val="134"/>
      </rPr>
      <t>元，共补助</t>
    </r>
    <r>
      <rPr>
        <b/>
        <sz val="14"/>
        <rFont val="Times New Roman"/>
        <charset val="134"/>
      </rPr>
      <t>15</t>
    </r>
    <r>
      <rPr>
        <b/>
        <sz val="14"/>
        <rFont val="宋体"/>
        <charset val="134"/>
      </rPr>
      <t>座。</t>
    </r>
  </si>
  <si>
    <r>
      <rPr>
        <sz val="14"/>
        <rFont val="宋体"/>
        <charset val="134"/>
      </rPr>
      <t>胡川镇饲草料棚建设到户补助项目</t>
    </r>
  </si>
  <si>
    <r>
      <rPr>
        <sz val="14"/>
        <rFont val="宋体"/>
        <charset val="134"/>
      </rPr>
      <t>在胡川镇饲草料棚建设</t>
    </r>
    <r>
      <rPr>
        <sz val="14"/>
        <rFont val="Times New Roman"/>
        <charset val="134"/>
      </rPr>
      <t>1</t>
    </r>
    <r>
      <rPr>
        <sz val="14"/>
        <rFont val="宋体"/>
        <charset val="134"/>
      </rPr>
      <t>座，每座</t>
    </r>
    <r>
      <rPr>
        <sz val="14"/>
        <rFont val="Times New Roman"/>
        <charset val="134"/>
      </rPr>
      <t>0.2</t>
    </r>
    <r>
      <rPr>
        <sz val="14"/>
        <rFont val="宋体"/>
        <charset val="134"/>
      </rPr>
      <t>万元，共计</t>
    </r>
    <r>
      <rPr>
        <sz val="14"/>
        <rFont val="Times New Roman"/>
        <charset val="134"/>
      </rPr>
      <t>0.2</t>
    </r>
    <r>
      <rPr>
        <sz val="14"/>
        <rFont val="宋体"/>
        <charset val="134"/>
      </rPr>
      <t>万元。其中窑上村边缘户饲草棚建设补助</t>
    </r>
    <r>
      <rPr>
        <sz val="14"/>
        <rFont val="Times New Roman"/>
        <charset val="134"/>
      </rPr>
      <t>1</t>
    </r>
    <r>
      <rPr>
        <sz val="14"/>
        <rFont val="宋体"/>
        <charset val="134"/>
      </rPr>
      <t>座。</t>
    </r>
  </si>
  <si>
    <t>通过养殖业配套设施补助扶持，增加边缘户收入，巩固拓展脱贫攻坚成果</t>
  </si>
  <si>
    <r>
      <rPr>
        <sz val="14"/>
        <rFont val="宋体"/>
        <charset val="134"/>
      </rPr>
      <t>大阳镇饲草料棚建设到户补助项目</t>
    </r>
  </si>
  <si>
    <r>
      <rPr>
        <sz val="14"/>
        <rFont val="宋体"/>
        <charset val="134"/>
      </rPr>
      <t>在大阳镇建设饲草料棚</t>
    </r>
    <r>
      <rPr>
        <sz val="14"/>
        <rFont val="Times New Roman"/>
        <charset val="134"/>
      </rPr>
      <t>2</t>
    </r>
    <r>
      <rPr>
        <sz val="14"/>
        <rFont val="宋体"/>
        <charset val="134"/>
      </rPr>
      <t>座，每座补助</t>
    </r>
    <r>
      <rPr>
        <sz val="14"/>
        <rFont val="Times New Roman"/>
        <charset val="134"/>
      </rPr>
      <t>0.2</t>
    </r>
    <r>
      <rPr>
        <sz val="14"/>
        <rFont val="宋体"/>
        <charset val="134"/>
      </rPr>
      <t>万元，共补助资金</t>
    </r>
    <r>
      <rPr>
        <sz val="14"/>
        <rFont val="Times New Roman"/>
        <charset val="134"/>
      </rPr>
      <t>0.4</t>
    </r>
    <r>
      <rPr>
        <sz val="14"/>
        <rFont val="宋体"/>
        <charset val="134"/>
      </rPr>
      <t>万元。南山村</t>
    </r>
    <r>
      <rPr>
        <sz val="14"/>
        <rFont val="Times New Roman"/>
        <charset val="134"/>
      </rPr>
      <t>1</t>
    </r>
    <r>
      <rPr>
        <sz val="14"/>
        <rFont val="宋体"/>
        <charset val="134"/>
      </rPr>
      <t>座，刘沟村</t>
    </r>
    <r>
      <rPr>
        <sz val="14"/>
        <rFont val="Times New Roman"/>
        <charset val="134"/>
      </rPr>
      <t>1</t>
    </r>
    <r>
      <rPr>
        <sz val="14"/>
        <rFont val="宋体"/>
        <charset val="134"/>
      </rPr>
      <t>座</t>
    </r>
  </si>
  <si>
    <r>
      <rPr>
        <sz val="14"/>
        <rFont val="宋体"/>
        <charset val="134"/>
      </rPr>
      <t>木河乡饲草料棚建设到户补助项目</t>
    </r>
  </si>
  <si>
    <r>
      <rPr>
        <sz val="14"/>
        <rFont val="宋体"/>
        <charset val="134"/>
      </rPr>
      <t>上渠</t>
    </r>
  </si>
  <si>
    <r>
      <rPr>
        <sz val="14"/>
        <rFont val="宋体"/>
        <charset val="134"/>
      </rPr>
      <t>涉及</t>
    </r>
    <r>
      <rPr>
        <sz val="14"/>
        <rFont val="Times New Roman"/>
        <charset val="134"/>
      </rPr>
      <t>1</t>
    </r>
    <r>
      <rPr>
        <sz val="14"/>
        <rFont val="宋体"/>
        <charset val="134"/>
      </rPr>
      <t>村；在上渠村修建饲草料棚</t>
    </r>
    <r>
      <rPr>
        <sz val="14"/>
        <rFont val="Times New Roman"/>
        <charset val="134"/>
      </rPr>
      <t>4</t>
    </r>
    <r>
      <rPr>
        <sz val="14"/>
        <rFont val="宋体"/>
        <charset val="134"/>
      </rPr>
      <t>座</t>
    </r>
  </si>
  <si>
    <r>
      <rPr>
        <sz val="14"/>
        <rFont val="宋体"/>
        <charset val="134"/>
      </rPr>
      <t>有效提高农民养殖生产效率</t>
    </r>
  </si>
  <si>
    <r>
      <rPr>
        <sz val="14"/>
        <rFont val="宋体"/>
        <charset val="134"/>
      </rPr>
      <t>平安乡饲草料棚建设到户补助项目</t>
    </r>
  </si>
  <si>
    <r>
      <rPr>
        <sz val="14"/>
        <rFont val="宋体"/>
        <charset val="134"/>
      </rPr>
      <t>在平安乡磨马村实施饲草料棚建设到户补助项目</t>
    </r>
    <r>
      <rPr>
        <sz val="14"/>
        <rFont val="Times New Roman"/>
        <charset val="134"/>
      </rPr>
      <t>3</t>
    </r>
    <r>
      <rPr>
        <sz val="14"/>
        <rFont val="宋体"/>
        <charset val="134"/>
      </rPr>
      <t>座，每座补助</t>
    </r>
    <r>
      <rPr>
        <sz val="14"/>
        <rFont val="Times New Roman"/>
        <charset val="134"/>
      </rPr>
      <t>2000</t>
    </r>
    <r>
      <rPr>
        <sz val="14"/>
        <rFont val="宋体"/>
        <charset val="134"/>
      </rPr>
      <t>元，共补助</t>
    </r>
    <r>
      <rPr>
        <sz val="14"/>
        <rFont val="Times New Roman"/>
        <charset val="134"/>
      </rPr>
      <t>0.6</t>
    </r>
    <r>
      <rPr>
        <sz val="14"/>
        <rFont val="宋体"/>
        <charset val="134"/>
      </rPr>
      <t>万元。</t>
    </r>
  </si>
  <si>
    <r>
      <rPr>
        <sz val="14"/>
        <rFont val="宋体"/>
        <charset val="134"/>
      </rPr>
      <t>预计扶持磨马村</t>
    </r>
    <r>
      <rPr>
        <sz val="14"/>
        <rFont val="Times New Roman"/>
        <charset val="134"/>
      </rPr>
      <t>3</t>
    </r>
    <r>
      <rPr>
        <sz val="14"/>
        <rFont val="宋体"/>
        <charset val="134"/>
      </rPr>
      <t>户边缘户大力发展养殖业。</t>
    </r>
  </si>
  <si>
    <r>
      <rPr>
        <sz val="14"/>
        <rFont val="宋体"/>
        <charset val="134"/>
      </rPr>
      <t>连五乡饲草料棚建设到户补助项目</t>
    </r>
  </si>
  <si>
    <r>
      <rPr>
        <sz val="14"/>
        <rFont val="宋体"/>
        <charset val="134"/>
      </rPr>
      <t>连五乡边缘户饲草料棚建设到户补助项目：张家村</t>
    </r>
    <r>
      <rPr>
        <sz val="14"/>
        <rFont val="Times New Roman"/>
        <charset val="134"/>
      </rPr>
      <t>1</t>
    </r>
    <r>
      <rPr>
        <sz val="14"/>
        <rFont val="宋体"/>
        <charset val="134"/>
      </rPr>
      <t>座、腰庄</t>
    </r>
    <r>
      <rPr>
        <sz val="14"/>
        <rFont val="Times New Roman"/>
        <charset val="134"/>
      </rPr>
      <t>4</t>
    </r>
    <r>
      <rPr>
        <sz val="14"/>
        <rFont val="宋体"/>
        <charset val="134"/>
      </rPr>
      <t>座。</t>
    </r>
  </si>
  <si>
    <r>
      <rPr>
        <sz val="14"/>
        <rFont val="宋体"/>
        <charset val="134"/>
      </rPr>
      <t>五乡张家村边缘户饲草料棚建设到户补助项目</t>
    </r>
    <r>
      <rPr>
        <sz val="14"/>
        <rFont val="Times New Roman"/>
        <charset val="134"/>
      </rPr>
      <t>1</t>
    </r>
    <r>
      <rPr>
        <sz val="14"/>
        <rFont val="宋体"/>
        <charset val="134"/>
      </rPr>
      <t>座，增加养殖积极性。</t>
    </r>
  </si>
  <si>
    <r>
      <rPr>
        <b/>
        <sz val="14"/>
        <rFont val="Times New Roman"/>
        <charset val="134"/>
      </rPr>
      <t>2.13“</t>
    </r>
    <r>
      <rPr>
        <b/>
        <sz val="14"/>
        <rFont val="宋体"/>
        <charset val="134"/>
      </rPr>
      <t>五小</t>
    </r>
    <r>
      <rPr>
        <b/>
        <sz val="14"/>
        <rFont val="Times New Roman"/>
        <charset val="134"/>
      </rPr>
      <t>”</t>
    </r>
    <r>
      <rPr>
        <b/>
        <sz val="14"/>
        <rFont val="宋体"/>
        <charset val="134"/>
      </rPr>
      <t>产业到户补助项目</t>
    </r>
  </si>
  <si>
    <r>
      <rPr>
        <b/>
        <sz val="14"/>
        <rFont val="宋体"/>
        <charset val="134"/>
      </rPr>
      <t>安排</t>
    </r>
    <r>
      <rPr>
        <b/>
        <sz val="14"/>
        <rFont val="Times New Roman"/>
        <charset val="134"/>
      </rPr>
      <t>1</t>
    </r>
    <r>
      <rPr>
        <b/>
        <sz val="14"/>
        <rFont val="宋体"/>
        <charset val="134"/>
      </rPr>
      <t>万元在相关乡镇实施边缘户</t>
    </r>
    <r>
      <rPr>
        <b/>
        <sz val="14"/>
        <rFont val="Times New Roman"/>
        <charset val="134"/>
      </rPr>
      <t>“</t>
    </r>
    <r>
      <rPr>
        <b/>
        <sz val="14"/>
        <rFont val="宋体"/>
        <charset val="134"/>
      </rPr>
      <t>五小</t>
    </r>
    <r>
      <rPr>
        <b/>
        <sz val="14"/>
        <rFont val="Times New Roman"/>
        <charset val="134"/>
      </rPr>
      <t>”</t>
    </r>
    <r>
      <rPr>
        <b/>
        <sz val="14"/>
        <rFont val="宋体"/>
        <charset val="134"/>
      </rPr>
      <t>产业到户补助项目，每个补助</t>
    </r>
    <r>
      <rPr>
        <b/>
        <sz val="14"/>
        <rFont val="Times New Roman"/>
        <charset val="134"/>
      </rPr>
      <t>10000</t>
    </r>
    <r>
      <rPr>
        <b/>
        <sz val="14"/>
        <rFont val="宋体"/>
        <charset val="134"/>
      </rPr>
      <t>元，共补助</t>
    </r>
    <r>
      <rPr>
        <b/>
        <sz val="14"/>
        <rFont val="Times New Roman"/>
        <charset val="134"/>
      </rPr>
      <t>1</t>
    </r>
    <r>
      <rPr>
        <b/>
        <sz val="14"/>
        <rFont val="宋体"/>
        <charset val="134"/>
      </rPr>
      <t>个。</t>
    </r>
  </si>
  <si>
    <r>
      <rPr>
        <sz val="14"/>
        <rFont val="宋体"/>
        <charset val="134"/>
      </rPr>
      <t>木河乡</t>
    </r>
    <r>
      <rPr>
        <sz val="14"/>
        <rFont val="Times New Roman"/>
        <charset val="134"/>
      </rPr>
      <t>“</t>
    </r>
    <r>
      <rPr>
        <sz val="14"/>
        <rFont val="宋体"/>
        <charset val="134"/>
      </rPr>
      <t>五小</t>
    </r>
    <r>
      <rPr>
        <sz val="14"/>
        <rFont val="Times New Roman"/>
        <charset val="134"/>
      </rPr>
      <t>”</t>
    </r>
    <r>
      <rPr>
        <sz val="14"/>
        <rFont val="宋体"/>
        <charset val="134"/>
      </rPr>
      <t>产业到户补助项目</t>
    </r>
  </si>
  <si>
    <r>
      <rPr>
        <sz val="14"/>
        <rFont val="宋体"/>
        <charset val="134"/>
      </rPr>
      <t>木河乡坪王村</t>
    </r>
  </si>
  <si>
    <r>
      <rPr>
        <sz val="14"/>
        <rFont val="宋体"/>
        <charset val="134"/>
      </rPr>
      <t>涉及坪王</t>
    </r>
    <r>
      <rPr>
        <sz val="14"/>
        <rFont val="Times New Roman"/>
        <charset val="134"/>
      </rPr>
      <t>1</t>
    </r>
    <r>
      <rPr>
        <sz val="14"/>
        <rFont val="宋体"/>
        <charset val="134"/>
      </rPr>
      <t>户五小产业项目</t>
    </r>
  </si>
  <si>
    <r>
      <rPr>
        <sz val="14"/>
        <rFont val="宋体"/>
        <charset val="134"/>
      </rPr>
      <t>促进产业发展，增加群众收入，提高群众的种植积极性</t>
    </r>
  </si>
  <si>
    <r>
      <rPr>
        <b/>
        <sz val="18"/>
        <rFont val="Calibri"/>
        <charset val="134"/>
      </rPr>
      <t>②</t>
    </r>
  </si>
  <si>
    <r>
      <rPr>
        <b/>
        <sz val="14"/>
        <rFont val="宋体"/>
        <charset val="134"/>
      </rPr>
      <t>脱贫不稳定户到户类产业项目：</t>
    </r>
    <r>
      <rPr>
        <b/>
        <sz val="14"/>
        <rFont val="Times New Roman"/>
        <charset val="134"/>
      </rPr>
      <t>19</t>
    </r>
    <r>
      <rPr>
        <b/>
        <sz val="14"/>
        <rFont val="宋体"/>
        <charset val="134"/>
      </rPr>
      <t>项</t>
    </r>
  </si>
  <si>
    <r>
      <rPr>
        <b/>
        <sz val="14"/>
        <rFont val="宋体"/>
        <charset val="134"/>
      </rPr>
      <t>投资</t>
    </r>
    <r>
      <rPr>
        <b/>
        <sz val="14"/>
        <rFont val="Times New Roman"/>
        <charset val="134"/>
      </rPr>
      <t>117.875</t>
    </r>
    <r>
      <rPr>
        <b/>
        <sz val="14"/>
        <rFont val="宋体"/>
        <charset val="134"/>
      </rPr>
      <t>万元用于脱贫不稳定户到户产业项目。</t>
    </r>
  </si>
  <si>
    <r>
      <rPr>
        <b/>
        <sz val="14"/>
        <rFont val="Times New Roman"/>
        <charset val="134"/>
      </rPr>
      <t>1.</t>
    </r>
    <r>
      <rPr>
        <b/>
        <sz val="14"/>
        <rFont val="宋体"/>
        <charset val="134"/>
      </rPr>
      <t>种植业</t>
    </r>
    <r>
      <rPr>
        <b/>
        <sz val="14"/>
        <rFont val="Times New Roman"/>
        <charset val="134"/>
      </rPr>
      <t>:9</t>
    </r>
    <r>
      <rPr>
        <b/>
        <sz val="14"/>
        <rFont val="宋体"/>
        <charset val="134"/>
      </rPr>
      <t>项</t>
    </r>
  </si>
  <si>
    <r>
      <rPr>
        <b/>
        <sz val="14"/>
        <rFont val="宋体"/>
        <charset val="134"/>
      </rPr>
      <t>安排</t>
    </r>
    <r>
      <rPr>
        <b/>
        <sz val="14"/>
        <rFont val="Times New Roman"/>
        <charset val="134"/>
      </rPr>
      <t>53.0850</t>
    </r>
    <r>
      <rPr>
        <b/>
        <sz val="14"/>
        <rFont val="宋体"/>
        <charset val="134"/>
      </rPr>
      <t>万元在全县范围实施脱贫不稳定户种植业补助项目。</t>
    </r>
  </si>
  <si>
    <r>
      <rPr>
        <b/>
        <sz val="14"/>
        <rFont val="宋体"/>
        <charset val="134"/>
      </rPr>
      <t>安排</t>
    </r>
    <r>
      <rPr>
        <b/>
        <sz val="14"/>
        <rFont val="Times New Roman"/>
        <charset val="134"/>
      </rPr>
      <t>14.91</t>
    </r>
    <r>
      <rPr>
        <b/>
        <sz val="14"/>
        <rFont val="宋体"/>
        <charset val="134"/>
      </rPr>
      <t>万元在全县范围内实施脱贫不稳定户旱作农业到户补助项目，每亩补助</t>
    </r>
    <r>
      <rPr>
        <b/>
        <sz val="14"/>
        <rFont val="Times New Roman"/>
        <charset val="134"/>
      </rPr>
      <t>200</t>
    </r>
    <r>
      <rPr>
        <b/>
        <sz val="14"/>
        <rFont val="宋体"/>
        <charset val="134"/>
      </rPr>
      <t>元，共补助</t>
    </r>
    <r>
      <rPr>
        <b/>
        <sz val="14"/>
        <rFont val="Times New Roman"/>
        <charset val="134"/>
      </rPr>
      <t>759.5</t>
    </r>
    <r>
      <rPr>
        <b/>
        <sz val="14"/>
        <rFont val="宋体"/>
        <charset val="134"/>
      </rPr>
      <t>亩。</t>
    </r>
  </si>
  <si>
    <r>
      <rPr>
        <sz val="14"/>
        <rFont val="宋体"/>
        <charset val="134"/>
      </rPr>
      <t>共</t>
    </r>
    <r>
      <rPr>
        <sz val="14"/>
        <rFont val="Times New Roman"/>
        <charset val="134"/>
      </rPr>
      <t>15</t>
    </r>
    <r>
      <rPr>
        <sz val="14"/>
        <rFont val="宋体"/>
        <charset val="134"/>
      </rPr>
      <t>村</t>
    </r>
    <r>
      <rPr>
        <sz val="14"/>
        <rFont val="Times New Roman"/>
        <charset val="134"/>
      </rPr>
      <t>43</t>
    </r>
    <r>
      <rPr>
        <sz val="14"/>
        <rFont val="宋体"/>
        <charset val="134"/>
      </rPr>
      <t>户</t>
    </r>
    <r>
      <rPr>
        <sz val="14"/>
        <rFont val="Times New Roman"/>
        <charset val="134"/>
      </rPr>
      <t>145</t>
    </r>
    <r>
      <rPr>
        <sz val="14"/>
        <rFont val="宋体"/>
        <charset val="134"/>
      </rPr>
      <t>亩，需资金</t>
    </r>
    <r>
      <rPr>
        <sz val="14"/>
        <rFont val="Times New Roman"/>
        <charset val="134"/>
      </rPr>
      <t>2.9</t>
    </r>
    <r>
      <rPr>
        <sz val="14"/>
        <rFont val="宋体"/>
        <charset val="134"/>
      </rPr>
      <t>万元。纳沟村</t>
    </r>
    <r>
      <rPr>
        <sz val="14"/>
        <rFont val="Times New Roman"/>
        <charset val="134"/>
      </rPr>
      <t>2</t>
    </r>
    <r>
      <rPr>
        <sz val="14"/>
        <rFont val="宋体"/>
        <charset val="134"/>
      </rPr>
      <t>户</t>
    </r>
    <r>
      <rPr>
        <sz val="14"/>
        <rFont val="Times New Roman"/>
        <charset val="134"/>
      </rPr>
      <t>6</t>
    </r>
    <r>
      <rPr>
        <sz val="14"/>
        <rFont val="宋体"/>
        <charset val="134"/>
      </rPr>
      <t>亩、上磨村</t>
    </r>
    <r>
      <rPr>
        <sz val="14"/>
        <rFont val="Times New Roman"/>
        <charset val="134"/>
      </rPr>
      <t>4</t>
    </r>
    <r>
      <rPr>
        <sz val="14"/>
        <rFont val="宋体"/>
        <charset val="134"/>
      </rPr>
      <t>户</t>
    </r>
    <r>
      <rPr>
        <sz val="14"/>
        <rFont val="Times New Roman"/>
        <charset val="134"/>
      </rPr>
      <t>8</t>
    </r>
    <r>
      <rPr>
        <sz val="14"/>
        <rFont val="宋体"/>
        <charset val="134"/>
      </rPr>
      <t>亩、沟口村</t>
    </r>
    <r>
      <rPr>
        <sz val="14"/>
        <rFont val="Times New Roman"/>
        <charset val="134"/>
      </rPr>
      <t>3</t>
    </r>
    <r>
      <rPr>
        <sz val="14"/>
        <rFont val="宋体"/>
        <charset val="134"/>
      </rPr>
      <t>户</t>
    </r>
    <r>
      <rPr>
        <sz val="14"/>
        <rFont val="Times New Roman"/>
        <charset val="134"/>
      </rPr>
      <t>9</t>
    </r>
    <r>
      <rPr>
        <sz val="14"/>
        <rFont val="宋体"/>
        <charset val="134"/>
      </rPr>
      <t>亩、崔家村</t>
    </r>
    <r>
      <rPr>
        <sz val="14"/>
        <rFont val="Times New Roman"/>
        <charset val="134"/>
      </rPr>
      <t>1</t>
    </r>
    <r>
      <rPr>
        <sz val="14"/>
        <rFont val="宋体"/>
        <charset val="134"/>
      </rPr>
      <t>户</t>
    </r>
    <r>
      <rPr>
        <sz val="14"/>
        <rFont val="Times New Roman"/>
        <charset val="134"/>
      </rPr>
      <t>2</t>
    </r>
    <r>
      <rPr>
        <sz val="14"/>
        <rFont val="宋体"/>
        <charset val="134"/>
      </rPr>
      <t>亩、园树村</t>
    </r>
    <r>
      <rPr>
        <sz val="14"/>
        <rFont val="Times New Roman"/>
        <charset val="134"/>
      </rPr>
      <t>3</t>
    </r>
    <r>
      <rPr>
        <sz val="14"/>
        <rFont val="宋体"/>
        <charset val="134"/>
      </rPr>
      <t>户</t>
    </r>
    <r>
      <rPr>
        <sz val="14"/>
        <rFont val="Times New Roman"/>
        <charset val="134"/>
      </rPr>
      <t>10</t>
    </r>
    <r>
      <rPr>
        <sz val="14"/>
        <rFont val="宋体"/>
        <charset val="134"/>
      </rPr>
      <t>亩、孟寺村</t>
    </r>
    <r>
      <rPr>
        <sz val="14"/>
        <rFont val="Times New Roman"/>
        <charset val="134"/>
      </rPr>
      <t>1</t>
    </r>
    <r>
      <rPr>
        <sz val="14"/>
        <rFont val="宋体"/>
        <charset val="134"/>
      </rPr>
      <t>户</t>
    </r>
    <r>
      <rPr>
        <sz val="14"/>
        <rFont val="Times New Roman"/>
        <charset val="134"/>
      </rPr>
      <t>5</t>
    </r>
    <r>
      <rPr>
        <sz val="14"/>
        <rFont val="宋体"/>
        <charset val="134"/>
      </rPr>
      <t>亩、瓦泉村</t>
    </r>
    <r>
      <rPr>
        <sz val="14"/>
        <rFont val="Times New Roman"/>
        <charset val="134"/>
      </rPr>
      <t>6</t>
    </r>
    <r>
      <rPr>
        <sz val="14"/>
        <rFont val="宋体"/>
        <charset val="134"/>
      </rPr>
      <t>户</t>
    </r>
    <r>
      <rPr>
        <sz val="14"/>
        <rFont val="Times New Roman"/>
        <charset val="134"/>
      </rPr>
      <t>18</t>
    </r>
    <r>
      <rPr>
        <sz val="14"/>
        <rFont val="宋体"/>
        <charset val="134"/>
      </rPr>
      <t>亩、刘家村</t>
    </r>
    <r>
      <rPr>
        <sz val="14"/>
        <rFont val="Times New Roman"/>
        <charset val="134"/>
      </rPr>
      <t>1</t>
    </r>
    <r>
      <rPr>
        <sz val="14"/>
        <rFont val="宋体"/>
        <charset val="134"/>
      </rPr>
      <t>户</t>
    </r>
    <r>
      <rPr>
        <sz val="14"/>
        <rFont val="Times New Roman"/>
        <charset val="134"/>
      </rPr>
      <t>4</t>
    </r>
    <r>
      <rPr>
        <sz val="14"/>
        <rFont val="宋体"/>
        <charset val="134"/>
      </rPr>
      <t>亩、背武村</t>
    </r>
    <r>
      <rPr>
        <sz val="14"/>
        <rFont val="Times New Roman"/>
        <charset val="134"/>
      </rPr>
      <t>4</t>
    </r>
    <r>
      <rPr>
        <sz val="14"/>
        <rFont val="宋体"/>
        <charset val="134"/>
      </rPr>
      <t>户</t>
    </r>
    <r>
      <rPr>
        <sz val="14"/>
        <rFont val="Times New Roman"/>
        <charset val="134"/>
      </rPr>
      <t>12</t>
    </r>
    <r>
      <rPr>
        <sz val="14"/>
        <rFont val="宋体"/>
        <charset val="134"/>
      </rPr>
      <t>亩、崔湾村</t>
    </r>
    <r>
      <rPr>
        <sz val="14"/>
        <rFont val="Times New Roman"/>
        <charset val="134"/>
      </rPr>
      <t>2</t>
    </r>
    <r>
      <rPr>
        <sz val="14"/>
        <rFont val="宋体"/>
        <charset val="134"/>
      </rPr>
      <t>户</t>
    </r>
    <r>
      <rPr>
        <sz val="14"/>
        <rFont val="Times New Roman"/>
        <charset val="134"/>
      </rPr>
      <t>6</t>
    </r>
    <r>
      <rPr>
        <sz val="14"/>
        <rFont val="宋体"/>
        <charset val="134"/>
      </rPr>
      <t>亩、东街村</t>
    </r>
    <r>
      <rPr>
        <sz val="14"/>
        <rFont val="Times New Roman"/>
        <charset val="134"/>
      </rPr>
      <t>3</t>
    </r>
    <r>
      <rPr>
        <sz val="14"/>
        <rFont val="宋体"/>
        <charset val="134"/>
      </rPr>
      <t>户</t>
    </r>
    <r>
      <rPr>
        <sz val="14"/>
        <rFont val="Times New Roman"/>
        <charset val="134"/>
      </rPr>
      <t>18</t>
    </r>
    <r>
      <rPr>
        <sz val="14"/>
        <rFont val="宋体"/>
        <charset val="134"/>
      </rPr>
      <t>亩、袁川村</t>
    </r>
    <r>
      <rPr>
        <sz val="14"/>
        <rFont val="Times New Roman"/>
        <charset val="134"/>
      </rPr>
      <t>3</t>
    </r>
    <r>
      <rPr>
        <sz val="14"/>
        <rFont val="宋体"/>
        <charset val="134"/>
      </rPr>
      <t>户</t>
    </r>
    <r>
      <rPr>
        <sz val="14"/>
        <rFont val="Times New Roman"/>
        <charset val="134"/>
      </rPr>
      <t>6</t>
    </r>
    <r>
      <rPr>
        <sz val="14"/>
        <rFont val="宋体"/>
        <charset val="134"/>
      </rPr>
      <t>亩、杨川村</t>
    </r>
    <r>
      <rPr>
        <sz val="14"/>
        <rFont val="Times New Roman"/>
        <charset val="134"/>
      </rPr>
      <t>5</t>
    </r>
    <r>
      <rPr>
        <sz val="14"/>
        <rFont val="宋体"/>
        <charset val="134"/>
      </rPr>
      <t>户</t>
    </r>
    <r>
      <rPr>
        <sz val="14"/>
        <rFont val="Times New Roman"/>
        <charset val="134"/>
      </rPr>
      <t>30</t>
    </r>
    <r>
      <rPr>
        <sz val="14"/>
        <rFont val="宋体"/>
        <charset val="134"/>
      </rPr>
      <t>亩、赵阳村</t>
    </r>
    <r>
      <rPr>
        <sz val="14"/>
        <rFont val="Times New Roman"/>
        <charset val="134"/>
      </rPr>
      <t>4</t>
    </r>
    <r>
      <rPr>
        <sz val="14"/>
        <rFont val="宋体"/>
        <charset val="134"/>
      </rPr>
      <t>户</t>
    </r>
    <r>
      <rPr>
        <sz val="14"/>
        <rFont val="Times New Roman"/>
        <charset val="134"/>
      </rPr>
      <t>8</t>
    </r>
    <r>
      <rPr>
        <sz val="14"/>
        <rFont val="宋体"/>
        <charset val="134"/>
      </rPr>
      <t>亩、上川村</t>
    </r>
    <r>
      <rPr>
        <sz val="14"/>
        <rFont val="Times New Roman"/>
        <charset val="134"/>
      </rPr>
      <t>1</t>
    </r>
    <r>
      <rPr>
        <sz val="14"/>
        <rFont val="宋体"/>
        <charset val="134"/>
      </rPr>
      <t>户</t>
    </r>
    <r>
      <rPr>
        <sz val="14"/>
        <rFont val="Times New Roman"/>
        <charset val="134"/>
      </rPr>
      <t>3</t>
    </r>
    <r>
      <rPr>
        <sz val="14"/>
        <rFont val="宋体"/>
        <charset val="134"/>
      </rPr>
      <t>亩</t>
    </r>
    <r>
      <rPr>
        <sz val="14"/>
        <rFont val="Times New Roman"/>
        <charset val="134"/>
      </rPr>
      <t>.</t>
    </r>
    <r>
      <rPr>
        <sz val="14"/>
        <rFont val="宋体"/>
        <charset val="134"/>
      </rPr>
      <t>每亩</t>
    </r>
    <r>
      <rPr>
        <sz val="14"/>
        <rFont val="Times New Roman"/>
        <charset val="134"/>
      </rPr>
      <t>200</t>
    </r>
    <r>
      <rPr>
        <sz val="14"/>
        <rFont val="宋体"/>
        <charset val="134"/>
      </rPr>
      <t>元。</t>
    </r>
  </si>
  <si>
    <r>
      <rPr>
        <sz val="14"/>
        <rFont val="宋体"/>
        <charset val="134"/>
      </rPr>
      <t>扶持农户发展种植业，巩固拓展脱贫攻坚成果</t>
    </r>
  </si>
  <si>
    <r>
      <rPr>
        <sz val="14"/>
        <rFont val="宋体"/>
        <charset val="134"/>
      </rPr>
      <t>全镇共种植</t>
    </r>
    <r>
      <rPr>
        <sz val="14"/>
        <rFont val="Times New Roman"/>
        <charset val="134"/>
      </rPr>
      <t>135</t>
    </r>
    <r>
      <rPr>
        <sz val="14"/>
        <rFont val="宋体"/>
        <charset val="134"/>
      </rPr>
      <t>亩，每亩补助</t>
    </r>
    <r>
      <rPr>
        <sz val="14"/>
        <rFont val="Times New Roman"/>
        <charset val="134"/>
      </rPr>
      <t>200</t>
    </r>
    <r>
      <rPr>
        <sz val="14"/>
        <rFont val="宋体"/>
        <charset val="134"/>
      </rPr>
      <t>元，共补助</t>
    </r>
    <r>
      <rPr>
        <sz val="14"/>
        <rFont val="Times New Roman"/>
        <charset val="134"/>
      </rPr>
      <t xml:space="preserve"> 2.7</t>
    </r>
    <r>
      <rPr>
        <sz val="14"/>
        <rFont val="宋体"/>
        <charset val="134"/>
      </rPr>
      <t>万元，其中，冯塬村种植</t>
    </r>
    <r>
      <rPr>
        <sz val="14"/>
        <rFont val="Times New Roman"/>
        <charset val="134"/>
      </rPr>
      <t>6</t>
    </r>
    <r>
      <rPr>
        <sz val="14"/>
        <rFont val="宋体"/>
        <charset val="134"/>
      </rPr>
      <t>亩</t>
    </r>
    <r>
      <rPr>
        <sz val="14"/>
        <rFont val="Times New Roman"/>
        <charset val="134"/>
      </rPr>
      <t>0.12</t>
    </r>
    <r>
      <rPr>
        <sz val="14"/>
        <rFont val="宋体"/>
        <charset val="134"/>
      </rPr>
      <t>万元；西川村种植</t>
    </r>
    <r>
      <rPr>
        <sz val="14"/>
        <rFont val="Times New Roman"/>
        <charset val="134"/>
      </rPr>
      <t>6</t>
    </r>
    <r>
      <rPr>
        <sz val="14"/>
        <rFont val="宋体"/>
        <charset val="134"/>
      </rPr>
      <t>亩</t>
    </r>
    <r>
      <rPr>
        <sz val="14"/>
        <rFont val="Times New Roman"/>
        <charset val="134"/>
      </rPr>
      <t>0.12</t>
    </r>
    <r>
      <rPr>
        <sz val="14"/>
        <rFont val="宋体"/>
        <charset val="134"/>
      </rPr>
      <t>万元；榆树村种植</t>
    </r>
    <r>
      <rPr>
        <sz val="14"/>
        <rFont val="Times New Roman"/>
        <charset val="134"/>
      </rPr>
      <t>12</t>
    </r>
    <r>
      <rPr>
        <sz val="14"/>
        <rFont val="宋体"/>
        <charset val="134"/>
      </rPr>
      <t>亩</t>
    </r>
    <r>
      <rPr>
        <sz val="14"/>
        <rFont val="Times New Roman"/>
        <charset val="134"/>
      </rPr>
      <t>0.24</t>
    </r>
    <r>
      <rPr>
        <sz val="14"/>
        <rFont val="宋体"/>
        <charset val="134"/>
      </rPr>
      <t>万元；李山村</t>
    </r>
    <r>
      <rPr>
        <sz val="14"/>
        <rFont val="Times New Roman"/>
        <charset val="134"/>
      </rPr>
      <t>10</t>
    </r>
    <r>
      <rPr>
        <sz val="14"/>
        <rFont val="宋体"/>
        <charset val="134"/>
      </rPr>
      <t>亩</t>
    </r>
    <r>
      <rPr>
        <sz val="14"/>
        <rFont val="Times New Roman"/>
        <charset val="134"/>
      </rPr>
      <t>0.2</t>
    </r>
    <r>
      <rPr>
        <sz val="14"/>
        <rFont val="宋体"/>
        <charset val="134"/>
      </rPr>
      <t>万元；官泉村种植</t>
    </r>
    <r>
      <rPr>
        <sz val="14"/>
        <rFont val="Times New Roman"/>
        <charset val="134"/>
      </rPr>
      <t>10</t>
    </r>
    <r>
      <rPr>
        <sz val="14"/>
        <rFont val="宋体"/>
        <charset val="134"/>
      </rPr>
      <t>亩</t>
    </r>
    <r>
      <rPr>
        <sz val="14"/>
        <rFont val="Times New Roman"/>
        <charset val="134"/>
      </rPr>
      <t>0.2</t>
    </r>
    <r>
      <rPr>
        <sz val="14"/>
        <rFont val="宋体"/>
        <charset val="134"/>
      </rPr>
      <t>万元；北街村</t>
    </r>
    <r>
      <rPr>
        <sz val="14"/>
        <rFont val="Times New Roman"/>
        <charset val="134"/>
      </rPr>
      <t>2</t>
    </r>
    <r>
      <rPr>
        <sz val="14"/>
        <rFont val="宋体"/>
        <charset val="134"/>
      </rPr>
      <t>亩</t>
    </r>
    <r>
      <rPr>
        <sz val="14"/>
        <rFont val="Times New Roman"/>
        <charset val="134"/>
      </rPr>
      <t>0.04</t>
    </r>
    <r>
      <rPr>
        <sz val="14"/>
        <rFont val="宋体"/>
        <charset val="134"/>
      </rPr>
      <t>万元；树坡村种植</t>
    </r>
    <r>
      <rPr>
        <sz val="14"/>
        <rFont val="Times New Roman"/>
        <charset val="134"/>
      </rPr>
      <t>2</t>
    </r>
    <r>
      <rPr>
        <sz val="14"/>
        <rFont val="宋体"/>
        <charset val="134"/>
      </rPr>
      <t>亩</t>
    </r>
    <r>
      <rPr>
        <sz val="14"/>
        <rFont val="Times New Roman"/>
        <charset val="134"/>
      </rPr>
      <t>0.04</t>
    </r>
    <r>
      <rPr>
        <sz val="14"/>
        <rFont val="宋体"/>
        <charset val="134"/>
      </rPr>
      <t>万元；南街村种植</t>
    </r>
    <r>
      <rPr>
        <sz val="14"/>
        <rFont val="Times New Roman"/>
        <charset val="134"/>
      </rPr>
      <t>10</t>
    </r>
    <r>
      <rPr>
        <sz val="14"/>
        <rFont val="宋体"/>
        <charset val="134"/>
      </rPr>
      <t>亩</t>
    </r>
    <r>
      <rPr>
        <sz val="14"/>
        <rFont val="Times New Roman"/>
        <charset val="134"/>
      </rPr>
      <t>0.2</t>
    </r>
    <r>
      <rPr>
        <sz val="14"/>
        <rFont val="宋体"/>
        <charset val="134"/>
      </rPr>
      <t>万元；西沟村种植</t>
    </r>
    <r>
      <rPr>
        <sz val="14"/>
        <rFont val="Times New Roman"/>
        <charset val="134"/>
      </rPr>
      <t>10</t>
    </r>
    <r>
      <rPr>
        <sz val="14"/>
        <rFont val="宋体"/>
        <charset val="134"/>
      </rPr>
      <t>亩</t>
    </r>
    <r>
      <rPr>
        <sz val="14"/>
        <rFont val="Times New Roman"/>
        <charset val="134"/>
      </rPr>
      <t>0.2</t>
    </r>
    <r>
      <rPr>
        <sz val="14"/>
        <rFont val="宋体"/>
        <charset val="134"/>
      </rPr>
      <t>万元；西门村共</t>
    </r>
    <r>
      <rPr>
        <sz val="14"/>
        <rFont val="Times New Roman"/>
        <charset val="134"/>
      </rPr>
      <t>15</t>
    </r>
    <r>
      <rPr>
        <sz val="14"/>
        <rFont val="宋体"/>
        <charset val="134"/>
      </rPr>
      <t>亩补助</t>
    </r>
    <r>
      <rPr>
        <sz val="14"/>
        <rFont val="Times New Roman"/>
        <charset val="134"/>
      </rPr>
      <t>0.3</t>
    </r>
    <r>
      <rPr>
        <sz val="14"/>
        <rFont val="宋体"/>
        <charset val="134"/>
      </rPr>
      <t>万元；北河村</t>
    </r>
    <r>
      <rPr>
        <sz val="14"/>
        <rFont val="Times New Roman"/>
        <charset val="134"/>
      </rPr>
      <t>11</t>
    </r>
    <r>
      <rPr>
        <sz val="14"/>
        <rFont val="宋体"/>
        <charset val="134"/>
      </rPr>
      <t>亩</t>
    </r>
    <r>
      <rPr>
        <sz val="14"/>
        <rFont val="Times New Roman"/>
        <charset val="134"/>
      </rPr>
      <t>0.22</t>
    </r>
    <r>
      <rPr>
        <sz val="14"/>
        <rFont val="宋体"/>
        <charset val="134"/>
      </rPr>
      <t>万元</t>
    </r>
    <r>
      <rPr>
        <sz val="14"/>
        <rFont val="Times New Roman"/>
        <charset val="134"/>
      </rPr>
      <t>;</t>
    </r>
    <r>
      <rPr>
        <sz val="14"/>
        <rFont val="宋体"/>
        <charset val="134"/>
      </rPr>
      <t>郑家村</t>
    </r>
    <r>
      <rPr>
        <sz val="14"/>
        <rFont val="Times New Roman"/>
        <charset val="134"/>
      </rPr>
      <t>10</t>
    </r>
    <r>
      <rPr>
        <sz val="14"/>
        <rFont val="宋体"/>
        <charset val="134"/>
      </rPr>
      <t>亩</t>
    </r>
    <r>
      <rPr>
        <sz val="14"/>
        <rFont val="Times New Roman"/>
        <charset val="134"/>
      </rPr>
      <t>0.2</t>
    </r>
    <r>
      <rPr>
        <sz val="14"/>
        <rFont val="宋体"/>
        <charset val="134"/>
      </rPr>
      <t>万元；汪堡村种植</t>
    </r>
    <r>
      <rPr>
        <sz val="14"/>
        <rFont val="Times New Roman"/>
        <charset val="134"/>
      </rPr>
      <t>4</t>
    </r>
    <r>
      <rPr>
        <sz val="14"/>
        <rFont val="宋体"/>
        <charset val="134"/>
      </rPr>
      <t>亩</t>
    </r>
    <r>
      <rPr>
        <sz val="14"/>
        <rFont val="Times New Roman"/>
        <charset val="134"/>
      </rPr>
      <t>0.08</t>
    </r>
    <r>
      <rPr>
        <sz val="14"/>
        <rFont val="宋体"/>
        <charset val="134"/>
      </rPr>
      <t>万元；连柯村</t>
    </r>
    <r>
      <rPr>
        <sz val="14"/>
        <rFont val="Times New Roman"/>
        <charset val="134"/>
      </rPr>
      <t>15</t>
    </r>
    <r>
      <rPr>
        <sz val="14"/>
        <rFont val="宋体"/>
        <charset val="134"/>
      </rPr>
      <t>亩</t>
    </r>
    <r>
      <rPr>
        <sz val="14"/>
        <rFont val="Times New Roman"/>
        <charset val="134"/>
      </rPr>
      <t>0.3</t>
    </r>
    <r>
      <rPr>
        <sz val="14"/>
        <rFont val="宋体"/>
        <charset val="134"/>
      </rPr>
      <t>万元；南梁村饲料玉米种植</t>
    </r>
    <r>
      <rPr>
        <sz val="14"/>
        <rFont val="Times New Roman"/>
        <charset val="134"/>
      </rPr>
      <t>3</t>
    </r>
    <r>
      <rPr>
        <sz val="14"/>
        <rFont val="宋体"/>
        <charset val="134"/>
      </rPr>
      <t>亩</t>
    </r>
    <r>
      <rPr>
        <sz val="14"/>
        <rFont val="Times New Roman"/>
        <charset val="134"/>
      </rPr>
      <t>0.06</t>
    </r>
    <r>
      <rPr>
        <sz val="14"/>
        <rFont val="宋体"/>
        <charset val="134"/>
      </rPr>
      <t>万元；四方村饲料玉米</t>
    </r>
    <r>
      <rPr>
        <sz val="14"/>
        <rFont val="Times New Roman"/>
        <charset val="134"/>
      </rPr>
      <t>9</t>
    </r>
    <r>
      <rPr>
        <sz val="14"/>
        <rFont val="宋体"/>
        <charset val="134"/>
      </rPr>
      <t>亩</t>
    </r>
    <r>
      <rPr>
        <sz val="14"/>
        <rFont val="Times New Roman"/>
        <charset val="134"/>
      </rPr>
      <t>0.18</t>
    </r>
    <r>
      <rPr>
        <sz val="14"/>
        <rFont val="宋体"/>
        <charset val="134"/>
      </rPr>
      <t>万</t>
    </r>
  </si>
  <si>
    <r>
      <rPr>
        <sz val="14"/>
        <rFont val="宋体"/>
        <charset val="134"/>
      </rPr>
      <t>共</t>
    </r>
    <r>
      <rPr>
        <sz val="14"/>
        <rFont val="Times New Roman"/>
        <charset val="134"/>
      </rPr>
      <t>9</t>
    </r>
    <r>
      <rPr>
        <sz val="14"/>
        <rFont val="宋体"/>
        <charset val="134"/>
      </rPr>
      <t>亩，需资金</t>
    </r>
    <r>
      <rPr>
        <sz val="14"/>
        <rFont val="Times New Roman"/>
        <charset val="134"/>
      </rPr>
      <t>0.18</t>
    </r>
    <r>
      <rPr>
        <sz val="14"/>
        <rFont val="宋体"/>
        <charset val="134"/>
      </rPr>
      <t>万元；麻崖村</t>
    </r>
    <r>
      <rPr>
        <sz val="14"/>
        <rFont val="Times New Roman"/>
        <charset val="134"/>
      </rPr>
      <t>1</t>
    </r>
    <r>
      <rPr>
        <sz val="14"/>
        <rFont val="宋体"/>
        <charset val="134"/>
      </rPr>
      <t>户</t>
    </r>
    <r>
      <rPr>
        <sz val="14"/>
        <rFont val="Times New Roman"/>
        <charset val="134"/>
      </rPr>
      <t>2</t>
    </r>
    <r>
      <rPr>
        <sz val="14"/>
        <rFont val="宋体"/>
        <charset val="134"/>
      </rPr>
      <t>亩、河北村</t>
    </r>
    <r>
      <rPr>
        <sz val="14"/>
        <rFont val="Times New Roman"/>
        <charset val="134"/>
      </rPr>
      <t>1</t>
    </r>
    <r>
      <rPr>
        <sz val="14"/>
        <rFont val="宋体"/>
        <charset val="134"/>
      </rPr>
      <t>户</t>
    </r>
    <r>
      <rPr>
        <sz val="14"/>
        <rFont val="Times New Roman"/>
        <charset val="134"/>
      </rPr>
      <t>2</t>
    </r>
    <r>
      <rPr>
        <sz val="14"/>
        <rFont val="宋体"/>
        <charset val="134"/>
      </rPr>
      <t>亩、柳沟村</t>
    </r>
    <r>
      <rPr>
        <sz val="14"/>
        <rFont val="Times New Roman"/>
        <charset val="134"/>
      </rPr>
      <t>1</t>
    </r>
    <r>
      <rPr>
        <sz val="14"/>
        <rFont val="宋体"/>
        <charset val="134"/>
      </rPr>
      <t>户</t>
    </r>
    <r>
      <rPr>
        <sz val="14"/>
        <rFont val="Times New Roman"/>
        <charset val="134"/>
      </rPr>
      <t>2</t>
    </r>
    <r>
      <rPr>
        <sz val="14"/>
        <rFont val="宋体"/>
        <charset val="134"/>
      </rPr>
      <t>亩、许湾村</t>
    </r>
    <r>
      <rPr>
        <sz val="14"/>
        <rFont val="Times New Roman"/>
        <charset val="134"/>
      </rPr>
      <t>1</t>
    </r>
    <r>
      <rPr>
        <sz val="14"/>
        <rFont val="宋体"/>
        <charset val="134"/>
      </rPr>
      <t>户</t>
    </r>
    <r>
      <rPr>
        <sz val="14"/>
        <rFont val="Times New Roman"/>
        <charset val="134"/>
      </rPr>
      <t>3</t>
    </r>
    <r>
      <rPr>
        <sz val="14"/>
        <rFont val="宋体"/>
        <charset val="134"/>
      </rPr>
      <t>亩、</t>
    </r>
  </si>
  <si>
    <r>
      <rPr>
        <sz val="14"/>
        <rFont val="宋体"/>
        <charset val="134"/>
      </rPr>
      <t>在胡川镇脱贫不稳定户种植旱作农业</t>
    </r>
    <r>
      <rPr>
        <sz val="14"/>
        <rFont val="Times New Roman"/>
        <charset val="134"/>
      </rPr>
      <t>42</t>
    </r>
    <r>
      <rPr>
        <sz val="14"/>
        <rFont val="宋体"/>
        <charset val="134"/>
      </rPr>
      <t>亩，每亩补助</t>
    </r>
    <r>
      <rPr>
        <sz val="14"/>
        <rFont val="Times New Roman"/>
        <charset val="134"/>
      </rPr>
      <t>200</t>
    </r>
    <r>
      <rPr>
        <sz val="14"/>
        <rFont val="宋体"/>
        <charset val="134"/>
      </rPr>
      <t>元，共补助</t>
    </r>
    <r>
      <rPr>
        <sz val="14"/>
        <rFont val="Times New Roman"/>
        <charset val="134"/>
      </rPr>
      <t>0.84</t>
    </r>
    <r>
      <rPr>
        <sz val="14"/>
        <rFont val="宋体"/>
        <charset val="134"/>
      </rPr>
      <t>万元。仓下村</t>
    </r>
    <r>
      <rPr>
        <sz val="14"/>
        <rFont val="Times New Roman"/>
        <charset val="134"/>
      </rPr>
      <t>2</t>
    </r>
    <r>
      <rPr>
        <sz val="14"/>
        <rFont val="宋体"/>
        <charset val="134"/>
      </rPr>
      <t>亩；宁马村</t>
    </r>
    <r>
      <rPr>
        <sz val="14"/>
        <rFont val="Times New Roman"/>
        <charset val="134"/>
      </rPr>
      <t>3</t>
    </r>
    <r>
      <rPr>
        <sz val="14"/>
        <rFont val="宋体"/>
        <charset val="134"/>
      </rPr>
      <t>亩；潘峪村</t>
    </r>
    <r>
      <rPr>
        <sz val="14"/>
        <rFont val="Times New Roman"/>
        <charset val="134"/>
      </rPr>
      <t>5</t>
    </r>
    <r>
      <rPr>
        <sz val="14"/>
        <rFont val="宋体"/>
        <charset val="134"/>
      </rPr>
      <t>亩；蒲家村</t>
    </r>
    <r>
      <rPr>
        <sz val="14"/>
        <rFont val="Times New Roman"/>
        <charset val="134"/>
      </rPr>
      <t>12</t>
    </r>
    <r>
      <rPr>
        <sz val="14"/>
        <rFont val="宋体"/>
        <charset val="134"/>
      </rPr>
      <t>亩；祁沟村</t>
    </r>
    <r>
      <rPr>
        <sz val="14"/>
        <rFont val="Times New Roman"/>
        <charset val="134"/>
      </rPr>
      <t>4</t>
    </r>
    <r>
      <rPr>
        <sz val="14"/>
        <rFont val="宋体"/>
        <charset val="134"/>
      </rPr>
      <t>亩；深坷村</t>
    </r>
    <r>
      <rPr>
        <sz val="14"/>
        <rFont val="Times New Roman"/>
        <charset val="134"/>
      </rPr>
      <t>4</t>
    </r>
    <r>
      <rPr>
        <sz val="14"/>
        <rFont val="宋体"/>
        <charset val="134"/>
      </rPr>
      <t>亩；阳山村</t>
    </r>
    <r>
      <rPr>
        <sz val="14"/>
        <rFont val="Times New Roman"/>
        <charset val="134"/>
      </rPr>
      <t>5</t>
    </r>
    <r>
      <rPr>
        <sz val="14"/>
        <rFont val="宋体"/>
        <charset val="134"/>
      </rPr>
      <t>亩；窑上村</t>
    </r>
    <r>
      <rPr>
        <sz val="14"/>
        <rFont val="Times New Roman"/>
        <charset val="134"/>
      </rPr>
      <t>7</t>
    </r>
    <r>
      <rPr>
        <sz val="14"/>
        <rFont val="宋体"/>
        <charset val="134"/>
      </rPr>
      <t>亩。</t>
    </r>
  </si>
  <si>
    <t>通过种植业补助扶持，增加监测户收入，巩固拓展脱贫攻坚成果</t>
  </si>
  <si>
    <r>
      <rPr>
        <sz val="14"/>
        <rFont val="宋体"/>
        <charset val="134"/>
      </rPr>
      <t>共计</t>
    </r>
    <r>
      <rPr>
        <sz val="14"/>
        <rFont val="Times New Roman"/>
        <charset val="134"/>
      </rPr>
      <t>94.5</t>
    </r>
    <r>
      <rPr>
        <sz val="14"/>
        <rFont val="宋体"/>
        <charset val="134"/>
      </rPr>
      <t>亩，其中：汪洋村</t>
    </r>
    <r>
      <rPr>
        <sz val="14"/>
        <rFont val="Times New Roman"/>
        <charset val="134"/>
      </rPr>
      <t>8</t>
    </r>
    <r>
      <rPr>
        <sz val="14"/>
        <rFont val="宋体"/>
        <charset val="134"/>
      </rPr>
      <t>亩，寨子村</t>
    </r>
    <r>
      <rPr>
        <sz val="14"/>
        <rFont val="Times New Roman"/>
        <charset val="134"/>
      </rPr>
      <t>1</t>
    </r>
    <r>
      <rPr>
        <sz val="14"/>
        <rFont val="宋体"/>
        <charset val="134"/>
      </rPr>
      <t>亩，双庙村</t>
    </r>
    <r>
      <rPr>
        <sz val="14"/>
        <rFont val="Times New Roman"/>
        <charset val="134"/>
      </rPr>
      <t>10</t>
    </r>
    <r>
      <rPr>
        <sz val="14"/>
        <rFont val="宋体"/>
        <charset val="134"/>
      </rPr>
      <t>亩，陈阳村</t>
    </r>
    <r>
      <rPr>
        <sz val="14"/>
        <rFont val="Times New Roman"/>
        <charset val="134"/>
      </rPr>
      <t>7</t>
    </r>
    <r>
      <rPr>
        <sz val="14"/>
        <rFont val="宋体"/>
        <charset val="134"/>
      </rPr>
      <t>亩，河李村</t>
    </r>
    <r>
      <rPr>
        <sz val="14"/>
        <rFont val="Times New Roman"/>
        <charset val="134"/>
      </rPr>
      <t>7.5</t>
    </r>
    <r>
      <rPr>
        <sz val="14"/>
        <rFont val="宋体"/>
        <charset val="134"/>
      </rPr>
      <t>亩，闫庄村</t>
    </r>
    <r>
      <rPr>
        <sz val="14"/>
        <rFont val="Times New Roman"/>
        <charset val="134"/>
      </rPr>
      <t>2</t>
    </r>
    <r>
      <rPr>
        <sz val="14"/>
        <rFont val="宋体"/>
        <charset val="134"/>
      </rPr>
      <t>亩，太原村</t>
    </r>
    <r>
      <rPr>
        <sz val="14"/>
        <rFont val="Times New Roman"/>
        <charset val="134"/>
      </rPr>
      <t>2</t>
    </r>
    <r>
      <rPr>
        <sz val="14"/>
        <rFont val="宋体"/>
        <charset val="134"/>
      </rPr>
      <t>亩，刘山村</t>
    </r>
    <r>
      <rPr>
        <sz val="14"/>
        <rFont val="Times New Roman"/>
        <charset val="134"/>
      </rPr>
      <t>5</t>
    </r>
    <r>
      <rPr>
        <sz val="14"/>
        <rFont val="宋体"/>
        <charset val="134"/>
      </rPr>
      <t>亩，高沟村</t>
    </r>
    <r>
      <rPr>
        <sz val="14"/>
        <rFont val="Times New Roman"/>
        <charset val="134"/>
      </rPr>
      <t>8</t>
    </r>
    <r>
      <rPr>
        <sz val="14"/>
        <rFont val="宋体"/>
        <charset val="134"/>
      </rPr>
      <t>亩，候吴村</t>
    </r>
    <r>
      <rPr>
        <sz val="14"/>
        <rFont val="Times New Roman"/>
        <charset val="134"/>
      </rPr>
      <t>4</t>
    </r>
    <r>
      <rPr>
        <sz val="14"/>
        <rFont val="宋体"/>
        <charset val="134"/>
      </rPr>
      <t>亩，豁岘村</t>
    </r>
    <r>
      <rPr>
        <sz val="14"/>
        <rFont val="Times New Roman"/>
        <charset val="134"/>
      </rPr>
      <t>1</t>
    </r>
    <r>
      <rPr>
        <sz val="14"/>
        <rFont val="宋体"/>
        <charset val="134"/>
      </rPr>
      <t>亩，梁堡村</t>
    </r>
    <r>
      <rPr>
        <sz val="14"/>
        <rFont val="Times New Roman"/>
        <charset val="134"/>
      </rPr>
      <t>2</t>
    </r>
    <r>
      <rPr>
        <sz val="14"/>
        <rFont val="宋体"/>
        <charset val="134"/>
      </rPr>
      <t>亩，阳沟村</t>
    </r>
    <r>
      <rPr>
        <sz val="14"/>
        <rFont val="Times New Roman"/>
        <charset val="134"/>
      </rPr>
      <t>2</t>
    </r>
    <r>
      <rPr>
        <sz val="14"/>
        <rFont val="宋体"/>
        <charset val="134"/>
      </rPr>
      <t>亩，南山村</t>
    </r>
    <r>
      <rPr>
        <sz val="14"/>
        <rFont val="Times New Roman"/>
        <charset val="134"/>
      </rPr>
      <t>2</t>
    </r>
    <r>
      <rPr>
        <sz val="14"/>
        <rFont val="宋体"/>
        <charset val="134"/>
      </rPr>
      <t>亩，水滩村</t>
    </r>
    <r>
      <rPr>
        <sz val="14"/>
        <rFont val="Times New Roman"/>
        <charset val="134"/>
      </rPr>
      <t>5</t>
    </r>
    <r>
      <rPr>
        <sz val="14"/>
        <rFont val="宋体"/>
        <charset val="134"/>
      </rPr>
      <t>亩，东沟村</t>
    </r>
    <r>
      <rPr>
        <sz val="14"/>
        <rFont val="Times New Roman"/>
        <charset val="134"/>
      </rPr>
      <t>2</t>
    </r>
    <r>
      <rPr>
        <sz val="14"/>
        <rFont val="宋体"/>
        <charset val="134"/>
      </rPr>
      <t>亩，小杨村</t>
    </r>
    <r>
      <rPr>
        <sz val="14"/>
        <rFont val="Times New Roman"/>
        <charset val="134"/>
      </rPr>
      <t>2</t>
    </r>
    <r>
      <rPr>
        <sz val="14"/>
        <rFont val="宋体"/>
        <charset val="134"/>
      </rPr>
      <t>亩，阳湾村</t>
    </r>
    <r>
      <rPr>
        <sz val="14"/>
        <rFont val="Times New Roman"/>
        <charset val="134"/>
      </rPr>
      <t>2</t>
    </r>
    <r>
      <rPr>
        <sz val="14"/>
        <rFont val="宋体"/>
        <charset val="134"/>
      </rPr>
      <t>亩，下渠村</t>
    </r>
    <r>
      <rPr>
        <sz val="14"/>
        <rFont val="Times New Roman"/>
        <charset val="134"/>
      </rPr>
      <t>19</t>
    </r>
    <r>
      <rPr>
        <sz val="14"/>
        <rFont val="宋体"/>
        <charset val="134"/>
      </rPr>
      <t>亩，下李村</t>
    </r>
    <r>
      <rPr>
        <sz val="14"/>
        <rFont val="Times New Roman"/>
        <charset val="134"/>
      </rPr>
      <t>3</t>
    </r>
    <r>
      <rPr>
        <sz val="14"/>
        <rFont val="宋体"/>
        <charset val="134"/>
      </rPr>
      <t>亩</t>
    </r>
  </si>
  <si>
    <r>
      <rPr>
        <sz val="14"/>
        <rFont val="宋体"/>
        <charset val="134"/>
      </rPr>
      <t>种植旱作农业</t>
    </r>
    <r>
      <rPr>
        <sz val="14"/>
        <rFont val="Times New Roman"/>
        <charset val="134"/>
      </rPr>
      <t>52</t>
    </r>
    <r>
      <rPr>
        <sz val="14"/>
        <rFont val="宋体"/>
        <charset val="134"/>
      </rPr>
      <t>亩，其中，范湾</t>
    </r>
    <r>
      <rPr>
        <sz val="14"/>
        <rFont val="Times New Roman"/>
        <charset val="134"/>
      </rPr>
      <t>4</t>
    </r>
    <r>
      <rPr>
        <sz val="14"/>
        <rFont val="宋体"/>
        <charset val="134"/>
      </rPr>
      <t>亩，大庄</t>
    </r>
    <r>
      <rPr>
        <sz val="14"/>
        <rFont val="Times New Roman"/>
        <charset val="134"/>
      </rPr>
      <t>6</t>
    </r>
    <r>
      <rPr>
        <sz val="14"/>
        <rFont val="宋体"/>
        <charset val="134"/>
      </rPr>
      <t>亩，西崖</t>
    </r>
    <r>
      <rPr>
        <sz val="14"/>
        <rFont val="Times New Roman"/>
        <charset val="134"/>
      </rPr>
      <t>10</t>
    </r>
    <r>
      <rPr>
        <sz val="14"/>
        <rFont val="宋体"/>
        <charset val="134"/>
      </rPr>
      <t>，王沟</t>
    </r>
    <r>
      <rPr>
        <sz val="14"/>
        <rFont val="Times New Roman"/>
        <charset val="134"/>
      </rPr>
      <t>4</t>
    </r>
    <r>
      <rPr>
        <sz val="14"/>
        <rFont val="宋体"/>
        <charset val="134"/>
      </rPr>
      <t>亩，何湾</t>
    </r>
    <r>
      <rPr>
        <sz val="14"/>
        <rFont val="Times New Roman"/>
        <charset val="134"/>
      </rPr>
      <t>6</t>
    </r>
    <r>
      <rPr>
        <sz val="14"/>
        <rFont val="宋体"/>
        <charset val="134"/>
      </rPr>
      <t>亩，海湾</t>
    </r>
    <r>
      <rPr>
        <sz val="14"/>
        <rFont val="Times New Roman"/>
        <charset val="134"/>
      </rPr>
      <t>6</t>
    </r>
    <r>
      <rPr>
        <sz val="14"/>
        <rFont val="宋体"/>
        <charset val="134"/>
      </rPr>
      <t>亩，关河</t>
    </r>
    <r>
      <rPr>
        <sz val="14"/>
        <rFont val="Times New Roman"/>
        <charset val="134"/>
      </rPr>
      <t>16</t>
    </r>
    <r>
      <rPr>
        <sz val="14"/>
        <rFont val="宋体"/>
        <charset val="134"/>
      </rPr>
      <t>亩，亩补助</t>
    </r>
    <r>
      <rPr>
        <sz val="14"/>
        <rFont val="Times New Roman"/>
        <charset val="134"/>
      </rPr>
      <t>200</t>
    </r>
    <r>
      <rPr>
        <sz val="14"/>
        <rFont val="宋体"/>
        <charset val="134"/>
      </rPr>
      <t>元</t>
    </r>
  </si>
  <si>
    <r>
      <rPr>
        <sz val="14"/>
        <rFont val="宋体"/>
        <charset val="134"/>
      </rPr>
      <t>种植旱作农业</t>
    </r>
    <r>
      <rPr>
        <sz val="14"/>
        <rFont val="Times New Roman"/>
        <charset val="134"/>
      </rPr>
      <t>120</t>
    </r>
    <r>
      <rPr>
        <sz val="14"/>
        <rFont val="宋体"/>
        <charset val="134"/>
      </rPr>
      <t>亩（其中八杜村</t>
    </r>
    <r>
      <rPr>
        <sz val="14"/>
        <rFont val="Times New Roman"/>
        <charset val="134"/>
      </rPr>
      <t>10</t>
    </r>
    <r>
      <rPr>
        <sz val="14"/>
        <rFont val="宋体"/>
        <charset val="134"/>
      </rPr>
      <t>亩，东庄村</t>
    </r>
    <r>
      <rPr>
        <sz val="14"/>
        <rFont val="Times New Roman"/>
        <charset val="134"/>
      </rPr>
      <t>4</t>
    </r>
    <r>
      <rPr>
        <sz val="14"/>
        <rFont val="宋体"/>
        <charset val="134"/>
      </rPr>
      <t>亩，黄花村</t>
    </r>
    <r>
      <rPr>
        <sz val="14"/>
        <rFont val="Times New Roman"/>
        <charset val="134"/>
      </rPr>
      <t>10</t>
    </r>
    <r>
      <rPr>
        <sz val="14"/>
        <rFont val="宋体"/>
        <charset val="134"/>
      </rPr>
      <t>亩，马堡村</t>
    </r>
    <r>
      <rPr>
        <sz val="14"/>
        <rFont val="Times New Roman"/>
        <charset val="134"/>
      </rPr>
      <t>6</t>
    </r>
    <r>
      <rPr>
        <sz val="14"/>
        <rFont val="宋体"/>
        <charset val="134"/>
      </rPr>
      <t>亩，上豆村</t>
    </r>
    <r>
      <rPr>
        <sz val="14"/>
        <rFont val="Times New Roman"/>
        <charset val="134"/>
      </rPr>
      <t>9</t>
    </r>
    <r>
      <rPr>
        <sz val="14"/>
        <rFont val="宋体"/>
        <charset val="134"/>
      </rPr>
      <t>亩，韦沟村</t>
    </r>
    <r>
      <rPr>
        <sz val="14"/>
        <rFont val="Times New Roman"/>
        <charset val="134"/>
      </rPr>
      <t>14</t>
    </r>
    <r>
      <rPr>
        <sz val="14"/>
        <rFont val="宋体"/>
        <charset val="134"/>
      </rPr>
      <t>亩，西山村</t>
    </r>
    <r>
      <rPr>
        <sz val="14"/>
        <rFont val="Times New Roman"/>
        <charset val="134"/>
      </rPr>
      <t>8</t>
    </r>
    <r>
      <rPr>
        <sz val="14"/>
        <rFont val="宋体"/>
        <charset val="134"/>
      </rPr>
      <t>亩，西台村</t>
    </r>
    <r>
      <rPr>
        <sz val="14"/>
        <rFont val="Times New Roman"/>
        <charset val="134"/>
      </rPr>
      <t>8</t>
    </r>
    <r>
      <rPr>
        <sz val="14"/>
        <rFont val="宋体"/>
        <charset val="134"/>
      </rPr>
      <t>亩，西庄村</t>
    </r>
    <r>
      <rPr>
        <sz val="14"/>
        <rFont val="Times New Roman"/>
        <charset val="134"/>
      </rPr>
      <t>12</t>
    </r>
    <r>
      <rPr>
        <sz val="14"/>
        <rFont val="宋体"/>
        <charset val="134"/>
      </rPr>
      <t>亩，新义村</t>
    </r>
    <r>
      <rPr>
        <sz val="14"/>
        <rFont val="Times New Roman"/>
        <charset val="134"/>
      </rPr>
      <t>2</t>
    </r>
    <r>
      <rPr>
        <sz val="14"/>
        <rFont val="宋体"/>
        <charset val="134"/>
      </rPr>
      <t>亩，庙湾村</t>
    </r>
    <r>
      <rPr>
        <sz val="14"/>
        <rFont val="Times New Roman"/>
        <charset val="134"/>
      </rPr>
      <t>5</t>
    </r>
    <r>
      <rPr>
        <sz val="14"/>
        <rFont val="宋体"/>
        <charset val="134"/>
      </rPr>
      <t>亩，东山村</t>
    </r>
    <r>
      <rPr>
        <sz val="14"/>
        <rFont val="Times New Roman"/>
        <charset val="134"/>
      </rPr>
      <t>10</t>
    </r>
    <r>
      <rPr>
        <sz val="14"/>
        <rFont val="宋体"/>
        <charset val="134"/>
      </rPr>
      <t>亩，草湾村</t>
    </r>
    <r>
      <rPr>
        <sz val="14"/>
        <rFont val="Times New Roman"/>
        <charset val="134"/>
      </rPr>
      <t>10</t>
    </r>
    <r>
      <rPr>
        <sz val="14"/>
        <rFont val="宋体"/>
        <charset val="134"/>
      </rPr>
      <t>亩，赵沟村</t>
    </r>
    <r>
      <rPr>
        <sz val="14"/>
        <rFont val="Times New Roman"/>
        <charset val="134"/>
      </rPr>
      <t>12</t>
    </r>
    <r>
      <rPr>
        <sz val="14"/>
        <rFont val="宋体"/>
        <charset val="134"/>
      </rPr>
      <t>亩）</t>
    </r>
  </si>
  <si>
    <r>
      <rPr>
        <sz val="14"/>
        <rFont val="宋体"/>
        <charset val="134"/>
      </rPr>
      <t>涉及</t>
    </r>
    <r>
      <rPr>
        <sz val="14"/>
        <rFont val="Times New Roman"/>
        <charset val="134"/>
      </rPr>
      <t>6</t>
    </r>
    <r>
      <rPr>
        <sz val="14"/>
        <rFont val="宋体"/>
        <charset val="134"/>
      </rPr>
      <t>村，共计</t>
    </r>
    <r>
      <rPr>
        <sz val="14"/>
        <rFont val="Times New Roman"/>
        <charset val="134"/>
      </rPr>
      <t>58</t>
    </r>
    <r>
      <rPr>
        <sz val="14"/>
        <rFont val="宋体"/>
        <charset val="134"/>
      </rPr>
      <t>亩，需资金</t>
    </r>
    <r>
      <rPr>
        <sz val="14"/>
        <rFont val="Times New Roman"/>
        <charset val="134"/>
      </rPr>
      <t>1.16</t>
    </r>
    <r>
      <rPr>
        <sz val="14"/>
        <rFont val="宋体"/>
        <charset val="134"/>
      </rPr>
      <t>万元，其中：店子</t>
    </r>
    <r>
      <rPr>
        <sz val="14"/>
        <rFont val="Times New Roman"/>
        <charset val="134"/>
      </rPr>
      <t>6</t>
    </r>
    <r>
      <rPr>
        <sz val="14"/>
        <rFont val="宋体"/>
        <charset val="134"/>
      </rPr>
      <t>亩，毛家</t>
    </r>
    <r>
      <rPr>
        <sz val="14"/>
        <rFont val="Times New Roman"/>
        <charset val="134"/>
      </rPr>
      <t>6</t>
    </r>
    <r>
      <rPr>
        <sz val="14"/>
        <rFont val="宋体"/>
        <charset val="134"/>
      </rPr>
      <t>亩</t>
    </r>
    <r>
      <rPr>
        <sz val="14"/>
        <rFont val="Times New Roman"/>
        <charset val="134"/>
      </rPr>
      <t>.</t>
    </r>
    <r>
      <rPr>
        <sz val="14"/>
        <rFont val="宋体"/>
        <charset val="134"/>
      </rPr>
      <t>杜渠</t>
    </r>
    <r>
      <rPr>
        <sz val="14"/>
        <rFont val="Times New Roman"/>
        <charset val="134"/>
      </rPr>
      <t>12</t>
    </r>
    <r>
      <rPr>
        <sz val="14"/>
        <rFont val="宋体"/>
        <charset val="134"/>
      </rPr>
      <t>亩</t>
    </r>
    <r>
      <rPr>
        <sz val="14"/>
        <rFont val="Times New Roman"/>
        <charset val="134"/>
      </rPr>
      <t>.</t>
    </r>
    <r>
      <rPr>
        <sz val="14"/>
        <rFont val="宋体"/>
        <charset val="134"/>
      </rPr>
      <t>桃园</t>
    </r>
    <r>
      <rPr>
        <sz val="14"/>
        <rFont val="Times New Roman"/>
        <charset val="134"/>
      </rPr>
      <t>4</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庄河</t>
    </r>
    <r>
      <rPr>
        <sz val="14"/>
        <rFont val="Times New Roman"/>
        <charset val="134"/>
      </rPr>
      <t>5</t>
    </r>
    <r>
      <rPr>
        <sz val="14"/>
        <rFont val="宋体"/>
        <charset val="134"/>
      </rPr>
      <t>户</t>
    </r>
    <r>
      <rPr>
        <sz val="14"/>
        <rFont val="Times New Roman"/>
        <charset val="134"/>
      </rPr>
      <t>12</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2</t>
    </r>
    <r>
      <rPr>
        <sz val="14"/>
        <rFont val="宋体"/>
        <charset val="134"/>
      </rPr>
      <t>亩</t>
    </r>
  </si>
  <si>
    <r>
      <rPr>
        <sz val="14"/>
        <rFont val="宋体"/>
        <charset val="134"/>
      </rPr>
      <t>在张棉驿乡</t>
    </r>
    <r>
      <rPr>
        <sz val="14"/>
        <rFont val="Times New Roman"/>
        <charset val="134"/>
      </rPr>
      <t>5</t>
    </r>
    <r>
      <rPr>
        <sz val="14"/>
        <rFont val="宋体"/>
        <charset val="134"/>
      </rPr>
      <t>村实施旱作农业种植项目</t>
    </r>
    <r>
      <rPr>
        <sz val="14"/>
        <rFont val="Times New Roman"/>
        <charset val="134"/>
      </rPr>
      <t>11</t>
    </r>
    <r>
      <rPr>
        <sz val="14"/>
        <rFont val="宋体"/>
        <charset val="134"/>
      </rPr>
      <t>亩，每亩补助</t>
    </r>
    <r>
      <rPr>
        <sz val="14"/>
        <rFont val="Times New Roman"/>
        <charset val="134"/>
      </rPr>
      <t>200</t>
    </r>
    <r>
      <rPr>
        <sz val="14"/>
        <rFont val="宋体"/>
        <charset val="134"/>
      </rPr>
      <t>元。其中：庙川村</t>
    </r>
    <r>
      <rPr>
        <sz val="14"/>
        <rFont val="Times New Roman"/>
        <charset val="134"/>
      </rPr>
      <t>2</t>
    </r>
    <r>
      <rPr>
        <sz val="14"/>
        <rFont val="宋体"/>
        <charset val="134"/>
      </rPr>
      <t>亩，上蒋村</t>
    </r>
    <r>
      <rPr>
        <sz val="14"/>
        <rFont val="Times New Roman"/>
        <charset val="134"/>
      </rPr>
      <t>2</t>
    </r>
    <r>
      <rPr>
        <sz val="14"/>
        <rFont val="宋体"/>
        <charset val="134"/>
      </rPr>
      <t>亩，马夭村</t>
    </r>
    <r>
      <rPr>
        <sz val="14"/>
        <rFont val="Times New Roman"/>
        <charset val="134"/>
      </rPr>
      <t>2</t>
    </r>
    <r>
      <rPr>
        <sz val="14"/>
        <rFont val="宋体"/>
        <charset val="134"/>
      </rPr>
      <t>亩，先马村</t>
    </r>
    <r>
      <rPr>
        <sz val="14"/>
        <rFont val="Times New Roman"/>
        <charset val="134"/>
      </rPr>
      <t>3</t>
    </r>
    <r>
      <rPr>
        <sz val="14"/>
        <rFont val="宋体"/>
        <charset val="134"/>
      </rPr>
      <t>亩，周家村</t>
    </r>
    <r>
      <rPr>
        <sz val="14"/>
        <rFont val="Times New Roman"/>
        <charset val="134"/>
      </rPr>
      <t>2</t>
    </r>
    <r>
      <rPr>
        <sz val="14"/>
        <rFont val="宋体"/>
        <charset val="134"/>
      </rPr>
      <t>亩。</t>
    </r>
  </si>
  <si>
    <r>
      <rPr>
        <sz val="14"/>
        <rFont val="宋体"/>
        <charset val="134"/>
      </rPr>
      <t>连五乡</t>
    </r>
    <r>
      <rPr>
        <sz val="14"/>
        <rFont val="Times New Roman"/>
        <charset val="134"/>
      </rPr>
      <t>9</t>
    </r>
    <r>
      <rPr>
        <sz val="14"/>
        <rFont val="宋体"/>
        <charset val="134"/>
      </rPr>
      <t>村脱贫不稳定户实施旱作农业到户补助项目</t>
    </r>
    <r>
      <rPr>
        <sz val="14"/>
        <rFont val="Times New Roman"/>
        <charset val="134"/>
      </rPr>
      <t>79</t>
    </r>
    <r>
      <rPr>
        <sz val="14"/>
        <rFont val="宋体"/>
        <charset val="134"/>
      </rPr>
      <t>亩。其中：四合</t>
    </r>
    <r>
      <rPr>
        <sz val="14"/>
        <rFont val="Times New Roman"/>
        <charset val="134"/>
      </rPr>
      <t>30</t>
    </r>
    <r>
      <rPr>
        <sz val="14"/>
        <rFont val="宋体"/>
        <charset val="134"/>
      </rPr>
      <t>亩、中渠</t>
    </r>
    <r>
      <rPr>
        <sz val="14"/>
        <rFont val="Times New Roman"/>
        <charset val="134"/>
      </rPr>
      <t>6</t>
    </r>
    <r>
      <rPr>
        <sz val="14"/>
        <rFont val="宋体"/>
        <charset val="134"/>
      </rPr>
      <t>亩、三合</t>
    </r>
    <r>
      <rPr>
        <sz val="14"/>
        <rFont val="Times New Roman"/>
        <charset val="134"/>
      </rPr>
      <t>16</t>
    </r>
    <r>
      <rPr>
        <sz val="14"/>
        <rFont val="宋体"/>
        <charset val="134"/>
      </rPr>
      <t>亩、李家</t>
    </r>
    <r>
      <rPr>
        <sz val="14"/>
        <rFont val="Times New Roman"/>
        <charset val="134"/>
      </rPr>
      <t>6</t>
    </r>
    <r>
      <rPr>
        <sz val="14"/>
        <rFont val="宋体"/>
        <charset val="134"/>
      </rPr>
      <t>亩、张家村</t>
    </r>
    <r>
      <rPr>
        <sz val="14"/>
        <rFont val="Times New Roman"/>
        <charset val="134"/>
      </rPr>
      <t>6</t>
    </r>
    <r>
      <rPr>
        <sz val="14"/>
        <rFont val="宋体"/>
        <charset val="134"/>
      </rPr>
      <t>亩、连五</t>
    </r>
    <r>
      <rPr>
        <sz val="14"/>
        <rFont val="Times New Roman"/>
        <charset val="134"/>
      </rPr>
      <t>5</t>
    </r>
    <r>
      <rPr>
        <sz val="14"/>
        <rFont val="宋体"/>
        <charset val="134"/>
      </rPr>
      <t>亩、马咀</t>
    </r>
    <r>
      <rPr>
        <sz val="14"/>
        <rFont val="Times New Roman"/>
        <charset val="134"/>
      </rPr>
      <t>3</t>
    </r>
    <r>
      <rPr>
        <sz val="14"/>
        <rFont val="宋体"/>
        <charset val="134"/>
      </rPr>
      <t>亩、贠家</t>
    </r>
    <r>
      <rPr>
        <sz val="14"/>
        <rFont val="Times New Roman"/>
        <charset val="134"/>
      </rPr>
      <t>6</t>
    </r>
    <r>
      <rPr>
        <sz val="14"/>
        <rFont val="宋体"/>
        <charset val="134"/>
      </rPr>
      <t>亩、陈家</t>
    </r>
    <r>
      <rPr>
        <sz val="14"/>
        <rFont val="Times New Roman"/>
        <charset val="134"/>
      </rPr>
      <t>1</t>
    </r>
    <r>
      <rPr>
        <sz val="14"/>
        <rFont val="宋体"/>
        <charset val="134"/>
      </rPr>
      <t>亩。</t>
    </r>
  </si>
  <si>
    <r>
      <rPr>
        <sz val="14"/>
        <rFont val="宋体"/>
        <charset val="134"/>
      </rPr>
      <t>连五乡</t>
    </r>
    <r>
      <rPr>
        <sz val="14"/>
        <rFont val="Times New Roman"/>
        <charset val="134"/>
      </rPr>
      <t>9</t>
    </r>
    <r>
      <rPr>
        <sz val="14"/>
        <rFont val="宋体"/>
        <charset val="134"/>
      </rPr>
      <t>村脱贫不稳定户实施旱作农业到户补助项目</t>
    </r>
    <r>
      <rPr>
        <sz val="14"/>
        <rFont val="Times New Roman"/>
        <charset val="134"/>
      </rPr>
      <t>79</t>
    </r>
    <r>
      <rPr>
        <sz val="14"/>
        <rFont val="宋体"/>
        <charset val="134"/>
      </rPr>
      <t>亩，增加收入</t>
    </r>
    <r>
      <rPr>
        <sz val="14"/>
        <rFont val="Times New Roman"/>
        <charset val="134"/>
      </rPr>
      <t>.</t>
    </r>
  </si>
  <si>
    <r>
      <rPr>
        <b/>
        <sz val="14"/>
        <rFont val="宋体"/>
        <charset val="134"/>
      </rPr>
      <t>安排</t>
    </r>
    <r>
      <rPr>
        <b/>
        <sz val="14"/>
        <rFont val="Times New Roman"/>
        <charset val="134"/>
      </rPr>
      <t>16.815</t>
    </r>
    <r>
      <rPr>
        <b/>
        <sz val="14"/>
        <rFont val="宋体"/>
        <charset val="134"/>
      </rPr>
      <t>万元在全县范围内实施脱贫不稳定户马铃薯种植到户补助项目，每亩补助</t>
    </r>
    <r>
      <rPr>
        <b/>
        <sz val="14"/>
        <rFont val="Times New Roman"/>
        <charset val="134"/>
      </rPr>
      <t>500</t>
    </r>
    <r>
      <rPr>
        <b/>
        <sz val="14"/>
        <rFont val="宋体"/>
        <charset val="134"/>
      </rPr>
      <t>元，共补助</t>
    </r>
    <r>
      <rPr>
        <b/>
        <sz val="14"/>
        <rFont val="Times New Roman"/>
        <charset val="134"/>
      </rPr>
      <t>340.30</t>
    </r>
    <r>
      <rPr>
        <b/>
        <sz val="14"/>
        <rFont val="宋体"/>
        <charset val="134"/>
      </rPr>
      <t>亩。</t>
    </r>
  </si>
  <si>
    <r>
      <rPr>
        <sz val="14"/>
        <rFont val="宋体"/>
        <charset val="134"/>
      </rPr>
      <t>共</t>
    </r>
    <r>
      <rPr>
        <sz val="14"/>
        <rFont val="Times New Roman"/>
        <charset val="134"/>
      </rPr>
      <t>9</t>
    </r>
    <r>
      <rPr>
        <sz val="14"/>
        <rFont val="宋体"/>
        <charset val="134"/>
      </rPr>
      <t>村</t>
    </r>
    <r>
      <rPr>
        <sz val="14"/>
        <rFont val="Times New Roman"/>
        <charset val="134"/>
      </rPr>
      <t>28</t>
    </r>
    <r>
      <rPr>
        <sz val="14"/>
        <rFont val="宋体"/>
        <charset val="134"/>
      </rPr>
      <t>户</t>
    </r>
    <r>
      <rPr>
        <sz val="14"/>
        <rFont val="Times New Roman"/>
        <charset val="134"/>
      </rPr>
      <t>48.5</t>
    </r>
    <r>
      <rPr>
        <sz val="14"/>
        <rFont val="宋体"/>
        <charset val="134"/>
      </rPr>
      <t>亩。沟口村</t>
    </r>
    <r>
      <rPr>
        <sz val="14"/>
        <rFont val="Times New Roman"/>
        <charset val="134"/>
      </rPr>
      <t>3</t>
    </r>
    <r>
      <rPr>
        <sz val="14"/>
        <rFont val="宋体"/>
        <charset val="134"/>
      </rPr>
      <t>户</t>
    </r>
    <r>
      <rPr>
        <sz val="14"/>
        <rFont val="Times New Roman"/>
        <charset val="134"/>
      </rPr>
      <t>1.5</t>
    </r>
    <r>
      <rPr>
        <sz val="14"/>
        <rFont val="宋体"/>
        <charset val="134"/>
      </rPr>
      <t>亩、崔家村</t>
    </r>
    <r>
      <rPr>
        <sz val="14"/>
        <rFont val="Times New Roman"/>
        <charset val="134"/>
      </rPr>
      <t>1</t>
    </r>
    <r>
      <rPr>
        <sz val="14"/>
        <rFont val="宋体"/>
        <charset val="134"/>
      </rPr>
      <t>户</t>
    </r>
    <r>
      <rPr>
        <sz val="14"/>
        <rFont val="Times New Roman"/>
        <charset val="134"/>
      </rPr>
      <t>1</t>
    </r>
    <r>
      <rPr>
        <sz val="14"/>
        <rFont val="宋体"/>
        <charset val="134"/>
      </rPr>
      <t>亩、园树村</t>
    </r>
    <r>
      <rPr>
        <sz val="14"/>
        <rFont val="Times New Roman"/>
        <charset val="134"/>
      </rPr>
      <t>3</t>
    </r>
    <r>
      <rPr>
        <sz val="14"/>
        <rFont val="宋体"/>
        <charset val="134"/>
      </rPr>
      <t>户</t>
    </r>
    <r>
      <rPr>
        <sz val="14"/>
        <rFont val="Times New Roman"/>
        <charset val="134"/>
      </rPr>
      <t>3</t>
    </r>
    <r>
      <rPr>
        <sz val="14"/>
        <rFont val="宋体"/>
        <charset val="134"/>
      </rPr>
      <t>亩、孟寺村</t>
    </r>
    <r>
      <rPr>
        <sz val="14"/>
        <rFont val="Times New Roman"/>
        <charset val="134"/>
      </rPr>
      <t>1</t>
    </r>
    <r>
      <rPr>
        <sz val="14"/>
        <rFont val="宋体"/>
        <charset val="134"/>
      </rPr>
      <t>户</t>
    </r>
    <r>
      <rPr>
        <sz val="14"/>
        <rFont val="Times New Roman"/>
        <charset val="134"/>
      </rPr>
      <t>2</t>
    </r>
    <r>
      <rPr>
        <sz val="14"/>
        <rFont val="宋体"/>
        <charset val="134"/>
      </rPr>
      <t>亩、瓦泉村</t>
    </r>
    <r>
      <rPr>
        <sz val="14"/>
        <rFont val="Times New Roman"/>
        <charset val="134"/>
      </rPr>
      <t>6</t>
    </r>
    <r>
      <rPr>
        <sz val="14"/>
        <rFont val="宋体"/>
        <charset val="134"/>
      </rPr>
      <t>户</t>
    </r>
    <r>
      <rPr>
        <sz val="14"/>
        <rFont val="Times New Roman"/>
        <charset val="134"/>
      </rPr>
      <t>6</t>
    </r>
    <r>
      <rPr>
        <sz val="14"/>
        <rFont val="宋体"/>
        <charset val="134"/>
      </rPr>
      <t>亩、背武村</t>
    </r>
    <r>
      <rPr>
        <sz val="14"/>
        <rFont val="Times New Roman"/>
        <charset val="134"/>
      </rPr>
      <t>4</t>
    </r>
    <r>
      <rPr>
        <sz val="14"/>
        <rFont val="宋体"/>
        <charset val="134"/>
      </rPr>
      <t>户</t>
    </r>
    <r>
      <rPr>
        <sz val="14"/>
        <rFont val="Times New Roman"/>
        <charset val="134"/>
      </rPr>
      <t>4</t>
    </r>
    <r>
      <rPr>
        <sz val="14"/>
        <rFont val="宋体"/>
        <charset val="134"/>
      </rPr>
      <t>亩、东街村</t>
    </r>
    <r>
      <rPr>
        <sz val="14"/>
        <rFont val="Times New Roman"/>
        <charset val="134"/>
      </rPr>
      <t>3</t>
    </r>
    <r>
      <rPr>
        <sz val="14"/>
        <rFont val="宋体"/>
        <charset val="134"/>
      </rPr>
      <t>户</t>
    </r>
    <r>
      <rPr>
        <sz val="14"/>
        <rFont val="Times New Roman"/>
        <charset val="134"/>
      </rPr>
      <t>9</t>
    </r>
    <r>
      <rPr>
        <sz val="14"/>
        <rFont val="宋体"/>
        <charset val="134"/>
      </rPr>
      <t>亩、袁川村</t>
    </r>
    <r>
      <rPr>
        <sz val="14"/>
        <rFont val="Times New Roman"/>
        <charset val="134"/>
      </rPr>
      <t>2</t>
    </r>
    <r>
      <rPr>
        <sz val="14"/>
        <rFont val="宋体"/>
        <charset val="134"/>
      </rPr>
      <t>户</t>
    </r>
    <r>
      <rPr>
        <sz val="14"/>
        <rFont val="Times New Roman"/>
        <charset val="134"/>
      </rPr>
      <t>2</t>
    </r>
    <r>
      <rPr>
        <sz val="14"/>
        <rFont val="宋体"/>
        <charset val="134"/>
      </rPr>
      <t>亩、杨川村</t>
    </r>
    <r>
      <rPr>
        <sz val="14"/>
        <rFont val="Times New Roman"/>
        <charset val="134"/>
      </rPr>
      <t>5</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每亩</t>
    </r>
    <r>
      <rPr>
        <sz val="14"/>
        <rFont val="Times New Roman"/>
        <charset val="134"/>
      </rPr>
      <t>500</t>
    </r>
    <r>
      <rPr>
        <sz val="14"/>
        <rFont val="宋体"/>
        <charset val="134"/>
      </rPr>
      <t>元。</t>
    </r>
  </si>
  <si>
    <r>
      <rPr>
        <sz val="14"/>
        <rFont val="宋体"/>
        <charset val="134"/>
      </rPr>
      <t>共</t>
    </r>
    <r>
      <rPr>
        <sz val="14"/>
        <rFont val="Times New Roman"/>
        <charset val="134"/>
      </rPr>
      <t>6</t>
    </r>
    <r>
      <rPr>
        <sz val="14"/>
        <rFont val="宋体"/>
        <charset val="134"/>
      </rPr>
      <t>亩；麻崖村</t>
    </r>
    <r>
      <rPr>
        <sz val="14"/>
        <rFont val="Times New Roman"/>
        <charset val="134"/>
      </rPr>
      <t>1</t>
    </r>
    <r>
      <rPr>
        <sz val="14"/>
        <rFont val="宋体"/>
        <charset val="134"/>
      </rPr>
      <t>户</t>
    </r>
    <r>
      <rPr>
        <sz val="14"/>
        <rFont val="Times New Roman"/>
        <charset val="134"/>
      </rPr>
      <t>1</t>
    </r>
    <r>
      <rPr>
        <sz val="14"/>
        <rFont val="宋体"/>
        <charset val="134"/>
      </rPr>
      <t>亩、河北村</t>
    </r>
    <r>
      <rPr>
        <sz val="14"/>
        <rFont val="Times New Roman"/>
        <charset val="134"/>
      </rPr>
      <t>1</t>
    </r>
    <r>
      <rPr>
        <sz val="14"/>
        <rFont val="宋体"/>
        <charset val="134"/>
      </rPr>
      <t>户</t>
    </r>
    <r>
      <rPr>
        <sz val="14"/>
        <rFont val="Times New Roman"/>
        <charset val="134"/>
      </rPr>
      <t>1</t>
    </r>
    <r>
      <rPr>
        <sz val="14"/>
        <rFont val="宋体"/>
        <charset val="134"/>
      </rPr>
      <t>亩、柳沟村</t>
    </r>
    <r>
      <rPr>
        <sz val="14"/>
        <rFont val="Times New Roman"/>
        <charset val="134"/>
      </rPr>
      <t>1</t>
    </r>
    <r>
      <rPr>
        <sz val="14"/>
        <rFont val="宋体"/>
        <charset val="134"/>
      </rPr>
      <t>户</t>
    </r>
    <r>
      <rPr>
        <sz val="14"/>
        <rFont val="Times New Roman"/>
        <charset val="134"/>
      </rPr>
      <t>1</t>
    </r>
    <r>
      <rPr>
        <sz val="14"/>
        <rFont val="宋体"/>
        <charset val="134"/>
      </rPr>
      <t>亩、许湾村</t>
    </r>
    <r>
      <rPr>
        <sz val="14"/>
        <rFont val="Times New Roman"/>
        <charset val="134"/>
      </rPr>
      <t>1</t>
    </r>
    <r>
      <rPr>
        <sz val="14"/>
        <rFont val="宋体"/>
        <charset val="134"/>
      </rPr>
      <t>户</t>
    </r>
    <r>
      <rPr>
        <sz val="14"/>
        <rFont val="Times New Roman"/>
        <charset val="134"/>
      </rPr>
      <t>1</t>
    </r>
    <r>
      <rPr>
        <sz val="14"/>
        <rFont val="宋体"/>
        <charset val="134"/>
      </rPr>
      <t>亩、袁河村</t>
    </r>
    <r>
      <rPr>
        <sz val="14"/>
        <rFont val="Times New Roman"/>
        <charset val="134"/>
      </rPr>
      <t>1</t>
    </r>
    <r>
      <rPr>
        <sz val="14"/>
        <rFont val="宋体"/>
        <charset val="134"/>
      </rPr>
      <t>户</t>
    </r>
    <r>
      <rPr>
        <sz val="14"/>
        <rFont val="Times New Roman"/>
        <charset val="134"/>
      </rPr>
      <t>2</t>
    </r>
    <r>
      <rPr>
        <sz val="14"/>
        <rFont val="宋体"/>
        <charset val="134"/>
      </rPr>
      <t>亩、</t>
    </r>
  </si>
  <si>
    <t>2022.01-2022.10</t>
  </si>
  <si>
    <r>
      <rPr>
        <sz val="14"/>
        <rFont val="宋体"/>
        <charset val="134"/>
      </rPr>
      <t>为刘堡镇脱贫不稳定户落实马铃薯种植到户补助</t>
    </r>
    <r>
      <rPr>
        <sz val="14"/>
        <rFont val="Times New Roman"/>
        <charset val="134"/>
      </rPr>
      <t>10</t>
    </r>
    <r>
      <rPr>
        <sz val="14"/>
        <rFont val="宋体"/>
        <charset val="134"/>
      </rPr>
      <t>亩，亩均补助</t>
    </r>
    <r>
      <rPr>
        <sz val="14"/>
        <rFont val="Times New Roman"/>
        <charset val="134"/>
      </rPr>
      <t>500</t>
    </r>
    <r>
      <rPr>
        <sz val="14"/>
        <rFont val="宋体"/>
        <charset val="134"/>
      </rPr>
      <t>元，其中：五星村</t>
    </r>
    <r>
      <rPr>
        <sz val="14"/>
        <rFont val="Times New Roman"/>
        <charset val="134"/>
      </rPr>
      <t>1</t>
    </r>
    <r>
      <rPr>
        <sz val="14"/>
        <rFont val="宋体"/>
        <charset val="134"/>
      </rPr>
      <t>亩、梨园村</t>
    </r>
    <r>
      <rPr>
        <sz val="14"/>
        <rFont val="Times New Roman"/>
        <charset val="134"/>
      </rPr>
      <t>2</t>
    </r>
    <r>
      <rPr>
        <sz val="14"/>
        <rFont val="宋体"/>
        <charset val="134"/>
      </rPr>
      <t>亩、李山村</t>
    </r>
    <r>
      <rPr>
        <sz val="14"/>
        <rFont val="Times New Roman"/>
        <charset val="134"/>
      </rPr>
      <t>1</t>
    </r>
    <r>
      <rPr>
        <sz val="14"/>
        <rFont val="宋体"/>
        <charset val="134"/>
      </rPr>
      <t>亩、小湾村</t>
    </r>
    <r>
      <rPr>
        <sz val="14"/>
        <rFont val="Times New Roman"/>
        <charset val="134"/>
      </rPr>
      <t>1</t>
    </r>
    <r>
      <rPr>
        <sz val="14"/>
        <rFont val="宋体"/>
        <charset val="134"/>
      </rPr>
      <t>亩、董家村</t>
    </r>
    <r>
      <rPr>
        <sz val="14"/>
        <rFont val="Times New Roman"/>
        <charset val="134"/>
      </rPr>
      <t>5</t>
    </r>
    <r>
      <rPr>
        <sz val="14"/>
        <rFont val="宋体"/>
        <charset val="134"/>
      </rPr>
      <t>亩，补助共计</t>
    </r>
    <r>
      <rPr>
        <sz val="14"/>
        <rFont val="Times New Roman"/>
        <charset val="134"/>
      </rPr>
      <t>0.5</t>
    </r>
    <r>
      <rPr>
        <sz val="14"/>
        <rFont val="宋体"/>
        <charset val="134"/>
      </rPr>
      <t>万元</t>
    </r>
  </si>
  <si>
    <r>
      <rPr>
        <sz val="14"/>
        <rFont val="宋体"/>
        <charset val="134"/>
      </rPr>
      <t>在胡川镇脱贫不稳定户种植马铃薯</t>
    </r>
    <r>
      <rPr>
        <sz val="14"/>
        <rFont val="Times New Roman"/>
        <charset val="134"/>
      </rPr>
      <t>25</t>
    </r>
    <r>
      <rPr>
        <sz val="14"/>
        <rFont val="宋体"/>
        <charset val="134"/>
      </rPr>
      <t>亩，每亩补助</t>
    </r>
    <r>
      <rPr>
        <sz val="14"/>
        <rFont val="Times New Roman"/>
        <charset val="134"/>
      </rPr>
      <t>500</t>
    </r>
    <r>
      <rPr>
        <sz val="14"/>
        <rFont val="宋体"/>
        <charset val="134"/>
      </rPr>
      <t>元，共补助</t>
    </r>
    <r>
      <rPr>
        <sz val="14"/>
        <rFont val="Times New Roman"/>
        <charset val="134"/>
      </rPr>
      <t>1.25</t>
    </r>
    <r>
      <rPr>
        <sz val="14"/>
        <rFont val="宋体"/>
        <charset val="134"/>
      </rPr>
      <t>万元。仓下村</t>
    </r>
    <r>
      <rPr>
        <sz val="14"/>
        <rFont val="Times New Roman"/>
        <charset val="134"/>
      </rPr>
      <t>2</t>
    </r>
    <r>
      <rPr>
        <sz val="14"/>
        <rFont val="宋体"/>
        <charset val="134"/>
      </rPr>
      <t>亩；柳湾村</t>
    </r>
    <r>
      <rPr>
        <sz val="14"/>
        <rFont val="Times New Roman"/>
        <charset val="134"/>
      </rPr>
      <t>3</t>
    </r>
    <r>
      <rPr>
        <sz val="14"/>
        <rFont val="宋体"/>
        <charset val="134"/>
      </rPr>
      <t>亩；潘峪村</t>
    </r>
    <r>
      <rPr>
        <sz val="14"/>
        <rFont val="Times New Roman"/>
        <charset val="134"/>
      </rPr>
      <t>5</t>
    </r>
    <r>
      <rPr>
        <sz val="14"/>
        <rFont val="宋体"/>
        <charset val="134"/>
      </rPr>
      <t>亩；</t>
    </r>
    <r>
      <rPr>
        <sz val="14"/>
        <rFont val="Times New Roman"/>
        <charset val="134"/>
      </rPr>
      <t xml:space="preserve">
</t>
    </r>
    <r>
      <rPr>
        <sz val="14"/>
        <rFont val="宋体"/>
        <charset val="134"/>
      </rPr>
      <t>蒲家村</t>
    </r>
    <r>
      <rPr>
        <sz val="14"/>
        <rFont val="Times New Roman"/>
        <charset val="134"/>
      </rPr>
      <t>2</t>
    </r>
    <r>
      <rPr>
        <sz val="14"/>
        <rFont val="宋体"/>
        <charset val="134"/>
      </rPr>
      <t>亩；祁沟村</t>
    </r>
    <r>
      <rPr>
        <sz val="14"/>
        <rFont val="Times New Roman"/>
        <charset val="134"/>
      </rPr>
      <t>1</t>
    </r>
    <r>
      <rPr>
        <sz val="14"/>
        <rFont val="宋体"/>
        <charset val="134"/>
      </rPr>
      <t>亩；深坷村</t>
    </r>
    <r>
      <rPr>
        <sz val="14"/>
        <rFont val="Times New Roman"/>
        <charset val="134"/>
      </rPr>
      <t>2</t>
    </r>
    <r>
      <rPr>
        <sz val="14"/>
        <rFont val="宋体"/>
        <charset val="134"/>
      </rPr>
      <t>亩；王安村</t>
    </r>
    <r>
      <rPr>
        <sz val="14"/>
        <rFont val="Times New Roman"/>
        <charset val="134"/>
      </rPr>
      <t>2</t>
    </r>
    <r>
      <rPr>
        <sz val="14"/>
        <rFont val="宋体"/>
        <charset val="134"/>
      </rPr>
      <t>亩；前梁村</t>
    </r>
    <r>
      <rPr>
        <sz val="14"/>
        <rFont val="Times New Roman"/>
        <charset val="134"/>
      </rPr>
      <t>3</t>
    </r>
    <r>
      <rPr>
        <sz val="14"/>
        <rFont val="宋体"/>
        <charset val="134"/>
      </rPr>
      <t>亩；夏堡村</t>
    </r>
    <r>
      <rPr>
        <sz val="14"/>
        <rFont val="Times New Roman"/>
        <charset val="134"/>
      </rPr>
      <t>2</t>
    </r>
    <r>
      <rPr>
        <sz val="14"/>
        <rFont val="宋体"/>
        <charset val="134"/>
      </rPr>
      <t>亩；阳山村</t>
    </r>
    <r>
      <rPr>
        <sz val="14"/>
        <rFont val="Times New Roman"/>
        <charset val="134"/>
      </rPr>
      <t>2</t>
    </r>
    <r>
      <rPr>
        <sz val="14"/>
        <rFont val="宋体"/>
        <charset val="134"/>
      </rPr>
      <t>亩；窑上村</t>
    </r>
    <r>
      <rPr>
        <sz val="14"/>
        <rFont val="Times New Roman"/>
        <charset val="134"/>
      </rPr>
      <t>1</t>
    </r>
    <r>
      <rPr>
        <sz val="14"/>
        <rFont val="宋体"/>
        <charset val="134"/>
      </rPr>
      <t>亩。</t>
    </r>
  </si>
  <si>
    <r>
      <rPr>
        <sz val="14"/>
        <rFont val="宋体"/>
        <charset val="134"/>
      </rPr>
      <t>在大阳镇脱贫不稳定户种植马铃薯</t>
    </r>
    <r>
      <rPr>
        <sz val="14"/>
        <rFont val="Times New Roman"/>
        <charset val="134"/>
      </rPr>
      <t>31.3</t>
    </r>
    <r>
      <rPr>
        <sz val="14"/>
        <rFont val="宋体"/>
        <charset val="134"/>
      </rPr>
      <t>亩，每亩补助</t>
    </r>
    <r>
      <rPr>
        <sz val="14"/>
        <rFont val="Times New Roman"/>
        <charset val="134"/>
      </rPr>
      <t>500</t>
    </r>
    <r>
      <rPr>
        <sz val="14"/>
        <rFont val="宋体"/>
        <charset val="134"/>
      </rPr>
      <t>元，共补助</t>
    </r>
    <r>
      <rPr>
        <sz val="14"/>
        <rFont val="Times New Roman"/>
        <charset val="134"/>
      </rPr>
      <t>1.565</t>
    </r>
    <r>
      <rPr>
        <sz val="14"/>
        <rFont val="宋体"/>
        <charset val="134"/>
      </rPr>
      <t>万元。汪洋村</t>
    </r>
    <r>
      <rPr>
        <sz val="14"/>
        <rFont val="Times New Roman"/>
        <charset val="134"/>
      </rPr>
      <t>2</t>
    </r>
    <r>
      <rPr>
        <sz val="14"/>
        <rFont val="宋体"/>
        <charset val="134"/>
      </rPr>
      <t>亩，寨子村</t>
    </r>
    <r>
      <rPr>
        <sz val="14"/>
        <rFont val="Times New Roman"/>
        <charset val="134"/>
      </rPr>
      <t>1</t>
    </r>
    <r>
      <rPr>
        <sz val="14"/>
        <rFont val="宋体"/>
        <charset val="134"/>
      </rPr>
      <t>亩，双庙村</t>
    </r>
    <r>
      <rPr>
        <sz val="14"/>
        <rFont val="Times New Roman"/>
        <charset val="134"/>
      </rPr>
      <t>2</t>
    </r>
    <r>
      <rPr>
        <sz val="14"/>
        <rFont val="宋体"/>
        <charset val="134"/>
      </rPr>
      <t>亩，陈阳村</t>
    </r>
    <r>
      <rPr>
        <sz val="14"/>
        <rFont val="Times New Roman"/>
        <charset val="134"/>
      </rPr>
      <t>3</t>
    </r>
    <r>
      <rPr>
        <sz val="14"/>
        <rFont val="宋体"/>
        <charset val="134"/>
      </rPr>
      <t>亩，河李村</t>
    </r>
    <r>
      <rPr>
        <sz val="14"/>
        <rFont val="Times New Roman"/>
        <charset val="134"/>
      </rPr>
      <t>2</t>
    </r>
    <r>
      <rPr>
        <sz val="14"/>
        <rFont val="宋体"/>
        <charset val="134"/>
      </rPr>
      <t>亩，闫庄村</t>
    </r>
    <r>
      <rPr>
        <sz val="14"/>
        <rFont val="Times New Roman"/>
        <charset val="134"/>
      </rPr>
      <t>1</t>
    </r>
    <r>
      <rPr>
        <sz val="14"/>
        <rFont val="宋体"/>
        <charset val="134"/>
      </rPr>
      <t>亩，太原村</t>
    </r>
    <r>
      <rPr>
        <sz val="14"/>
        <rFont val="Times New Roman"/>
        <charset val="134"/>
      </rPr>
      <t>1</t>
    </r>
    <r>
      <rPr>
        <sz val="14"/>
        <rFont val="宋体"/>
        <charset val="134"/>
      </rPr>
      <t>亩，刘山村</t>
    </r>
    <r>
      <rPr>
        <sz val="14"/>
        <rFont val="Times New Roman"/>
        <charset val="134"/>
      </rPr>
      <t>1</t>
    </r>
    <r>
      <rPr>
        <sz val="14"/>
        <rFont val="宋体"/>
        <charset val="134"/>
      </rPr>
      <t>亩，高沟村</t>
    </r>
    <r>
      <rPr>
        <sz val="14"/>
        <rFont val="Times New Roman"/>
        <charset val="134"/>
      </rPr>
      <t>1</t>
    </r>
    <r>
      <rPr>
        <sz val="14"/>
        <rFont val="宋体"/>
        <charset val="134"/>
      </rPr>
      <t>亩，候吴村</t>
    </r>
    <r>
      <rPr>
        <sz val="14"/>
        <rFont val="Times New Roman"/>
        <charset val="134"/>
      </rPr>
      <t>2</t>
    </r>
    <r>
      <rPr>
        <sz val="14"/>
        <rFont val="宋体"/>
        <charset val="134"/>
      </rPr>
      <t>亩，豁岘村</t>
    </r>
    <r>
      <rPr>
        <sz val="14"/>
        <rFont val="Times New Roman"/>
        <charset val="134"/>
      </rPr>
      <t>0.5</t>
    </r>
    <r>
      <rPr>
        <sz val="14"/>
        <rFont val="宋体"/>
        <charset val="134"/>
      </rPr>
      <t>亩，梁堡村</t>
    </r>
    <r>
      <rPr>
        <sz val="14"/>
        <rFont val="Times New Roman"/>
        <charset val="134"/>
      </rPr>
      <t>1</t>
    </r>
    <r>
      <rPr>
        <sz val="14"/>
        <rFont val="宋体"/>
        <charset val="134"/>
      </rPr>
      <t>亩，阳沟村</t>
    </r>
    <r>
      <rPr>
        <sz val="14"/>
        <rFont val="Times New Roman"/>
        <charset val="134"/>
      </rPr>
      <t>1</t>
    </r>
    <r>
      <rPr>
        <sz val="14"/>
        <rFont val="宋体"/>
        <charset val="134"/>
      </rPr>
      <t>亩，中庄村</t>
    </r>
    <r>
      <rPr>
        <sz val="14"/>
        <rFont val="Times New Roman"/>
        <charset val="134"/>
      </rPr>
      <t>1</t>
    </r>
    <r>
      <rPr>
        <sz val="14"/>
        <rFont val="宋体"/>
        <charset val="134"/>
      </rPr>
      <t>亩，南山村</t>
    </r>
    <r>
      <rPr>
        <sz val="14"/>
        <rFont val="Times New Roman"/>
        <charset val="134"/>
      </rPr>
      <t>1</t>
    </r>
    <r>
      <rPr>
        <sz val="14"/>
        <rFont val="宋体"/>
        <charset val="134"/>
      </rPr>
      <t>亩，刘沟村</t>
    </r>
    <r>
      <rPr>
        <sz val="14"/>
        <rFont val="Times New Roman"/>
        <charset val="134"/>
      </rPr>
      <t>2</t>
    </r>
    <r>
      <rPr>
        <sz val="14"/>
        <rFont val="宋体"/>
        <charset val="134"/>
      </rPr>
      <t>亩，水滩村</t>
    </r>
    <r>
      <rPr>
        <sz val="14"/>
        <rFont val="Times New Roman"/>
        <charset val="134"/>
      </rPr>
      <t>1.5</t>
    </r>
    <r>
      <rPr>
        <sz val="14"/>
        <rFont val="宋体"/>
        <charset val="134"/>
      </rPr>
      <t>亩，东沟村</t>
    </r>
    <r>
      <rPr>
        <sz val="14"/>
        <rFont val="Times New Roman"/>
        <charset val="134"/>
      </rPr>
      <t>0.5</t>
    </r>
    <r>
      <rPr>
        <sz val="14"/>
        <rFont val="宋体"/>
        <charset val="134"/>
      </rPr>
      <t>亩，小杨村</t>
    </r>
    <r>
      <rPr>
        <sz val="14"/>
        <rFont val="Times New Roman"/>
        <charset val="134"/>
      </rPr>
      <t>0.5</t>
    </r>
    <r>
      <rPr>
        <sz val="14"/>
        <rFont val="宋体"/>
        <charset val="134"/>
      </rPr>
      <t>亩，阳湾村</t>
    </r>
    <r>
      <rPr>
        <sz val="14"/>
        <rFont val="Times New Roman"/>
        <charset val="134"/>
      </rPr>
      <t>1</t>
    </r>
    <r>
      <rPr>
        <sz val="14"/>
        <rFont val="宋体"/>
        <charset val="134"/>
      </rPr>
      <t>亩，下渠村</t>
    </r>
    <r>
      <rPr>
        <sz val="14"/>
        <rFont val="Times New Roman"/>
        <charset val="134"/>
      </rPr>
      <t>5</t>
    </r>
    <r>
      <rPr>
        <sz val="14"/>
        <rFont val="宋体"/>
        <charset val="134"/>
      </rPr>
      <t>亩，下李村</t>
    </r>
    <r>
      <rPr>
        <sz val="14"/>
        <rFont val="Times New Roman"/>
        <charset val="134"/>
      </rPr>
      <t>0.3</t>
    </r>
    <r>
      <rPr>
        <sz val="14"/>
        <rFont val="宋体"/>
        <charset val="134"/>
      </rPr>
      <t>亩</t>
    </r>
  </si>
  <si>
    <r>
      <rPr>
        <sz val="14"/>
        <rFont val="宋体"/>
        <charset val="134"/>
      </rPr>
      <t>种植马铃薯</t>
    </r>
    <r>
      <rPr>
        <sz val="14"/>
        <rFont val="Times New Roman"/>
        <charset val="134"/>
      </rPr>
      <t>24.5</t>
    </r>
    <r>
      <rPr>
        <sz val="14"/>
        <rFont val="宋体"/>
        <charset val="134"/>
      </rPr>
      <t>亩，其中，范湾</t>
    </r>
    <r>
      <rPr>
        <sz val="14"/>
        <rFont val="Times New Roman"/>
        <charset val="134"/>
      </rPr>
      <t>0.5</t>
    </r>
    <r>
      <rPr>
        <sz val="14"/>
        <rFont val="宋体"/>
        <charset val="134"/>
      </rPr>
      <t>亩，大庄</t>
    </r>
    <r>
      <rPr>
        <sz val="14"/>
        <rFont val="Times New Roman"/>
        <charset val="134"/>
      </rPr>
      <t>3</t>
    </r>
    <r>
      <rPr>
        <sz val="14"/>
        <rFont val="宋体"/>
        <charset val="134"/>
      </rPr>
      <t>亩，松树湾</t>
    </r>
    <r>
      <rPr>
        <sz val="14"/>
        <rFont val="Times New Roman"/>
        <charset val="134"/>
      </rPr>
      <t>1</t>
    </r>
    <r>
      <rPr>
        <sz val="14"/>
        <rFont val="宋体"/>
        <charset val="134"/>
      </rPr>
      <t>亩，西崖</t>
    </r>
    <r>
      <rPr>
        <sz val="14"/>
        <rFont val="Times New Roman"/>
        <charset val="134"/>
      </rPr>
      <t>4</t>
    </r>
    <r>
      <rPr>
        <sz val="14"/>
        <rFont val="宋体"/>
        <charset val="134"/>
      </rPr>
      <t>亩，王沟</t>
    </r>
    <r>
      <rPr>
        <sz val="14"/>
        <rFont val="Times New Roman"/>
        <charset val="134"/>
      </rPr>
      <t>1</t>
    </r>
    <r>
      <rPr>
        <sz val="14"/>
        <rFont val="宋体"/>
        <charset val="134"/>
      </rPr>
      <t>亩，何湾</t>
    </r>
    <r>
      <rPr>
        <sz val="14"/>
        <rFont val="Times New Roman"/>
        <charset val="134"/>
      </rPr>
      <t>8</t>
    </r>
    <r>
      <rPr>
        <sz val="14"/>
        <rFont val="宋体"/>
        <charset val="134"/>
      </rPr>
      <t>亩，海湾</t>
    </r>
    <r>
      <rPr>
        <sz val="14"/>
        <rFont val="Times New Roman"/>
        <charset val="134"/>
      </rPr>
      <t>4</t>
    </r>
    <r>
      <rPr>
        <sz val="14"/>
        <rFont val="宋体"/>
        <charset val="134"/>
      </rPr>
      <t>亩，关河</t>
    </r>
    <r>
      <rPr>
        <sz val="14"/>
        <rFont val="Times New Roman"/>
        <charset val="134"/>
      </rPr>
      <t>3</t>
    </r>
    <r>
      <rPr>
        <sz val="14"/>
        <rFont val="宋体"/>
        <charset val="134"/>
      </rPr>
      <t>亩，每亩补助</t>
    </r>
    <r>
      <rPr>
        <sz val="14"/>
        <rFont val="Times New Roman"/>
        <charset val="134"/>
      </rPr>
      <t>500</t>
    </r>
    <r>
      <rPr>
        <sz val="14"/>
        <rFont val="宋体"/>
        <charset val="134"/>
      </rPr>
      <t>元。</t>
    </r>
  </si>
  <si>
    <r>
      <rPr>
        <sz val="14"/>
        <rFont val="宋体"/>
        <charset val="134"/>
      </rPr>
      <t>种植马铃薯</t>
    </r>
    <r>
      <rPr>
        <sz val="14"/>
        <rFont val="Times New Roman"/>
        <charset val="134"/>
      </rPr>
      <t>61</t>
    </r>
    <r>
      <rPr>
        <sz val="14"/>
        <rFont val="宋体"/>
        <charset val="134"/>
      </rPr>
      <t>亩（其中马堡村</t>
    </r>
    <r>
      <rPr>
        <sz val="14"/>
        <rFont val="Times New Roman"/>
        <charset val="134"/>
      </rPr>
      <t>2</t>
    </r>
    <r>
      <rPr>
        <sz val="14"/>
        <rFont val="宋体"/>
        <charset val="134"/>
      </rPr>
      <t>亩，上豆村</t>
    </r>
    <r>
      <rPr>
        <sz val="14"/>
        <rFont val="Times New Roman"/>
        <charset val="134"/>
      </rPr>
      <t>7</t>
    </r>
    <r>
      <rPr>
        <sz val="14"/>
        <rFont val="宋体"/>
        <charset val="134"/>
      </rPr>
      <t>亩，上河村</t>
    </r>
    <r>
      <rPr>
        <sz val="14"/>
        <rFont val="Times New Roman"/>
        <charset val="134"/>
      </rPr>
      <t>32</t>
    </r>
    <r>
      <rPr>
        <sz val="14"/>
        <rFont val="宋体"/>
        <charset val="134"/>
      </rPr>
      <t>亩，韦沟村</t>
    </r>
    <r>
      <rPr>
        <sz val="14"/>
        <rFont val="Times New Roman"/>
        <charset val="134"/>
      </rPr>
      <t>4</t>
    </r>
    <r>
      <rPr>
        <sz val="14"/>
        <rFont val="宋体"/>
        <charset val="134"/>
      </rPr>
      <t>亩，西台村</t>
    </r>
    <r>
      <rPr>
        <sz val="14"/>
        <rFont val="Times New Roman"/>
        <charset val="134"/>
      </rPr>
      <t>3</t>
    </r>
    <r>
      <rPr>
        <sz val="14"/>
        <rFont val="宋体"/>
        <charset val="134"/>
      </rPr>
      <t>亩，西庄村</t>
    </r>
    <r>
      <rPr>
        <sz val="14"/>
        <rFont val="Times New Roman"/>
        <charset val="134"/>
      </rPr>
      <t>6</t>
    </r>
    <r>
      <rPr>
        <sz val="14"/>
        <rFont val="宋体"/>
        <charset val="134"/>
      </rPr>
      <t>亩，新义村</t>
    </r>
    <r>
      <rPr>
        <sz val="14"/>
        <rFont val="Times New Roman"/>
        <charset val="134"/>
      </rPr>
      <t>2</t>
    </r>
    <r>
      <rPr>
        <sz val="14"/>
        <rFont val="宋体"/>
        <charset val="134"/>
      </rPr>
      <t>亩，草湾村</t>
    </r>
    <r>
      <rPr>
        <sz val="14"/>
        <rFont val="Times New Roman"/>
        <charset val="134"/>
      </rPr>
      <t>1</t>
    </r>
    <r>
      <rPr>
        <sz val="14"/>
        <rFont val="宋体"/>
        <charset val="134"/>
      </rPr>
      <t>亩，赵沟村</t>
    </r>
    <r>
      <rPr>
        <sz val="14"/>
        <rFont val="Times New Roman"/>
        <charset val="134"/>
      </rPr>
      <t>4</t>
    </r>
    <r>
      <rPr>
        <sz val="14"/>
        <rFont val="宋体"/>
        <charset val="134"/>
      </rPr>
      <t>亩）</t>
    </r>
  </si>
  <si>
    <r>
      <rPr>
        <sz val="14"/>
        <rFont val="宋体"/>
        <charset val="134"/>
      </rPr>
      <t>为梁山镇脱贫不稳定户马铃薯种植到户补助项目涉及</t>
    </r>
    <r>
      <rPr>
        <sz val="14"/>
        <rFont val="Times New Roman"/>
        <charset val="134"/>
      </rPr>
      <t>8</t>
    </r>
    <r>
      <rPr>
        <sz val="14"/>
        <rFont val="宋体"/>
        <charset val="134"/>
      </rPr>
      <t>个村</t>
    </r>
    <r>
      <rPr>
        <sz val="14"/>
        <rFont val="Times New Roman"/>
        <charset val="134"/>
      </rPr>
      <t>18</t>
    </r>
    <r>
      <rPr>
        <sz val="14"/>
        <rFont val="宋体"/>
        <charset val="134"/>
      </rPr>
      <t>户</t>
    </r>
    <r>
      <rPr>
        <sz val="14"/>
        <rFont val="Times New Roman"/>
        <charset val="134"/>
      </rPr>
      <t>30</t>
    </r>
    <r>
      <rPr>
        <sz val="14"/>
        <rFont val="宋体"/>
        <charset val="134"/>
      </rPr>
      <t>亩，每亩</t>
    </r>
    <r>
      <rPr>
        <sz val="14"/>
        <rFont val="Times New Roman"/>
        <charset val="134"/>
      </rPr>
      <t>500</t>
    </r>
    <r>
      <rPr>
        <sz val="14"/>
        <rFont val="宋体"/>
        <charset val="134"/>
      </rPr>
      <t>元，需资金</t>
    </r>
    <r>
      <rPr>
        <sz val="14"/>
        <rFont val="Times New Roman"/>
        <charset val="134"/>
      </rPr>
      <t>1.5</t>
    </r>
    <r>
      <rPr>
        <sz val="14"/>
        <rFont val="宋体"/>
        <charset val="134"/>
      </rPr>
      <t>万元，其中：高营村</t>
    </r>
    <r>
      <rPr>
        <sz val="14"/>
        <rFont val="Times New Roman"/>
        <charset val="134"/>
      </rPr>
      <t>1</t>
    </r>
    <r>
      <rPr>
        <sz val="14"/>
        <rFont val="宋体"/>
        <charset val="134"/>
      </rPr>
      <t>户</t>
    </r>
    <r>
      <rPr>
        <sz val="14"/>
        <rFont val="Times New Roman"/>
        <charset val="134"/>
      </rPr>
      <t>1</t>
    </r>
    <r>
      <rPr>
        <sz val="14"/>
        <rFont val="宋体"/>
        <charset val="134"/>
      </rPr>
      <t>亩、斜头村</t>
    </r>
    <r>
      <rPr>
        <sz val="14"/>
        <rFont val="Times New Roman"/>
        <charset val="134"/>
      </rPr>
      <t>1</t>
    </r>
    <r>
      <rPr>
        <sz val="14"/>
        <rFont val="宋体"/>
        <charset val="134"/>
      </rPr>
      <t>户</t>
    </r>
    <r>
      <rPr>
        <sz val="14"/>
        <rFont val="Times New Roman"/>
        <charset val="134"/>
      </rPr>
      <t>1</t>
    </r>
    <r>
      <rPr>
        <sz val="14"/>
        <rFont val="宋体"/>
        <charset val="134"/>
      </rPr>
      <t>亩、岳山村</t>
    </r>
    <r>
      <rPr>
        <sz val="14"/>
        <rFont val="Times New Roman"/>
        <charset val="134"/>
      </rPr>
      <t>2</t>
    </r>
    <r>
      <rPr>
        <sz val="14"/>
        <rFont val="宋体"/>
        <charset val="134"/>
      </rPr>
      <t>户</t>
    </r>
    <r>
      <rPr>
        <sz val="14"/>
        <rFont val="Times New Roman"/>
        <charset val="134"/>
      </rPr>
      <t>5</t>
    </r>
    <r>
      <rPr>
        <sz val="14"/>
        <rFont val="宋体"/>
        <charset val="134"/>
      </rPr>
      <t>亩、杨渠村</t>
    </r>
    <r>
      <rPr>
        <sz val="14"/>
        <rFont val="Times New Roman"/>
        <charset val="134"/>
      </rPr>
      <t>1</t>
    </r>
    <r>
      <rPr>
        <sz val="14"/>
        <rFont val="宋体"/>
        <charset val="134"/>
      </rPr>
      <t>户</t>
    </r>
    <r>
      <rPr>
        <sz val="14"/>
        <rFont val="Times New Roman"/>
        <charset val="134"/>
      </rPr>
      <t>1</t>
    </r>
    <r>
      <rPr>
        <sz val="14"/>
        <rFont val="宋体"/>
        <charset val="134"/>
      </rPr>
      <t>亩、丹麻村</t>
    </r>
    <r>
      <rPr>
        <sz val="14"/>
        <rFont val="Times New Roman"/>
        <charset val="134"/>
      </rPr>
      <t>1</t>
    </r>
    <r>
      <rPr>
        <sz val="14"/>
        <rFont val="宋体"/>
        <charset val="134"/>
      </rPr>
      <t>户</t>
    </r>
    <r>
      <rPr>
        <sz val="14"/>
        <rFont val="Times New Roman"/>
        <charset val="134"/>
      </rPr>
      <t>1</t>
    </r>
    <r>
      <rPr>
        <sz val="14"/>
        <rFont val="宋体"/>
        <charset val="134"/>
      </rPr>
      <t>亩、阳洼村</t>
    </r>
    <r>
      <rPr>
        <sz val="14"/>
        <rFont val="Times New Roman"/>
        <charset val="134"/>
      </rPr>
      <t>1</t>
    </r>
    <r>
      <rPr>
        <sz val="14"/>
        <rFont val="宋体"/>
        <charset val="134"/>
      </rPr>
      <t>户</t>
    </r>
    <r>
      <rPr>
        <sz val="14"/>
        <rFont val="Times New Roman"/>
        <charset val="134"/>
      </rPr>
      <t>5</t>
    </r>
    <r>
      <rPr>
        <sz val="14"/>
        <rFont val="宋体"/>
        <charset val="134"/>
      </rPr>
      <t>亩、梁山村</t>
    </r>
    <r>
      <rPr>
        <sz val="14"/>
        <rFont val="Times New Roman"/>
        <charset val="134"/>
      </rPr>
      <t>10</t>
    </r>
    <r>
      <rPr>
        <sz val="14"/>
        <rFont val="宋体"/>
        <charset val="134"/>
      </rPr>
      <t>户</t>
    </r>
    <r>
      <rPr>
        <sz val="14"/>
        <rFont val="Times New Roman"/>
        <charset val="134"/>
      </rPr>
      <t>10</t>
    </r>
    <r>
      <rPr>
        <sz val="14"/>
        <rFont val="宋体"/>
        <charset val="134"/>
      </rPr>
      <t>亩、杨崖村</t>
    </r>
    <r>
      <rPr>
        <sz val="14"/>
        <rFont val="Times New Roman"/>
        <charset val="134"/>
      </rPr>
      <t>1</t>
    </r>
    <r>
      <rPr>
        <sz val="14"/>
        <rFont val="宋体"/>
        <charset val="134"/>
      </rPr>
      <t>户</t>
    </r>
    <r>
      <rPr>
        <sz val="14"/>
        <rFont val="Times New Roman"/>
        <charset val="134"/>
      </rPr>
      <t>6</t>
    </r>
    <r>
      <rPr>
        <sz val="14"/>
        <rFont val="宋体"/>
        <charset val="134"/>
      </rPr>
      <t>亩</t>
    </r>
    <r>
      <rPr>
        <sz val="14"/>
        <rFont val="Times New Roman"/>
        <charset val="134"/>
      </rPr>
      <t>.</t>
    </r>
  </si>
  <si>
    <r>
      <rPr>
        <sz val="14"/>
        <rFont val="宋体"/>
        <charset val="134"/>
      </rPr>
      <t>帮助产业发展，增加收入</t>
    </r>
  </si>
  <si>
    <r>
      <rPr>
        <sz val="14"/>
        <rFont val="宋体"/>
        <charset val="134"/>
      </rPr>
      <t>投资</t>
    </r>
    <r>
      <rPr>
        <sz val="14"/>
        <rFont val="Times New Roman"/>
        <charset val="134"/>
      </rPr>
      <t>0.55</t>
    </r>
    <r>
      <rPr>
        <sz val="14"/>
        <rFont val="宋体"/>
        <charset val="134"/>
      </rPr>
      <t>万元，在马鹿镇</t>
    </r>
    <r>
      <rPr>
        <sz val="14"/>
        <rFont val="Times New Roman"/>
        <charset val="134"/>
      </rPr>
      <t>9</t>
    </r>
    <r>
      <rPr>
        <sz val="14"/>
        <rFont val="宋体"/>
        <charset val="134"/>
      </rPr>
      <t>村实施马铃薯种植项目</t>
    </r>
    <r>
      <rPr>
        <sz val="14"/>
        <rFont val="Times New Roman"/>
        <charset val="134"/>
      </rPr>
      <t>11</t>
    </r>
    <r>
      <rPr>
        <sz val="14"/>
        <rFont val="宋体"/>
        <charset val="134"/>
      </rPr>
      <t>亩，亩均补</t>
    </r>
    <r>
      <rPr>
        <sz val="14"/>
        <rFont val="Times New Roman"/>
        <charset val="134"/>
      </rPr>
      <t>500</t>
    </r>
    <r>
      <rPr>
        <sz val="14"/>
        <rFont val="宋体"/>
        <charset val="134"/>
      </rPr>
      <t>元。其中堡梁村</t>
    </r>
    <r>
      <rPr>
        <sz val="14"/>
        <rFont val="Times New Roman"/>
        <charset val="134"/>
      </rPr>
      <t>1</t>
    </r>
    <r>
      <rPr>
        <sz val="14"/>
        <rFont val="宋体"/>
        <charset val="134"/>
      </rPr>
      <t>亩，陡崖村</t>
    </r>
    <r>
      <rPr>
        <sz val="14"/>
        <rFont val="Times New Roman"/>
        <charset val="134"/>
      </rPr>
      <t>1</t>
    </r>
    <r>
      <rPr>
        <sz val="14"/>
        <rFont val="宋体"/>
        <charset val="134"/>
      </rPr>
      <t>亩，草川村</t>
    </r>
    <r>
      <rPr>
        <sz val="14"/>
        <rFont val="Times New Roman"/>
        <charset val="134"/>
      </rPr>
      <t>1</t>
    </r>
    <r>
      <rPr>
        <sz val="14"/>
        <rFont val="宋体"/>
        <charset val="134"/>
      </rPr>
      <t>亩，康王村</t>
    </r>
    <r>
      <rPr>
        <sz val="14"/>
        <rFont val="Times New Roman"/>
        <charset val="134"/>
      </rPr>
      <t>1</t>
    </r>
    <r>
      <rPr>
        <sz val="14"/>
        <rFont val="宋体"/>
        <charset val="134"/>
      </rPr>
      <t>亩，白杨村</t>
    </r>
    <r>
      <rPr>
        <sz val="14"/>
        <rFont val="Times New Roman"/>
        <charset val="134"/>
      </rPr>
      <t>1</t>
    </r>
    <r>
      <rPr>
        <sz val="14"/>
        <rFont val="宋体"/>
        <charset val="134"/>
      </rPr>
      <t>亩，寺湾村</t>
    </r>
    <r>
      <rPr>
        <sz val="14"/>
        <rFont val="Times New Roman"/>
        <charset val="134"/>
      </rPr>
      <t>2</t>
    </r>
    <r>
      <rPr>
        <sz val="14"/>
        <rFont val="宋体"/>
        <charset val="134"/>
      </rPr>
      <t>亩，宝坪村</t>
    </r>
    <r>
      <rPr>
        <sz val="14"/>
        <rFont val="Times New Roman"/>
        <charset val="134"/>
      </rPr>
      <t>2</t>
    </r>
    <r>
      <rPr>
        <sz val="14"/>
        <rFont val="宋体"/>
        <charset val="134"/>
      </rPr>
      <t>亩，花园村</t>
    </r>
    <r>
      <rPr>
        <sz val="14"/>
        <rFont val="Times New Roman"/>
        <charset val="134"/>
      </rPr>
      <t>2</t>
    </r>
    <r>
      <rPr>
        <sz val="14"/>
        <rFont val="宋体"/>
        <charset val="134"/>
      </rPr>
      <t>亩。</t>
    </r>
  </si>
  <si>
    <r>
      <rPr>
        <sz val="14"/>
        <rFont val="宋体"/>
        <charset val="134"/>
      </rPr>
      <t>预计扶持</t>
    </r>
    <r>
      <rPr>
        <sz val="14"/>
        <rFont val="Times New Roman"/>
        <charset val="134"/>
      </rPr>
      <t>9</t>
    </r>
    <r>
      <rPr>
        <sz val="14"/>
        <rFont val="宋体"/>
        <charset val="134"/>
      </rPr>
      <t>村脱贫不稳定户种植马铃薯以增加收入，项目实施后，预计年亩均增收元</t>
    </r>
    <r>
      <rPr>
        <sz val="14"/>
        <rFont val="Times New Roman"/>
        <charset val="134"/>
      </rPr>
      <t>600</t>
    </r>
    <r>
      <rPr>
        <sz val="14"/>
        <rFont val="宋体"/>
        <charset val="134"/>
      </rPr>
      <t>以上。</t>
    </r>
  </si>
  <si>
    <r>
      <rPr>
        <sz val="14"/>
        <rFont val="宋体"/>
        <charset val="134"/>
      </rPr>
      <t>涉及</t>
    </r>
    <r>
      <rPr>
        <sz val="14"/>
        <rFont val="Times New Roman"/>
        <charset val="134"/>
      </rPr>
      <t>5</t>
    </r>
    <r>
      <rPr>
        <sz val="14"/>
        <rFont val="宋体"/>
        <charset val="134"/>
      </rPr>
      <t>村，共计</t>
    </r>
    <r>
      <rPr>
        <sz val="14"/>
        <rFont val="Times New Roman"/>
        <charset val="134"/>
      </rPr>
      <t>20</t>
    </r>
    <r>
      <rPr>
        <sz val="14"/>
        <rFont val="宋体"/>
        <charset val="134"/>
      </rPr>
      <t>亩，需资金</t>
    </r>
    <r>
      <rPr>
        <sz val="14"/>
        <rFont val="Times New Roman"/>
        <charset val="134"/>
      </rPr>
      <t>1</t>
    </r>
    <r>
      <rPr>
        <sz val="14"/>
        <rFont val="宋体"/>
        <charset val="134"/>
      </rPr>
      <t>万元其中：店子</t>
    </r>
    <r>
      <rPr>
        <sz val="14"/>
        <rFont val="Times New Roman"/>
        <charset val="134"/>
      </rPr>
      <t>4</t>
    </r>
    <r>
      <rPr>
        <sz val="14"/>
        <rFont val="宋体"/>
        <charset val="134"/>
      </rPr>
      <t>亩，毛家</t>
    </r>
    <r>
      <rPr>
        <sz val="14"/>
        <rFont val="Times New Roman"/>
        <charset val="134"/>
      </rPr>
      <t>4</t>
    </r>
    <r>
      <rPr>
        <sz val="14"/>
        <rFont val="宋体"/>
        <charset val="134"/>
      </rPr>
      <t>亩</t>
    </r>
    <r>
      <rPr>
        <sz val="14"/>
        <rFont val="Times New Roman"/>
        <charset val="134"/>
      </rPr>
      <t>.</t>
    </r>
    <r>
      <rPr>
        <sz val="14"/>
        <rFont val="宋体"/>
        <charset val="134"/>
      </rPr>
      <t>杜渠</t>
    </r>
    <r>
      <rPr>
        <sz val="14"/>
        <rFont val="Times New Roman"/>
        <charset val="134"/>
      </rPr>
      <t>3</t>
    </r>
    <r>
      <rPr>
        <sz val="14"/>
        <rFont val="宋体"/>
        <charset val="134"/>
      </rPr>
      <t>户</t>
    </r>
    <r>
      <rPr>
        <sz val="14"/>
        <rFont val="Times New Roman"/>
        <charset val="134"/>
      </rPr>
      <t>6</t>
    </r>
    <r>
      <rPr>
        <sz val="14"/>
        <rFont val="宋体"/>
        <charset val="134"/>
      </rPr>
      <t>亩</t>
    </r>
    <r>
      <rPr>
        <sz val="14"/>
        <rFont val="Times New Roman"/>
        <charset val="134"/>
      </rPr>
      <t>.</t>
    </r>
    <r>
      <rPr>
        <sz val="14"/>
        <rFont val="宋体"/>
        <charset val="134"/>
      </rPr>
      <t>庄河</t>
    </r>
    <r>
      <rPr>
        <sz val="14"/>
        <rFont val="Times New Roman"/>
        <charset val="134"/>
      </rPr>
      <t>5</t>
    </r>
    <r>
      <rPr>
        <sz val="14"/>
        <rFont val="宋体"/>
        <charset val="134"/>
      </rPr>
      <t>户</t>
    </r>
    <r>
      <rPr>
        <sz val="14"/>
        <rFont val="Times New Roman"/>
        <charset val="134"/>
      </rPr>
      <t>5</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</si>
  <si>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闫家乡种植马铃薯</t>
    </r>
    <r>
      <rPr>
        <sz val="14"/>
        <rFont val="Times New Roman"/>
        <charset val="134"/>
      </rPr>
      <t>6</t>
    </r>
    <r>
      <rPr>
        <sz val="14"/>
        <rFont val="宋体"/>
        <charset val="134"/>
      </rPr>
      <t>亩，需资金</t>
    </r>
    <r>
      <rPr>
        <sz val="14"/>
        <rFont val="Times New Roman"/>
        <charset val="134"/>
      </rPr>
      <t>0.3</t>
    </r>
    <r>
      <rPr>
        <sz val="14"/>
        <rFont val="宋体"/>
        <charset val="134"/>
      </rPr>
      <t>万元，分别是付堡村种植马铃薯种植</t>
    </r>
    <r>
      <rPr>
        <sz val="14"/>
        <rFont val="Times New Roman"/>
        <charset val="134"/>
      </rPr>
      <t>1</t>
    </r>
    <r>
      <rPr>
        <sz val="14"/>
        <rFont val="宋体"/>
        <charset val="134"/>
      </rPr>
      <t>亩，操场村马铃薯种植</t>
    </r>
    <r>
      <rPr>
        <sz val="14"/>
        <rFont val="Times New Roman"/>
        <charset val="134"/>
      </rPr>
      <t>2</t>
    </r>
    <r>
      <rPr>
        <sz val="14"/>
        <rFont val="宋体"/>
        <charset val="134"/>
      </rPr>
      <t>亩，闫家村马铃薯</t>
    </r>
    <r>
      <rPr>
        <sz val="14"/>
        <rFont val="Times New Roman"/>
        <charset val="134"/>
      </rPr>
      <t>3</t>
    </r>
    <r>
      <rPr>
        <sz val="14"/>
        <rFont val="宋体"/>
        <charset val="134"/>
      </rPr>
      <t>亩</t>
    </r>
  </si>
  <si>
    <r>
      <rPr>
        <sz val="14"/>
        <rFont val="宋体"/>
        <charset val="134"/>
      </rPr>
      <t>在张棉驿乡</t>
    </r>
    <r>
      <rPr>
        <sz val="14"/>
        <rFont val="Times New Roman"/>
        <charset val="134"/>
      </rPr>
      <t>5</t>
    </r>
    <r>
      <rPr>
        <sz val="14"/>
        <rFont val="宋体"/>
        <charset val="134"/>
      </rPr>
      <t>村实施马铃薯种植到户补助项目</t>
    </r>
    <r>
      <rPr>
        <sz val="14"/>
        <rFont val="Times New Roman"/>
        <charset val="134"/>
      </rPr>
      <t>14</t>
    </r>
    <r>
      <rPr>
        <sz val="14"/>
        <rFont val="宋体"/>
        <charset val="134"/>
      </rPr>
      <t>亩，每亩补助</t>
    </r>
    <r>
      <rPr>
        <sz val="14"/>
        <rFont val="Times New Roman"/>
        <charset val="134"/>
      </rPr>
      <t>500</t>
    </r>
    <r>
      <rPr>
        <sz val="14"/>
        <rFont val="宋体"/>
        <charset val="134"/>
      </rPr>
      <t>元。其中：马夭村</t>
    </r>
    <r>
      <rPr>
        <sz val="14"/>
        <rFont val="Times New Roman"/>
        <charset val="134"/>
      </rPr>
      <t>1</t>
    </r>
    <r>
      <rPr>
        <sz val="14"/>
        <rFont val="宋体"/>
        <charset val="134"/>
      </rPr>
      <t>亩，上蒋村</t>
    </r>
    <r>
      <rPr>
        <sz val="14"/>
        <rFont val="Times New Roman"/>
        <charset val="134"/>
      </rPr>
      <t>7</t>
    </r>
    <r>
      <rPr>
        <sz val="14"/>
        <rFont val="宋体"/>
        <charset val="134"/>
      </rPr>
      <t>亩，庙川村</t>
    </r>
    <r>
      <rPr>
        <sz val="14"/>
        <rFont val="Times New Roman"/>
        <charset val="134"/>
      </rPr>
      <t>1</t>
    </r>
    <r>
      <rPr>
        <sz val="14"/>
        <rFont val="宋体"/>
        <charset val="134"/>
      </rPr>
      <t>亩，先马村</t>
    </r>
    <r>
      <rPr>
        <sz val="14"/>
        <rFont val="Times New Roman"/>
        <charset val="134"/>
      </rPr>
      <t>3</t>
    </r>
    <r>
      <rPr>
        <sz val="14"/>
        <rFont val="宋体"/>
        <charset val="134"/>
      </rPr>
      <t>亩，周家村</t>
    </r>
    <r>
      <rPr>
        <sz val="14"/>
        <rFont val="Times New Roman"/>
        <charset val="134"/>
      </rPr>
      <t>2</t>
    </r>
    <r>
      <rPr>
        <sz val="14"/>
        <rFont val="宋体"/>
        <charset val="134"/>
      </rPr>
      <t>亩。</t>
    </r>
  </si>
  <si>
    <r>
      <rPr>
        <sz val="14"/>
        <rFont val="宋体"/>
        <charset val="134"/>
      </rPr>
      <t>全乡实施脱贫不稳定户马铃薯种植到户补助项目</t>
    </r>
    <r>
      <rPr>
        <sz val="14"/>
        <rFont val="Times New Roman"/>
        <charset val="134"/>
      </rPr>
      <t>17</t>
    </r>
    <r>
      <rPr>
        <sz val="14"/>
        <rFont val="宋体"/>
        <charset val="134"/>
      </rPr>
      <t>亩，每亩补助</t>
    </r>
    <r>
      <rPr>
        <sz val="14"/>
        <rFont val="Times New Roman"/>
        <charset val="134"/>
      </rPr>
      <t>500</t>
    </r>
    <r>
      <rPr>
        <sz val="14"/>
        <rFont val="宋体"/>
        <charset val="134"/>
      </rPr>
      <t>元，共补助</t>
    </r>
    <r>
      <rPr>
        <sz val="14"/>
        <rFont val="Times New Roman"/>
        <charset val="134"/>
      </rPr>
      <t>0.85</t>
    </r>
    <r>
      <rPr>
        <sz val="14"/>
        <rFont val="宋体"/>
        <charset val="134"/>
      </rPr>
      <t>万元。其中水泉村</t>
    </r>
    <r>
      <rPr>
        <sz val="14"/>
        <rFont val="Times New Roman"/>
        <charset val="134"/>
      </rPr>
      <t>2</t>
    </r>
    <r>
      <rPr>
        <sz val="14"/>
        <rFont val="宋体"/>
        <charset val="134"/>
      </rPr>
      <t>户</t>
    </r>
    <r>
      <rPr>
        <sz val="14"/>
        <rFont val="Times New Roman"/>
        <charset val="134"/>
      </rPr>
      <t>2</t>
    </r>
    <r>
      <rPr>
        <sz val="14"/>
        <rFont val="宋体"/>
        <charset val="134"/>
      </rPr>
      <t>亩、磨马村</t>
    </r>
    <r>
      <rPr>
        <sz val="14"/>
        <rFont val="Times New Roman"/>
        <charset val="134"/>
      </rPr>
      <t>1</t>
    </r>
    <r>
      <rPr>
        <sz val="14"/>
        <rFont val="宋体"/>
        <charset val="134"/>
      </rPr>
      <t>户</t>
    </r>
    <r>
      <rPr>
        <sz val="14"/>
        <rFont val="Times New Roman"/>
        <charset val="134"/>
      </rPr>
      <t>3</t>
    </r>
    <r>
      <rPr>
        <sz val="14"/>
        <rFont val="宋体"/>
        <charset val="134"/>
      </rPr>
      <t>亩、大湾村</t>
    </r>
    <r>
      <rPr>
        <sz val="14"/>
        <rFont val="Times New Roman"/>
        <charset val="134"/>
      </rPr>
      <t>2</t>
    </r>
    <r>
      <rPr>
        <sz val="14"/>
        <rFont val="宋体"/>
        <charset val="134"/>
      </rPr>
      <t>户</t>
    </r>
    <r>
      <rPr>
        <sz val="14"/>
        <rFont val="Times New Roman"/>
        <charset val="134"/>
      </rPr>
      <t>6</t>
    </r>
    <r>
      <rPr>
        <sz val="14"/>
        <rFont val="宋体"/>
        <charset val="134"/>
      </rPr>
      <t>亩、梨树村</t>
    </r>
    <r>
      <rPr>
        <sz val="14"/>
        <rFont val="Times New Roman"/>
        <charset val="134"/>
      </rPr>
      <t>1</t>
    </r>
    <r>
      <rPr>
        <sz val="14"/>
        <rFont val="宋体"/>
        <charset val="134"/>
      </rPr>
      <t>户</t>
    </r>
    <r>
      <rPr>
        <sz val="14"/>
        <rFont val="Times New Roman"/>
        <charset val="134"/>
      </rPr>
      <t>6</t>
    </r>
    <r>
      <rPr>
        <sz val="14"/>
        <rFont val="宋体"/>
        <charset val="134"/>
      </rPr>
      <t>亩。</t>
    </r>
  </si>
  <si>
    <r>
      <rPr>
        <sz val="14"/>
        <rFont val="宋体"/>
        <charset val="134"/>
      </rPr>
      <t>预计扶持</t>
    </r>
    <r>
      <rPr>
        <sz val="14"/>
        <rFont val="Times New Roman"/>
        <charset val="134"/>
      </rPr>
      <t>4</t>
    </r>
    <r>
      <rPr>
        <sz val="14"/>
        <rFont val="宋体"/>
        <charset val="134"/>
      </rPr>
      <t>村</t>
    </r>
    <r>
      <rPr>
        <sz val="14"/>
        <rFont val="Times New Roman"/>
        <charset val="134"/>
      </rPr>
      <t>6</t>
    </r>
    <r>
      <rPr>
        <sz val="14"/>
        <rFont val="宋体"/>
        <charset val="134"/>
      </rPr>
      <t>户脱贫不稳定户增加收入，项目实施后，预计年亩均增收</t>
    </r>
    <r>
      <rPr>
        <sz val="14"/>
        <rFont val="Times New Roman"/>
        <charset val="134"/>
      </rPr>
      <t>600</t>
    </r>
    <r>
      <rPr>
        <sz val="14"/>
        <rFont val="宋体"/>
        <charset val="134"/>
      </rPr>
      <t>元以上。</t>
    </r>
  </si>
  <si>
    <r>
      <rPr>
        <sz val="14"/>
        <rFont val="Times New Roman"/>
        <charset val="134"/>
      </rPr>
      <t>2022.1</t>
    </r>
    <r>
      <rPr>
        <sz val="14"/>
        <rFont val="宋体"/>
        <charset val="134"/>
      </rPr>
      <t>～</t>
    </r>
    <r>
      <rPr>
        <sz val="14"/>
        <rFont val="Times New Roman"/>
        <charset val="134"/>
      </rPr>
      <t>2022.12</t>
    </r>
  </si>
  <si>
    <r>
      <rPr>
        <sz val="14"/>
        <rFont val="宋体"/>
        <charset val="134"/>
      </rPr>
      <t>连五乡</t>
    </r>
    <r>
      <rPr>
        <sz val="14"/>
        <rFont val="Times New Roman"/>
        <charset val="134"/>
      </rPr>
      <t>9</t>
    </r>
    <r>
      <rPr>
        <sz val="14"/>
        <rFont val="宋体"/>
        <charset val="134"/>
      </rPr>
      <t>村脱贫不稳定户实施马铃薯种植到户补助项目</t>
    </r>
    <r>
      <rPr>
        <sz val="14"/>
        <rFont val="Times New Roman"/>
        <charset val="134"/>
      </rPr>
      <t>32</t>
    </r>
    <r>
      <rPr>
        <sz val="14"/>
        <rFont val="宋体"/>
        <charset val="134"/>
      </rPr>
      <t>亩。其中：四合</t>
    </r>
    <r>
      <rPr>
        <sz val="14"/>
        <rFont val="Times New Roman"/>
        <charset val="134"/>
      </rPr>
      <t>5</t>
    </r>
    <r>
      <rPr>
        <sz val="14"/>
        <rFont val="宋体"/>
        <charset val="134"/>
      </rPr>
      <t>亩、中渠</t>
    </r>
    <r>
      <rPr>
        <sz val="14"/>
        <rFont val="Times New Roman"/>
        <charset val="134"/>
      </rPr>
      <t>5</t>
    </r>
    <r>
      <rPr>
        <sz val="14"/>
        <rFont val="宋体"/>
        <charset val="134"/>
      </rPr>
      <t>亩、三合</t>
    </r>
    <r>
      <rPr>
        <sz val="14"/>
        <rFont val="Times New Roman"/>
        <charset val="134"/>
      </rPr>
      <t>3</t>
    </r>
    <r>
      <rPr>
        <sz val="14"/>
        <rFont val="宋体"/>
        <charset val="134"/>
      </rPr>
      <t>亩、李家</t>
    </r>
    <r>
      <rPr>
        <sz val="14"/>
        <rFont val="Times New Roman"/>
        <charset val="134"/>
      </rPr>
      <t>1</t>
    </r>
    <r>
      <rPr>
        <sz val="14"/>
        <rFont val="宋体"/>
        <charset val="134"/>
      </rPr>
      <t>亩、张家</t>
    </r>
    <r>
      <rPr>
        <sz val="14"/>
        <rFont val="Times New Roman"/>
        <charset val="134"/>
      </rPr>
      <t>6</t>
    </r>
    <r>
      <rPr>
        <sz val="14"/>
        <rFont val="宋体"/>
        <charset val="134"/>
      </rPr>
      <t>亩、连五</t>
    </r>
    <r>
      <rPr>
        <sz val="14"/>
        <rFont val="Times New Roman"/>
        <charset val="134"/>
      </rPr>
      <t>2</t>
    </r>
    <r>
      <rPr>
        <sz val="14"/>
        <rFont val="宋体"/>
        <charset val="134"/>
      </rPr>
      <t>亩、中心</t>
    </r>
    <r>
      <rPr>
        <sz val="14"/>
        <rFont val="Times New Roman"/>
        <charset val="134"/>
      </rPr>
      <t>1</t>
    </r>
    <r>
      <rPr>
        <sz val="14"/>
        <rFont val="宋体"/>
        <charset val="134"/>
      </rPr>
      <t>亩、马咀</t>
    </r>
    <r>
      <rPr>
        <sz val="14"/>
        <rFont val="Times New Roman"/>
        <charset val="134"/>
      </rPr>
      <t>1</t>
    </r>
    <r>
      <rPr>
        <sz val="14"/>
        <rFont val="宋体"/>
        <charset val="134"/>
      </rPr>
      <t>亩、贠家</t>
    </r>
    <r>
      <rPr>
        <sz val="14"/>
        <rFont val="Times New Roman"/>
        <charset val="134"/>
      </rPr>
      <t>2</t>
    </r>
    <r>
      <rPr>
        <sz val="14"/>
        <rFont val="宋体"/>
        <charset val="134"/>
      </rPr>
      <t>亩、陈家</t>
    </r>
    <r>
      <rPr>
        <sz val="14"/>
        <rFont val="Times New Roman"/>
        <charset val="134"/>
      </rPr>
      <t>2</t>
    </r>
    <r>
      <rPr>
        <sz val="14"/>
        <rFont val="宋体"/>
        <charset val="134"/>
      </rPr>
      <t>亩、腰庄村</t>
    </r>
    <r>
      <rPr>
        <sz val="14"/>
        <rFont val="Times New Roman"/>
        <charset val="134"/>
      </rPr>
      <t>4</t>
    </r>
    <r>
      <rPr>
        <sz val="14"/>
        <rFont val="宋体"/>
        <charset val="134"/>
      </rPr>
      <t>亩。</t>
    </r>
  </si>
  <si>
    <r>
      <rPr>
        <sz val="14"/>
        <rFont val="宋体"/>
        <charset val="134"/>
      </rPr>
      <t>连五乡</t>
    </r>
    <r>
      <rPr>
        <sz val="14"/>
        <rFont val="Times New Roman"/>
        <charset val="134"/>
      </rPr>
      <t>9</t>
    </r>
    <r>
      <rPr>
        <sz val="14"/>
        <rFont val="宋体"/>
        <charset val="134"/>
      </rPr>
      <t>村脱贫不稳定户实施马铃薯种植到户补助项目</t>
    </r>
    <r>
      <rPr>
        <sz val="14"/>
        <rFont val="Times New Roman"/>
        <charset val="134"/>
      </rPr>
      <t>36</t>
    </r>
    <r>
      <rPr>
        <sz val="14"/>
        <rFont val="宋体"/>
        <charset val="134"/>
      </rPr>
      <t>亩，增加收入</t>
    </r>
    <r>
      <rPr>
        <sz val="14"/>
        <rFont val="Times New Roman"/>
        <charset val="134"/>
      </rPr>
      <t>.</t>
    </r>
  </si>
  <si>
    <r>
      <rPr>
        <b/>
        <sz val="14"/>
        <rFont val="宋体"/>
        <charset val="134"/>
      </rPr>
      <t>安排</t>
    </r>
    <r>
      <rPr>
        <b/>
        <sz val="14"/>
        <rFont val="Times New Roman"/>
        <charset val="134"/>
      </rPr>
      <t>0.3900</t>
    </r>
    <r>
      <rPr>
        <b/>
        <sz val="14"/>
        <rFont val="宋体"/>
        <charset val="134"/>
      </rPr>
      <t>万元在全县范围内实施脱贫不稳定户饲草种植到户补助项目，每亩补助</t>
    </r>
    <r>
      <rPr>
        <b/>
        <sz val="14"/>
        <rFont val="Times New Roman"/>
        <charset val="134"/>
      </rPr>
      <t>300</t>
    </r>
    <r>
      <rPr>
        <b/>
        <sz val="14"/>
        <rFont val="宋体"/>
        <charset val="134"/>
      </rPr>
      <t>元，共补助</t>
    </r>
    <r>
      <rPr>
        <b/>
        <sz val="14"/>
        <rFont val="Times New Roman"/>
        <charset val="134"/>
      </rPr>
      <t>13</t>
    </r>
    <r>
      <rPr>
        <b/>
        <sz val="14"/>
        <rFont val="宋体"/>
        <charset val="134"/>
      </rPr>
      <t>亩。</t>
    </r>
  </si>
  <si>
    <r>
      <rPr>
        <sz val="14"/>
        <rFont val="宋体"/>
        <charset val="134"/>
      </rPr>
      <t>共</t>
    </r>
    <r>
      <rPr>
        <sz val="14"/>
        <rFont val="Times New Roman"/>
        <charset val="134"/>
      </rPr>
      <t>2</t>
    </r>
    <r>
      <rPr>
        <sz val="14"/>
        <rFont val="宋体"/>
        <charset val="134"/>
      </rPr>
      <t>亩；袁河村</t>
    </r>
    <r>
      <rPr>
        <sz val="14"/>
        <rFont val="Times New Roman"/>
        <charset val="134"/>
      </rPr>
      <t>1</t>
    </r>
    <r>
      <rPr>
        <sz val="14"/>
        <rFont val="宋体"/>
        <charset val="134"/>
      </rPr>
      <t>户</t>
    </r>
    <r>
      <rPr>
        <sz val="14"/>
        <rFont val="Times New Roman"/>
        <charset val="134"/>
      </rPr>
      <t>2</t>
    </r>
    <r>
      <rPr>
        <sz val="14"/>
        <rFont val="宋体"/>
        <charset val="134"/>
      </rPr>
      <t>亩、</t>
    </r>
  </si>
  <si>
    <r>
      <rPr>
        <sz val="14"/>
        <rFont val="宋体"/>
        <charset val="134"/>
      </rPr>
      <t>在胡川镇饲草种植</t>
    </r>
    <r>
      <rPr>
        <sz val="14"/>
        <rFont val="Times New Roman"/>
        <charset val="134"/>
      </rPr>
      <t>5</t>
    </r>
    <r>
      <rPr>
        <sz val="14"/>
        <rFont val="宋体"/>
        <charset val="134"/>
      </rPr>
      <t>亩，每亩</t>
    </r>
    <r>
      <rPr>
        <sz val="14"/>
        <rFont val="Times New Roman"/>
        <charset val="134"/>
      </rPr>
      <t>300</t>
    </r>
    <r>
      <rPr>
        <sz val="14"/>
        <rFont val="宋体"/>
        <charset val="134"/>
      </rPr>
      <t>元，共计</t>
    </r>
    <r>
      <rPr>
        <sz val="14"/>
        <rFont val="Times New Roman"/>
        <charset val="134"/>
      </rPr>
      <t>0.15</t>
    </r>
    <r>
      <rPr>
        <sz val="14"/>
        <rFont val="宋体"/>
        <charset val="134"/>
      </rPr>
      <t>万元其中窑上村饲草种植</t>
    </r>
    <r>
      <rPr>
        <sz val="14"/>
        <rFont val="Times New Roman"/>
        <charset val="134"/>
      </rPr>
      <t>5</t>
    </r>
    <r>
      <rPr>
        <sz val="14"/>
        <rFont val="宋体"/>
        <charset val="134"/>
      </rPr>
      <t>亩。</t>
    </r>
  </si>
  <si>
    <t>通过种植业补助扶持，增加收入，巩固拓展脱贫攻坚成果</t>
  </si>
  <si>
    <r>
      <rPr>
        <sz val="14"/>
        <rFont val="宋体"/>
        <charset val="134"/>
      </rPr>
      <t>在平安乡马原村实施脱贫不稳定户饲草种植到户补助项目</t>
    </r>
    <r>
      <rPr>
        <sz val="14"/>
        <rFont val="Times New Roman"/>
        <charset val="134"/>
      </rPr>
      <t>6</t>
    </r>
    <r>
      <rPr>
        <sz val="14"/>
        <rFont val="宋体"/>
        <charset val="134"/>
      </rPr>
      <t>亩，每亩补助</t>
    </r>
    <r>
      <rPr>
        <sz val="14"/>
        <rFont val="Times New Roman"/>
        <charset val="134"/>
      </rPr>
      <t>300</t>
    </r>
    <r>
      <rPr>
        <sz val="14"/>
        <rFont val="宋体"/>
        <charset val="134"/>
      </rPr>
      <t>元，共补助</t>
    </r>
    <r>
      <rPr>
        <sz val="14"/>
        <rFont val="Times New Roman"/>
        <charset val="134"/>
      </rPr>
      <t>0.18</t>
    </r>
    <r>
      <rPr>
        <sz val="14"/>
        <rFont val="宋体"/>
        <charset val="134"/>
      </rPr>
      <t>万元。</t>
    </r>
  </si>
  <si>
    <r>
      <rPr>
        <sz val="14"/>
        <rFont val="宋体"/>
        <charset val="134"/>
      </rPr>
      <t>预计扶持</t>
    </r>
    <r>
      <rPr>
        <sz val="14"/>
        <rFont val="Times New Roman"/>
        <charset val="134"/>
      </rPr>
      <t>2</t>
    </r>
    <r>
      <rPr>
        <sz val="14"/>
        <rFont val="宋体"/>
        <charset val="134"/>
      </rPr>
      <t>户脱贫不稳定户增加收入，项目实施后，预计年亩均增收</t>
    </r>
    <r>
      <rPr>
        <sz val="14"/>
        <rFont val="Times New Roman"/>
        <charset val="134"/>
      </rPr>
      <t>400</t>
    </r>
    <r>
      <rPr>
        <sz val="14"/>
        <rFont val="宋体"/>
        <charset val="134"/>
      </rPr>
      <t>元以上。</t>
    </r>
  </si>
  <si>
    <r>
      <rPr>
        <b/>
        <sz val="14"/>
        <rFont val="宋体"/>
        <charset val="134"/>
      </rPr>
      <t>安排</t>
    </r>
    <r>
      <rPr>
        <b/>
        <sz val="14"/>
        <rFont val="Times New Roman"/>
        <charset val="134"/>
      </rPr>
      <t>8.62</t>
    </r>
    <r>
      <rPr>
        <b/>
        <sz val="14"/>
        <rFont val="宋体"/>
        <charset val="134"/>
      </rPr>
      <t>万元在全县范围内实施脱贫不稳定户饲料玉米种植到户补助项目，每亩补助</t>
    </r>
    <r>
      <rPr>
        <b/>
        <sz val="14"/>
        <rFont val="Times New Roman"/>
        <charset val="134"/>
      </rPr>
      <t>200</t>
    </r>
    <r>
      <rPr>
        <b/>
        <sz val="14"/>
        <rFont val="宋体"/>
        <charset val="134"/>
      </rPr>
      <t>元，共补助</t>
    </r>
    <r>
      <rPr>
        <b/>
        <sz val="14"/>
        <rFont val="Times New Roman"/>
        <charset val="134"/>
      </rPr>
      <t>408</t>
    </r>
    <r>
      <rPr>
        <b/>
        <sz val="14"/>
        <rFont val="宋体"/>
        <charset val="134"/>
      </rPr>
      <t>亩。</t>
    </r>
  </si>
  <si>
    <r>
      <rPr>
        <sz val="14"/>
        <rFont val="宋体"/>
        <charset val="134"/>
      </rPr>
      <t>张家川镇饲料玉米种植到户补助项目</t>
    </r>
  </si>
  <si>
    <r>
      <rPr>
        <sz val="14"/>
        <rFont val="宋体"/>
        <charset val="134"/>
      </rPr>
      <t>共</t>
    </r>
    <r>
      <rPr>
        <sz val="14"/>
        <rFont val="Times New Roman"/>
        <charset val="134"/>
      </rPr>
      <t>2</t>
    </r>
    <r>
      <rPr>
        <sz val="14"/>
        <rFont val="宋体"/>
        <charset val="134"/>
      </rPr>
      <t>村</t>
    </r>
    <r>
      <rPr>
        <sz val="14"/>
        <rFont val="Times New Roman"/>
        <charset val="134"/>
      </rPr>
      <t>5</t>
    </r>
    <r>
      <rPr>
        <sz val="14"/>
        <rFont val="宋体"/>
        <charset val="134"/>
      </rPr>
      <t>户</t>
    </r>
    <r>
      <rPr>
        <sz val="14"/>
        <rFont val="Times New Roman"/>
        <charset val="134"/>
      </rPr>
      <t>7</t>
    </r>
    <r>
      <rPr>
        <sz val="14"/>
        <rFont val="宋体"/>
        <charset val="134"/>
      </rPr>
      <t>亩。上磨村</t>
    </r>
    <r>
      <rPr>
        <sz val="14"/>
        <rFont val="Times New Roman"/>
        <charset val="134"/>
      </rPr>
      <t>4</t>
    </r>
    <r>
      <rPr>
        <sz val="14"/>
        <rFont val="宋体"/>
        <charset val="134"/>
      </rPr>
      <t>户</t>
    </r>
    <r>
      <rPr>
        <sz val="14"/>
        <rFont val="Times New Roman"/>
        <charset val="134"/>
      </rPr>
      <t>4</t>
    </r>
    <r>
      <rPr>
        <sz val="14"/>
        <rFont val="宋体"/>
        <charset val="134"/>
      </rPr>
      <t>亩、杨店村</t>
    </r>
    <r>
      <rPr>
        <sz val="14"/>
        <rFont val="Times New Roman"/>
        <charset val="134"/>
      </rPr>
      <t>1</t>
    </r>
    <r>
      <rPr>
        <sz val="14"/>
        <rFont val="宋体"/>
        <charset val="134"/>
      </rPr>
      <t>户</t>
    </r>
    <r>
      <rPr>
        <sz val="14"/>
        <rFont val="Times New Roman"/>
        <charset val="134"/>
      </rPr>
      <t>3</t>
    </r>
    <r>
      <rPr>
        <sz val="14"/>
        <rFont val="宋体"/>
        <charset val="134"/>
      </rPr>
      <t>亩。每亩</t>
    </r>
    <r>
      <rPr>
        <sz val="14"/>
        <rFont val="Times New Roman"/>
        <charset val="134"/>
      </rPr>
      <t>200</t>
    </r>
    <r>
      <rPr>
        <sz val="14"/>
        <rFont val="宋体"/>
        <charset val="134"/>
      </rPr>
      <t>元。</t>
    </r>
  </si>
  <si>
    <r>
      <rPr>
        <sz val="14"/>
        <rFont val="宋体"/>
        <charset val="134"/>
      </rPr>
      <t>为刘堡镇脱贫不稳定户落实饲料玉米种植到户补助项目</t>
    </r>
    <r>
      <rPr>
        <sz val="14"/>
        <rFont val="Times New Roman"/>
        <charset val="134"/>
      </rPr>
      <t>18</t>
    </r>
    <r>
      <rPr>
        <sz val="14"/>
        <rFont val="宋体"/>
        <charset val="134"/>
      </rPr>
      <t>亩，亩均补助</t>
    </r>
    <r>
      <rPr>
        <sz val="14"/>
        <rFont val="Times New Roman"/>
        <charset val="134"/>
      </rPr>
      <t>200</t>
    </r>
    <r>
      <rPr>
        <sz val="14"/>
        <rFont val="宋体"/>
        <charset val="134"/>
      </rPr>
      <t>元，其中：梨园村</t>
    </r>
    <r>
      <rPr>
        <sz val="14"/>
        <rFont val="Times New Roman"/>
        <charset val="134"/>
      </rPr>
      <t>3</t>
    </r>
    <r>
      <rPr>
        <sz val="14"/>
        <rFont val="宋体"/>
        <charset val="134"/>
      </rPr>
      <t>亩、李山村</t>
    </r>
    <r>
      <rPr>
        <sz val="14"/>
        <rFont val="Times New Roman"/>
        <charset val="134"/>
      </rPr>
      <t>4</t>
    </r>
    <r>
      <rPr>
        <sz val="14"/>
        <rFont val="宋体"/>
        <charset val="134"/>
      </rPr>
      <t>亩、小湾村</t>
    </r>
    <r>
      <rPr>
        <sz val="14"/>
        <rFont val="Times New Roman"/>
        <charset val="134"/>
      </rPr>
      <t>1</t>
    </r>
    <r>
      <rPr>
        <sz val="14"/>
        <rFont val="宋体"/>
        <charset val="134"/>
      </rPr>
      <t>亩、董家村</t>
    </r>
    <r>
      <rPr>
        <sz val="14"/>
        <rFont val="Times New Roman"/>
        <charset val="134"/>
      </rPr>
      <t>10</t>
    </r>
    <r>
      <rPr>
        <sz val="14"/>
        <rFont val="宋体"/>
        <charset val="134"/>
      </rPr>
      <t>亩，投资共计</t>
    </r>
    <r>
      <rPr>
        <sz val="14"/>
        <rFont val="Times New Roman"/>
        <charset val="134"/>
      </rPr>
      <t>0.36</t>
    </r>
    <r>
      <rPr>
        <sz val="14"/>
        <rFont val="宋体"/>
        <charset val="134"/>
      </rPr>
      <t>万元</t>
    </r>
  </si>
  <si>
    <r>
      <rPr>
        <sz val="14"/>
        <rFont val="宋体"/>
        <charset val="134"/>
      </rPr>
      <t>在胡川镇种植饲料玉米</t>
    </r>
    <r>
      <rPr>
        <sz val="14"/>
        <rFont val="Times New Roman"/>
        <charset val="134"/>
      </rPr>
      <t>67</t>
    </r>
    <r>
      <rPr>
        <sz val="14"/>
        <rFont val="宋体"/>
        <charset val="134"/>
      </rPr>
      <t>亩，每亩补助</t>
    </r>
    <r>
      <rPr>
        <sz val="14"/>
        <rFont val="Times New Roman"/>
        <charset val="134"/>
      </rPr>
      <t>200</t>
    </r>
    <r>
      <rPr>
        <sz val="14"/>
        <rFont val="宋体"/>
        <charset val="134"/>
      </rPr>
      <t>元，共计</t>
    </r>
    <r>
      <rPr>
        <sz val="14"/>
        <rFont val="Times New Roman"/>
        <charset val="134"/>
      </rPr>
      <t>1.34</t>
    </r>
    <r>
      <rPr>
        <sz val="14"/>
        <rFont val="宋体"/>
        <charset val="134"/>
      </rPr>
      <t>万元。其中胡川村</t>
    </r>
    <r>
      <rPr>
        <sz val="14"/>
        <rFont val="Times New Roman"/>
        <charset val="134"/>
      </rPr>
      <t>5</t>
    </r>
    <r>
      <rPr>
        <sz val="14"/>
        <rFont val="宋体"/>
        <charset val="134"/>
      </rPr>
      <t>亩；柳湾村</t>
    </r>
    <r>
      <rPr>
        <sz val="14"/>
        <rFont val="Times New Roman"/>
        <charset val="134"/>
      </rPr>
      <t>5</t>
    </r>
    <r>
      <rPr>
        <sz val="14"/>
        <rFont val="宋体"/>
        <charset val="134"/>
      </rPr>
      <t>亩，宁马村</t>
    </r>
    <r>
      <rPr>
        <sz val="14"/>
        <rFont val="Times New Roman"/>
        <charset val="134"/>
      </rPr>
      <t>8</t>
    </r>
    <r>
      <rPr>
        <sz val="14"/>
        <rFont val="宋体"/>
        <charset val="134"/>
      </rPr>
      <t>亩，潘峪村</t>
    </r>
    <r>
      <rPr>
        <sz val="14"/>
        <rFont val="Times New Roman"/>
        <charset val="134"/>
      </rPr>
      <t>4</t>
    </r>
    <r>
      <rPr>
        <sz val="14"/>
        <rFont val="宋体"/>
        <charset val="134"/>
      </rPr>
      <t>亩；蒲家村</t>
    </r>
    <r>
      <rPr>
        <sz val="14"/>
        <rFont val="Times New Roman"/>
        <charset val="134"/>
      </rPr>
      <t>4</t>
    </r>
    <r>
      <rPr>
        <sz val="14"/>
        <rFont val="宋体"/>
        <charset val="134"/>
      </rPr>
      <t>亩；祁沟村</t>
    </r>
    <r>
      <rPr>
        <sz val="14"/>
        <rFont val="Times New Roman"/>
        <charset val="134"/>
      </rPr>
      <t>5</t>
    </r>
    <r>
      <rPr>
        <sz val="14"/>
        <rFont val="宋体"/>
        <charset val="134"/>
      </rPr>
      <t>亩；深坷村</t>
    </r>
    <r>
      <rPr>
        <sz val="14"/>
        <rFont val="Times New Roman"/>
        <charset val="134"/>
      </rPr>
      <t>2</t>
    </r>
    <r>
      <rPr>
        <sz val="14"/>
        <rFont val="宋体"/>
        <charset val="134"/>
      </rPr>
      <t>亩；王安村</t>
    </r>
    <r>
      <rPr>
        <sz val="14"/>
        <rFont val="Times New Roman"/>
        <charset val="134"/>
      </rPr>
      <t>2</t>
    </r>
    <r>
      <rPr>
        <sz val="14"/>
        <rFont val="宋体"/>
        <charset val="134"/>
      </rPr>
      <t>亩；前梁村</t>
    </r>
    <r>
      <rPr>
        <sz val="14"/>
        <rFont val="Times New Roman"/>
        <charset val="134"/>
      </rPr>
      <t>6</t>
    </r>
    <r>
      <rPr>
        <sz val="14"/>
        <rFont val="宋体"/>
        <charset val="134"/>
      </rPr>
      <t>亩；夏堡村</t>
    </r>
    <r>
      <rPr>
        <sz val="14"/>
        <rFont val="Times New Roman"/>
        <charset val="134"/>
      </rPr>
      <t>13</t>
    </r>
    <r>
      <rPr>
        <sz val="14"/>
        <rFont val="宋体"/>
        <charset val="134"/>
      </rPr>
      <t>亩；阳山村</t>
    </r>
    <r>
      <rPr>
        <sz val="14"/>
        <rFont val="Times New Roman"/>
        <charset val="134"/>
      </rPr>
      <t>3</t>
    </r>
    <r>
      <rPr>
        <sz val="14"/>
        <rFont val="宋体"/>
        <charset val="134"/>
      </rPr>
      <t>亩；窑上村</t>
    </r>
    <r>
      <rPr>
        <sz val="14"/>
        <rFont val="Times New Roman"/>
        <charset val="134"/>
      </rPr>
      <t>3</t>
    </r>
    <r>
      <rPr>
        <sz val="14"/>
        <rFont val="宋体"/>
        <charset val="134"/>
      </rPr>
      <t>亩；张堡村</t>
    </r>
    <r>
      <rPr>
        <sz val="14"/>
        <rFont val="Times New Roman"/>
        <charset val="134"/>
      </rPr>
      <t>7</t>
    </r>
    <r>
      <rPr>
        <sz val="14"/>
        <rFont val="宋体"/>
        <charset val="134"/>
      </rPr>
      <t>亩。</t>
    </r>
  </si>
  <si>
    <r>
      <rPr>
        <sz val="14"/>
        <rFont val="宋体"/>
        <charset val="134"/>
      </rPr>
      <t>种植饲料玉米</t>
    </r>
    <r>
      <rPr>
        <sz val="14"/>
        <rFont val="Times New Roman"/>
        <charset val="134"/>
      </rPr>
      <t>10</t>
    </r>
    <r>
      <rPr>
        <sz val="14"/>
        <rFont val="宋体"/>
        <charset val="134"/>
      </rPr>
      <t>亩，其中松树湾</t>
    </r>
    <r>
      <rPr>
        <sz val="14"/>
        <rFont val="Times New Roman"/>
        <charset val="134"/>
      </rPr>
      <t>3</t>
    </r>
    <r>
      <rPr>
        <sz val="14"/>
        <rFont val="宋体"/>
        <charset val="134"/>
      </rPr>
      <t>亩，冯家</t>
    </r>
    <r>
      <rPr>
        <sz val="14"/>
        <rFont val="Times New Roman"/>
        <charset val="134"/>
      </rPr>
      <t>7</t>
    </r>
    <r>
      <rPr>
        <sz val="14"/>
        <rFont val="宋体"/>
        <charset val="134"/>
      </rPr>
      <t>亩</t>
    </r>
  </si>
  <si>
    <r>
      <rPr>
        <sz val="14"/>
        <rFont val="宋体"/>
        <charset val="134"/>
      </rPr>
      <t>种植饲料玉米</t>
    </r>
    <r>
      <rPr>
        <sz val="14"/>
        <rFont val="Times New Roman"/>
        <charset val="134"/>
      </rPr>
      <t>93</t>
    </r>
    <r>
      <rPr>
        <sz val="14"/>
        <rFont val="宋体"/>
        <charset val="134"/>
      </rPr>
      <t>亩（其中上河村</t>
    </r>
    <r>
      <rPr>
        <sz val="14"/>
        <rFont val="Times New Roman"/>
        <charset val="134"/>
      </rPr>
      <t>80</t>
    </r>
    <r>
      <rPr>
        <sz val="14"/>
        <rFont val="宋体"/>
        <charset val="134"/>
      </rPr>
      <t>亩</t>
    </r>
    <r>
      <rPr>
        <sz val="14"/>
        <rFont val="Times New Roman"/>
        <charset val="134"/>
      </rPr>
      <t>,</t>
    </r>
    <r>
      <rPr>
        <sz val="14"/>
        <rFont val="宋体"/>
        <charset val="134"/>
      </rPr>
      <t>马堡村</t>
    </r>
    <r>
      <rPr>
        <sz val="14"/>
        <rFont val="Times New Roman"/>
        <charset val="134"/>
      </rPr>
      <t>2</t>
    </r>
    <r>
      <rPr>
        <sz val="14"/>
        <rFont val="宋体"/>
        <charset val="134"/>
      </rPr>
      <t>亩，上豆村</t>
    </r>
    <r>
      <rPr>
        <sz val="14"/>
        <rFont val="Times New Roman"/>
        <charset val="134"/>
      </rPr>
      <t>11</t>
    </r>
    <r>
      <rPr>
        <sz val="14"/>
        <rFont val="宋体"/>
        <charset val="134"/>
      </rPr>
      <t>亩</t>
    </r>
    <r>
      <rPr>
        <sz val="14"/>
        <rFont val="Times New Roman"/>
        <charset val="134"/>
      </rPr>
      <t>)</t>
    </r>
  </si>
  <si>
    <r>
      <rPr>
        <sz val="14"/>
        <rFont val="宋体"/>
        <charset val="134"/>
      </rPr>
      <t>投资</t>
    </r>
    <r>
      <rPr>
        <sz val="14"/>
        <rFont val="Times New Roman"/>
        <charset val="134"/>
      </rPr>
      <t>1.1</t>
    </r>
    <r>
      <rPr>
        <sz val="14"/>
        <rFont val="宋体"/>
        <charset val="134"/>
      </rPr>
      <t>万元，在马鹿镇</t>
    </r>
    <r>
      <rPr>
        <sz val="14"/>
        <rFont val="Times New Roman"/>
        <charset val="134"/>
      </rPr>
      <t>9</t>
    </r>
    <r>
      <rPr>
        <sz val="14"/>
        <rFont val="宋体"/>
        <charset val="134"/>
      </rPr>
      <t>村实施饲料玉米种植</t>
    </r>
    <r>
      <rPr>
        <sz val="14"/>
        <rFont val="Times New Roman"/>
        <charset val="134"/>
      </rPr>
      <t>55</t>
    </r>
    <r>
      <rPr>
        <sz val="14"/>
        <rFont val="宋体"/>
        <charset val="134"/>
      </rPr>
      <t>亩，亩均补</t>
    </r>
    <r>
      <rPr>
        <sz val="14"/>
        <rFont val="Times New Roman"/>
        <charset val="134"/>
      </rPr>
      <t>200</t>
    </r>
    <r>
      <rPr>
        <sz val="14"/>
        <rFont val="宋体"/>
        <charset val="134"/>
      </rPr>
      <t>元。其中：韩河村</t>
    </r>
    <r>
      <rPr>
        <sz val="14"/>
        <rFont val="Times New Roman"/>
        <charset val="134"/>
      </rPr>
      <t>1</t>
    </r>
    <r>
      <rPr>
        <sz val="14"/>
        <rFont val="宋体"/>
        <charset val="134"/>
      </rPr>
      <t>亩，陡崖村</t>
    </r>
    <r>
      <rPr>
        <sz val="14"/>
        <rFont val="Times New Roman"/>
        <charset val="134"/>
      </rPr>
      <t>6</t>
    </r>
    <r>
      <rPr>
        <sz val="14"/>
        <rFont val="宋体"/>
        <charset val="134"/>
      </rPr>
      <t>亩，草川村</t>
    </r>
    <r>
      <rPr>
        <sz val="14"/>
        <rFont val="Times New Roman"/>
        <charset val="134"/>
      </rPr>
      <t>3</t>
    </r>
    <r>
      <rPr>
        <sz val="14"/>
        <rFont val="宋体"/>
        <charset val="134"/>
      </rPr>
      <t>亩，康王村</t>
    </r>
    <r>
      <rPr>
        <sz val="14"/>
        <rFont val="Times New Roman"/>
        <charset val="134"/>
      </rPr>
      <t>7</t>
    </r>
    <r>
      <rPr>
        <sz val="14"/>
        <rFont val="宋体"/>
        <charset val="134"/>
      </rPr>
      <t>亩，白杨村</t>
    </r>
    <r>
      <rPr>
        <sz val="14"/>
        <rFont val="Times New Roman"/>
        <charset val="134"/>
      </rPr>
      <t>3</t>
    </r>
    <r>
      <rPr>
        <sz val="14"/>
        <rFont val="宋体"/>
        <charset val="134"/>
      </rPr>
      <t>亩，石庄科村</t>
    </r>
    <r>
      <rPr>
        <sz val="14"/>
        <rFont val="Times New Roman"/>
        <charset val="134"/>
      </rPr>
      <t>20</t>
    </r>
    <r>
      <rPr>
        <sz val="14"/>
        <rFont val="宋体"/>
        <charset val="134"/>
      </rPr>
      <t>亩，龙口村</t>
    </r>
    <r>
      <rPr>
        <sz val="14"/>
        <rFont val="Times New Roman"/>
        <charset val="134"/>
      </rPr>
      <t>7</t>
    </r>
    <r>
      <rPr>
        <sz val="14"/>
        <rFont val="宋体"/>
        <charset val="134"/>
      </rPr>
      <t>亩，宝坪村</t>
    </r>
    <r>
      <rPr>
        <sz val="14"/>
        <rFont val="Times New Roman"/>
        <charset val="134"/>
      </rPr>
      <t>4</t>
    </r>
    <r>
      <rPr>
        <sz val="14"/>
        <rFont val="宋体"/>
        <charset val="134"/>
      </rPr>
      <t>亩，花园村</t>
    </r>
    <r>
      <rPr>
        <sz val="14"/>
        <rFont val="Times New Roman"/>
        <charset val="134"/>
      </rPr>
      <t>4</t>
    </r>
    <r>
      <rPr>
        <sz val="14"/>
        <rFont val="宋体"/>
        <charset val="134"/>
      </rPr>
      <t>亩。</t>
    </r>
  </si>
  <si>
    <r>
      <rPr>
        <sz val="14"/>
        <rFont val="宋体"/>
        <charset val="134"/>
      </rPr>
      <t>预计扶持</t>
    </r>
    <r>
      <rPr>
        <sz val="14"/>
        <rFont val="Times New Roman"/>
        <charset val="134"/>
      </rPr>
      <t>9</t>
    </r>
    <r>
      <rPr>
        <sz val="14"/>
        <rFont val="宋体"/>
        <charset val="134"/>
      </rPr>
      <t>村脱贫不稳定户实施饲料玉米种植项目以增加收入，项目实施后，预计年亩均增收</t>
    </r>
    <r>
      <rPr>
        <sz val="14"/>
        <rFont val="Times New Roman"/>
        <charset val="134"/>
      </rPr>
      <t>1500</t>
    </r>
    <r>
      <rPr>
        <sz val="14"/>
        <rFont val="宋体"/>
        <charset val="134"/>
      </rPr>
      <t>元以上。</t>
    </r>
  </si>
  <si>
    <r>
      <rPr>
        <sz val="14"/>
        <rFont val="宋体"/>
        <charset val="134"/>
      </rPr>
      <t>庄河村种植饲料玉米庄河</t>
    </r>
    <r>
      <rPr>
        <sz val="14"/>
        <rFont val="Times New Roman"/>
        <charset val="134"/>
      </rPr>
      <t>13</t>
    </r>
    <r>
      <rPr>
        <sz val="14"/>
        <rFont val="宋体"/>
        <charset val="134"/>
      </rPr>
      <t>亩</t>
    </r>
    <r>
      <rPr>
        <sz val="14"/>
        <rFont val="Times New Roman"/>
        <charset val="134"/>
      </rPr>
      <t>.</t>
    </r>
  </si>
  <si>
    <r>
      <rPr>
        <sz val="14"/>
        <rFont val="宋体"/>
        <charset val="134"/>
      </rPr>
      <t>闫家乡种植饲料玉米</t>
    </r>
    <r>
      <rPr>
        <sz val="14"/>
        <rFont val="Times New Roman"/>
        <charset val="134"/>
      </rPr>
      <t>23</t>
    </r>
    <r>
      <rPr>
        <sz val="14"/>
        <rFont val="宋体"/>
        <charset val="134"/>
      </rPr>
      <t>亩，需资金</t>
    </r>
    <r>
      <rPr>
        <sz val="14"/>
        <rFont val="Times New Roman"/>
        <charset val="134"/>
      </rPr>
      <t>0.46</t>
    </r>
    <r>
      <rPr>
        <sz val="14"/>
        <rFont val="宋体"/>
        <charset val="134"/>
      </rPr>
      <t>万元，分别是付堡村种植饲料玉米种植</t>
    </r>
    <r>
      <rPr>
        <sz val="14"/>
        <rFont val="Times New Roman"/>
        <charset val="134"/>
      </rPr>
      <t>8</t>
    </r>
    <r>
      <rPr>
        <sz val="14"/>
        <rFont val="宋体"/>
        <charset val="134"/>
      </rPr>
      <t>亩，大场村种植饲料玉米</t>
    </r>
    <r>
      <rPr>
        <sz val="14"/>
        <rFont val="Times New Roman"/>
        <charset val="134"/>
      </rPr>
      <t>9</t>
    </r>
    <r>
      <rPr>
        <sz val="14"/>
        <rFont val="宋体"/>
        <charset val="134"/>
      </rPr>
      <t>亩，操场村饲料玉米</t>
    </r>
    <r>
      <rPr>
        <sz val="14"/>
        <rFont val="Times New Roman"/>
        <charset val="134"/>
      </rPr>
      <t>3</t>
    </r>
    <r>
      <rPr>
        <sz val="14"/>
        <rFont val="宋体"/>
        <charset val="134"/>
      </rPr>
      <t>亩，闫家村实施</t>
    </r>
    <r>
      <rPr>
        <sz val="14"/>
        <rFont val="Times New Roman"/>
        <charset val="134"/>
      </rPr>
      <t>3</t>
    </r>
    <r>
      <rPr>
        <sz val="14"/>
        <rFont val="宋体"/>
        <charset val="134"/>
      </rPr>
      <t>亩。</t>
    </r>
  </si>
  <si>
    <r>
      <rPr>
        <sz val="14"/>
        <rFont val="宋体"/>
        <charset val="134"/>
      </rPr>
      <t>全乡实施脱贫不稳定户饲料玉米种植到户补助项目</t>
    </r>
    <r>
      <rPr>
        <sz val="14"/>
        <rFont val="Times New Roman"/>
        <charset val="134"/>
      </rPr>
      <t>56</t>
    </r>
    <r>
      <rPr>
        <sz val="14"/>
        <rFont val="宋体"/>
        <charset val="134"/>
      </rPr>
      <t>亩，每亩补助</t>
    </r>
    <r>
      <rPr>
        <sz val="14"/>
        <rFont val="Times New Roman"/>
        <charset val="134"/>
      </rPr>
      <t>200</t>
    </r>
    <r>
      <rPr>
        <sz val="14"/>
        <rFont val="宋体"/>
        <charset val="134"/>
      </rPr>
      <t>元，共补助</t>
    </r>
    <r>
      <rPr>
        <sz val="14"/>
        <rFont val="Times New Roman"/>
        <charset val="134"/>
      </rPr>
      <t>1.12</t>
    </r>
    <r>
      <rPr>
        <sz val="14"/>
        <rFont val="宋体"/>
        <charset val="134"/>
      </rPr>
      <t>万元。其中磨马村</t>
    </r>
    <r>
      <rPr>
        <sz val="14"/>
        <rFont val="Times New Roman"/>
        <charset val="134"/>
      </rPr>
      <t>1</t>
    </r>
    <r>
      <rPr>
        <sz val="14"/>
        <rFont val="宋体"/>
        <charset val="134"/>
      </rPr>
      <t>户</t>
    </r>
    <r>
      <rPr>
        <sz val="14"/>
        <rFont val="Times New Roman"/>
        <charset val="134"/>
      </rPr>
      <t>5</t>
    </r>
    <r>
      <rPr>
        <sz val="14"/>
        <rFont val="宋体"/>
        <charset val="134"/>
      </rPr>
      <t>亩、新庄村</t>
    </r>
    <r>
      <rPr>
        <sz val="14"/>
        <rFont val="Times New Roman"/>
        <charset val="134"/>
      </rPr>
      <t>4</t>
    </r>
    <r>
      <rPr>
        <sz val="14"/>
        <rFont val="宋体"/>
        <charset val="134"/>
      </rPr>
      <t>户</t>
    </r>
    <r>
      <rPr>
        <sz val="14"/>
        <rFont val="Times New Roman"/>
        <charset val="134"/>
      </rPr>
      <t>20</t>
    </r>
    <r>
      <rPr>
        <sz val="14"/>
        <rFont val="宋体"/>
        <charset val="134"/>
      </rPr>
      <t>亩、大湾村</t>
    </r>
    <r>
      <rPr>
        <sz val="14"/>
        <rFont val="Times New Roman"/>
        <charset val="134"/>
      </rPr>
      <t>2</t>
    </r>
    <r>
      <rPr>
        <sz val="14"/>
        <rFont val="宋体"/>
        <charset val="134"/>
      </rPr>
      <t>户</t>
    </r>
    <r>
      <rPr>
        <sz val="14"/>
        <rFont val="Times New Roman"/>
        <charset val="134"/>
      </rPr>
      <t>15</t>
    </r>
    <r>
      <rPr>
        <sz val="14"/>
        <rFont val="宋体"/>
        <charset val="134"/>
      </rPr>
      <t>亩、梨树村</t>
    </r>
    <r>
      <rPr>
        <sz val="14"/>
        <rFont val="Times New Roman"/>
        <charset val="134"/>
      </rPr>
      <t>1</t>
    </r>
    <r>
      <rPr>
        <sz val="14"/>
        <rFont val="宋体"/>
        <charset val="134"/>
      </rPr>
      <t>户</t>
    </r>
    <r>
      <rPr>
        <sz val="14"/>
        <rFont val="Times New Roman"/>
        <charset val="134"/>
      </rPr>
      <t>10</t>
    </r>
    <r>
      <rPr>
        <sz val="14"/>
        <rFont val="宋体"/>
        <charset val="134"/>
      </rPr>
      <t>亩、马原村</t>
    </r>
    <r>
      <rPr>
        <sz val="14"/>
        <rFont val="Times New Roman"/>
        <charset val="134"/>
      </rPr>
      <t>2</t>
    </r>
    <r>
      <rPr>
        <sz val="14"/>
        <rFont val="宋体"/>
        <charset val="134"/>
      </rPr>
      <t>户</t>
    </r>
    <r>
      <rPr>
        <sz val="14"/>
        <rFont val="Times New Roman"/>
        <charset val="134"/>
      </rPr>
      <t>6</t>
    </r>
    <r>
      <rPr>
        <sz val="14"/>
        <rFont val="宋体"/>
        <charset val="134"/>
      </rPr>
      <t>亩。</t>
    </r>
  </si>
  <si>
    <r>
      <rPr>
        <sz val="14"/>
        <rFont val="宋体"/>
        <charset val="134"/>
      </rPr>
      <t>预计扶持</t>
    </r>
    <r>
      <rPr>
        <sz val="14"/>
        <rFont val="Times New Roman"/>
        <charset val="134"/>
      </rPr>
      <t>5</t>
    </r>
    <r>
      <rPr>
        <sz val="14"/>
        <rFont val="宋体"/>
        <charset val="134"/>
      </rPr>
      <t>村</t>
    </r>
    <r>
      <rPr>
        <sz val="14"/>
        <rFont val="Times New Roman"/>
        <charset val="134"/>
      </rPr>
      <t>10</t>
    </r>
    <r>
      <rPr>
        <sz val="14"/>
        <rFont val="宋体"/>
        <charset val="134"/>
      </rPr>
      <t>户脱贫不稳定户增加收入，项目实施后，预计年亩均增收</t>
    </r>
    <r>
      <rPr>
        <sz val="14"/>
        <rFont val="Times New Roman"/>
        <charset val="134"/>
      </rPr>
      <t>400</t>
    </r>
    <r>
      <rPr>
        <sz val="14"/>
        <rFont val="宋体"/>
        <charset val="134"/>
      </rPr>
      <t>元以上。</t>
    </r>
  </si>
  <si>
    <r>
      <rPr>
        <sz val="14"/>
        <rFont val="宋体"/>
        <charset val="134"/>
      </rPr>
      <t>连五乡</t>
    </r>
    <r>
      <rPr>
        <sz val="14"/>
        <rFont val="Times New Roman"/>
        <charset val="134"/>
      </rPr>
      <t>10</t>
    </r>
    <r>
      <rPr>
        <sz val="14"/>
        <rFont val="宋体"/>
        <charset val="134"/>
      </rPr>
      <t>村脱贫不稳定户实施饲料玉米种植到户补助项目</t>
    </r>
    <r>
      <rPr>
        <sz val="14"/>
        <rFont val="Times New Roman"/>
        <charset val="134"/>
      </rPr>
      <t>89</t>
    </r>
    <r>
      <rPr>
        <sz val="14"/>
        <rFont val="宋体"/>
        <charset val="134"/>
      </rPr>
      <t>亩。其中：四合</t>
    </r>
    <r>
      <rPr>
        <sz val="14"/>
        <rFont val="Times New Roman"/>
        <charset val="134"/>
      </rPr>
      <t>20</t>
    </r>
    <r>
      <rPr>
        <sz val="14"/>
        <rFont val="宋体"/>
        <charset val="134"/>
      </rPr>
      <t>亩、中渠</t>
    </r>
    <r>
      <rPr>
        <sz val="14"/>
        <rFont val="Times New Roman"/>
        <charset val="134"/>
      </rPr>
      <t>8</t>
    </r>
    <r>
      <rPr>
        <sz val="14"/>
        <rFont val="宋体"/>
        <charset val="134"/>
      </rPr>
      <t>亩、三合</t>
    </r>
    <r>
      <rPr>
        <sz val="14"/>
        <rFont val="Times New Roman"/>
        <charset val="134"/>
      </rPr>
      <t>21</t>
    </r>
    <r>
      <rPr>
        <sz val="14"/>
        <rFont val="宋体"/>
        <charset val="134"/>
      </rPr>
      <t>亩、张家</t>
    </r>
    <r>
      <rPr>
        <sz val="14"/>
        <rFont val="Times New Roman"/>
        <charset val="134"/>
      </rPr>
      <t>6</t>
    </r>
    <r>
      <rPr>
        <sz val="14"/>
        <rFont val="宋体"/>
        <charset val="134"/>
      </rPr>
      <t>亩、连五</t>
    </r>
    <r>
      <rPr>
        <sz val="14"/>
        <rFont val="Times New Roman"/>
        <charset val="134"/>
      </rPr>
      <t>5</t>
    </r>
    <r>
      <rPr>
        <sz val="14"/>
        <rFont val="宋体"/>
        <charset val="134"/>
      </rPr>
      <t>亩、中心</t>
    </r>
    <r>
      <rPr>
        <sz val="14"/>
        <rFont val="Times New Roman"/>
        <charset val="134"/>
      </rPr>
      <t>1</t>
    </r>
    <r>
      <rPr>
        <sz val="14"/>
        <rFont val="宋体"/>
        <charset val="134"/>
      </rPr>
      <t>亩、贠家</t>
    </r>
    <r>
      <rPr>
        <sz val="14"/>
        <rFont val="Times New Roman"/>
        <charset val="134"/>
      </rPr>
      <t>3</t>
    </r>
    <r>
      <rPr>
        <sz val="14"/>
        <rFont val="宋体"/>
        <charset val="134"/>
      </rPr>
      <t>亩、陈家</t>
    </r>
    <r>
      <rPr>
        <sz val="14"/>
        <rFont val="Times New Roman"/>
        <charset val="134"/>
      </rPr>
      <t>1</t>
    </r>
    <r>
      <rPr>
        <sz val="14"/>
        <rFont val="宋体"/>
        <charset val="134"/>
      </rPr>
      <t>亩、李家</t>
    </r>
    <r>
      <rPr>
        <sz val="14"/>
        <rFont val="Times New Roman"/>
        <charset val="134"/>
      </rPr>
      <t>4</t>
    </r>
    <r>
      <rPr>
        <sz val="14"/>
        <rFont val="宋体"/>
        <charset val="134"/>
      </rPr>
      <t>亩、腰庄</t>
    </r>
    <r>
      <rPr>
        <sz val="14"/>
        <rFont val="Times New Roman"/>
        <charset val="134"/>
      </rPr>
      <t>20</t>
    </r>
    <r>
      <rPr>
        <sz val="14"/>
        <rFont val="宋体"/>
        <charset val="134"/>
      </rPr>
      <t>亩。</t>
    </r>
  </si>
  <si>
    <r>
      <rPr>
        <sz val="14"/>
        <rFont val="宋体"/>
        <charset val="134"/>
      </rPr>
      <t>连五乡</t>
    </r>
    <r>
      <rPr>
        <sz val="14"/>
        <rFont val="Times New Roman"/>
        <charset val="134"/>
      </rPr>
      <t>9</t>
    </r>
    <r>
      <rPr>
        <sz val="14"/>
        <rFont val="宋体"/>
        <charset val="134"/>
      </rPr>
      <t>村脱贫不稳定户实施饲料玉米种植到户补助项目</t>
    </r>
    <r>
      <rPr>
        <sz val="14"/>
        <rFont val="Times New Roman"/>
        <charset val="134"/>
      </rPr>
      <t>115</t>
    </r>
    <r>
      <rPr>
        <sz val="14"/>
        <rFont val="宋体"/>
        <charset val="134"/>
      </rPr>
      <t>亩，增加收入</t>
    </r>
    <r>
      <rPr>
        <sz val="14"/>
        <rFont val="Times New Roman"/>
        <charset val="134"/>
      </rPr>
      <t>.</t>
    </r>
  </si>
  <si>
    <r>
      <rPr>
        <b/>
        <sz val="14"/>
        <rFont val="宋体"/>
        <charset val="134"/>
      </rPr>
      <t>安排</t>
    </r>
    <r>
      <rPr>
        <b/>
        <sz val="14"/>
        <rFont val="Times New Roman"/>
        <charset val="134"/>
      </rPr>
      <t>2.4</t>
    </r>
    <r>
      <rPr>
        <b/>
        <sz val="14"/>
        <rFont val="宋体"/>
        <charset val="134"/>
      </rPr>
      <t>万元在全县范围内实施脱贫不稳定户新建蔬菜大棚到户补助项目，每座补助</t>
    </r>
    <r>
      <rPr>
        <b/>
        <sz val="14"/>
        <rFont val="Times New Roman"/>
        <charset val="134"/>
      </rPr>
      <t>8000</t>
    </r>
    <r>
      <rPr>
        <b/>
        <sz val="14"/>
        <rFont val="宋体"/>
        <charset val="134"/>
      </rPr>
      <t>元，共补助</t>
    </r>
    <r>
      <rPr>
        <b/>
        <sz val="14"/>
        <rFont val="Times New Roman"/>
        <charset val="134"/>
      </rPr>
      <t>3</t>
    </r>
    <r>
      <rPr>
        <b/>
        <sz val="14"/>
        <rFont val="宋体"/>
        <charset val="134"/>
      </rPr>
      <t>座。</t>
    </r>
  </si>
  <si>
    <r>
      <rPr>
        <sz val="14"/>
        <rFont val="宋体"/>
        <charset val="134"/>
      </rPr>
      <t>在上蒋村新建蔬菜大棚到户补助项目</t>
    </r>
    <r>
      <rPr>
        <sz val="14"/>
        <rFont val="Times New Roman"/>
        <charset val="134"/>
      </rPr>
      <t>1</t>
    </r>
    <r>
      <rPr>
        <sz val="14"/>
        <rFont val="宋体"/>
        <charset val="134"/>
      </rPr>
      <t>户</t>
    </r>
    <r>
      <rPr>
        <sz val="14"/>
        <rFont val="Times New Roman"/>
        <charset val="134"/>
      </rPr>
      <t>1</t>
    </r>
    <r>
      <rPr>
        <sz val="14"/>
        <rFont val="宋体"/>
        <charset val="134"/>
      </rPr>
      <t>座，每座补助</t>
    </r>
    <r>
      <rPr>
        <sz val="14"/>
        <rFont val="Times New Roman"/>
        <charset val="134"/>
      </rPr>
      <t>8000.</t>
    </r>
  </si>
  <si>
    <r>
      <rPr>
        <b/>
        <sz val="14"/>
        <rFont val="宋体"/>
        <charset val="134"/>
      </rPr>
      <t>安排</t>
    </r>
    <r>
      <rPr>
        <b/>
        <sz val="14"/>
        <rFont val="Times New Roman"/>
        <charset val="134"/>
      </rPr>
      <t>0.04</t>
    </r>
    <r>
      <rPr>
        <b/>
        <sz val="14"/>
        <rFont val="宋体"/>
        <charset val="134"/>
      </rPr>
      <t>万元在马关镇实施脱贫不稳定户大蒜种植到户补助项目，每亩补助</t>
    </r>
    <r>
      <rPr>
        <b/>
        <sz val="14"/>
        <rFont val="Times New Roman"/>
        <charset val="134"/>
      </rPr>
      <t>400</t>
    </r>
    <r>
      <rPr>
        <b/>
        <sz val="14"/>
        <rFont val="宋体"/>
        <charset val="134"/>
      </rPr>
      <t>元，共补助</t>
    </r>
    <r>
      <rPr>
        <b/>
        <sz val="14"/>
        <rFont val="Times New Roman"/>
        <charset val="134"/>
      </rPr>
      <t>1</t>
    </r>
    <r>
      <rPr>
        <b/>
        <sz val="14"/>
        <rFont val="宋体"/>
        <charset val="134"/>
      </rPr>
      <t>亩。</t>
    </r>
  </si>
  <si>
    <r>
      <rPr>
        <sz val="14"/>
        <rFont val="宋体"/>
        <charset val="134"/>
      </rPr>
      <t>种植大蒜</t>
    </r>
    <r>
      <rPr>
        <sz val="14"/>
        <rFont val="Times New Roman"/>
        <charset val="134"/>
      </rPr>
      <t>1</t>
    </r>
    <r>
      <rPr>
        <sz val="14"/>
        <rFont val="宋体"/>
        <charset val="134"/>
      </rPr>
      <t>亩（东庄村</t>
    </r>
    <r>
      <rPr>
        <sz val="14"/>
        <rFont val="Times New Roman"/>
        <charset val="134"/>
      </rPr>
      <t>1</t>
    </r>
    <r>
      <rPr>
        <sz val="14"/>
        <rFont val="宋体"/>
        <charset val="134"/>
      </rPr>
      <t>亩</t>
    </r>
    <r>
      <rPr>
        <sz val="14"/>
        <rFont val="Times New Roman"/>
        <charset val="134"/>
      </rPr>
      <t>)</t>
    </r>
  </si>
  <si>
    <r>
      <rPr>
        <b/>
        <sz val="14"/>
        <rFont val="宋体"/>
        <charset val="134"/>
      </rPr>
      <t>安排</t>
    </r>
    <r>
      <rPr>
        <b/>
        <sz val="14"/>
        <rFont val="Times New Roman"/>
        <charset val="134"/>
      </rPr>
      <t>4.59</t>
    </r>
    <r>
      <rPr>
        <b/>
        <sz val="14"/>
        <rFont val="宋体"/>
        <charset val="134"/>
      </rPr>
      <t>万元在相关乡镇实施脱贫不稳定户大蒜种植到户补助项目，每亩补助</t>
    </r>
    <r>
      <rPr>
        <b/>
        <sz val="14"/>
        <rFont val="Times New Roman"/>
        <charset val="134"/>
      </rPr>
      <t>1700</t>
    </r>
    <r>
      <rPr>
        <b/>
        <sz val="14"/>
        <rFont val="宋体"/>
        <charset val="134"/>
      </rPr>
      <t>元，共补助</t>
    </r>
    <r>
      <rPr>
        <b/>
        <sz val="14"/>
        <rFont val="Times New Roman"/>
        <charset val="134"/>
      </rPr>
      <t>27</t>
    </r>
    <r>
      <rPr>
        <b/>
        <sz val="14"/>
        <rFont val="宋体"/>
        <charset val="134"/>
      </rPr>
      <t>亩。</t>
    </r>
  </si>
  <si>
    <r>
      <rPr>
        <sz val="14"/>
        <rFont val="宋体"/>
        <charset val="134"/>
      </rPr>
      <t>共</t>
    </r>
    <r>
      <rPr>
        <sz val="14"/>
        <rFont val="Times New Roman"/>
        <charset val="134"/>
      </rPr>
      <t>1</t>
    </r>
    <r>
      <rPr>
        <sz val="14"/>
        <rFont val="宋体"/>
        <charset val="134"/>
      </rPr>
      <t>村</t>
    </r>
    <r>
      <rPr>
        <sz val="14"/>
        <rFont val="Times New Roman"/>
        <charset val="134"/>
      </rPr>
      <t>4</t>
    </r>
    <r>
      <rPr>
        <sz val="14"/>
        <rFont val="宋体"/>
        <charset val="134"/>
      </rPr>
      <t>户</t>
    </r>
    <r>
      <rPr>
        <sz val="14"/>
        <rFont val="Times New Roman"/>
        <charset val="134"/>
      </rPr>
      <t>12</t>
    </r>
    <r>
      <rPr>
        <sz val="14"/>
        <rFont val="宋体"/>
        <charset val="134"/>
      </rPr>
      <t>亩。赵阳村</t>
    </r>
    <r>
      <rPr>
        <sz val="14"/>
        <rFont val="Times New Roman"/>
        <charset val="134"/>
      </rPr>
      <t>4</t>
    </r>
    <r>
      <rPr>
        <sz val="14"/>
        <rFont val="宋体"/>
        <charset val="134"/>
      </rPr>
      <t>户</t>
    </r>
    <r>
      <rPr>
        <sz val="14"/>
        <rFont val="Times New Roman"/>
        <charset val="134"/>
      </rPr>
      <t>12</t>
    </r>
    <r>
      <rPr>
        <sz val="14"/>
        <rFont val="宋体"/>
        <charset val="134"/>
      </rPr>
      <t>亩。每亩</t>
    </r>
    <r>
      <rPr>
        <sz val="14"/>
        <rFont val="Times New Roman"/>
        <charset val="134"/>
      </rPr>
      <t>1700</t>
    </r>
    <r>
      <rPr>
        <sz val="14"/>
        <rFont val="宋体"/>
        <charset val="134"/>
      </rPr>
      <t>元。</t>
    </r>
  </si>
  <si>
    <r>
      <rPr>
        <sz val="14"/>
        <rFont val="宋体"/>
        <charset val="134"/>
      </rPr>
      <t>改善种植结构，增加农户收入</t>
    </r>
  </si>
  <si>
    <r>
      <rPr>
        <sz val="14"/>
        <rFont val="宋体"/>
        <charset val="134"/>
      </rPr>
      <t>马关镇中药材种植到户补助项目</t>
    </r>
  </si>
  <si>
    <r>
      <rPr>
        <sz val="14"/>
        <rFont val="宋体"/>
        <charset val="134"/>
      </rPr>
      <t>种植中药材</t>
    </r>
    <r>
      <rPr>
        <sz val="14"/>
        <rFont val="Times New Roman"/>
        <charset val="134"/>
      </rPr>
      <t>12</t>
    </r>
    <r>
      <rPr>
        <sz val="14"/>
        <rFont val="宋体"/>
        <charset val="134"/>
      </rPr>
      <t>亩（上河村</t>
    </r>
    <r>
      <rPr>
        <sz val="14"/>
        <rFont val="Times New Roman"/>
        <charset val="134"/>
      </rPr>
      <t>12</t>
    </r>
    <r>
      <rPr>
        <sz val="14"/>
        <rFont val="宋体"/>
        <charset val="134"/>
      </rPr>
      <t>亩</t>
    </r>
    <r>
      <rPr>
        <sz val="14"/>
        <rFont val="Times New Roman"/>
        <charset val="134"/>
      </rPr>
      <t>)</t>
    </r>
  </si>
  <si>
    <r>
      <rPr>
        <sz val="14"/>
        <rFont val="宋体"/>
        <charset val="134"/>
      </rPr>
      <t>平安乡中药材种植到户补助项目</t>
    </r>
  </si>
  <si>
    <r>
      <rPr>
        <sz val="14"/>
        <rFont val="宋体"/>
        <charset val="134"/>
      </rPr>
      <t>在平安乡包梁村实施中药材种植到户补助项目</t>
    </r>
    <r>
      <rPr>
        <sz val="14"/>
        <rFont val="Times New Roman"/>
        <charset val="134"/>
      </rPr>
      <t>3</t>
    </r>
    <r>
      <rPr>
        <sz val="14"/>
        <rFont val="宋体"/>
        <charset val="134"/>
      </rPr>
      <t>亩，每亩补助</t>
    </r>
    <r>
      <rPr>
        <sz val="14"/>
        <rFont val="Times New Roman"/>
        <charset val="134"/>
      </rPr>
      <t>1700</t>
    </r>
    <r>
      <rPr>
        <sz val="14"/>
        <rFont val="宋体"/>
        <charset val="134"/>
      </rPr>
      <t>元，共补助</t>
    </r>
    <r>
      <rPr>
        <sz val="14"/>
        <rFont val="Times New Roman"/>
        <charset val="134"/>
      </rPr>
      <t>0.51</t>
    </r>
    <r>
      <rPr>
        <sz val="14"/>
        <rFont val="宋体"/>
        <charset val="134"/>
      </rPr>
      <t>万元。</t>
    </r>
  </si>
  <si>
    <r>
      <rPr>
        <sz val="14"/>
        <rFont val="宋体"/>
        <charset val="134"/>
      </rPr>
      <t>预计扶持包梁村</t>
    </r>
    <r>
      <rPr>
        <sz val="14"/>
        <rFont val="Times New Roman"/>
        <charset val="134"/>
      </rPr>
      <t>1</t>
    </r>
    <r>
      <rPr>
        <sz val="14"/>
        <rFont val="宋体"/>
        <charset val="134"/>
      </rPr>
      <t>户脱贫不稳定户增加收入，项目实施后，预计年亩均增收</t>
    </r>
    <r>
      <rPr>
        <sz val="14"/>
        <rFont val="Times New Roman"/>
        <charset val="134"/>
      </rPr>
      <t>2000</t>
    </r>
    <r>
      <rPr>
        <sz val="14"/>
        <rFont val="宋体"/>
        <charset val="134"/>
      </rPr>
      <t>元以上。</t>
    </r>
  </si>
  <si>
    <r>
      <rPr>
        <b/>
        <sz val="14"/>
        <rFont val="宋体"/>
        <charset val="134"/>
      </rPr>
      <t>安排</t>
    </r>
    <r>
      <rPr>
        <b/>
        <sz val="14"/>
        <rFont val="Times New Roman"/>
        <charset val="134"/>
      </rPr>
      <t>0.072</t>
    </r>
    <r>
      <rPr>
        <b/>
        <sz val="14"/>
        <rFont val="宋体"/>
        <charset val="134"/>
      </rPr>
      <t>万元在相关乡镇实施脱贫不稳定户一般经济作物到户补助项目，每亩补助</t>
    </r>
    <r>
      <rPr>
        <b/>
        <sz val="14"/>
        <rFont val="Times New Roman"/>
        <charset val="134"/>
      </rPr>
      <t>400</t>
    </r>
    <r>
      <rPr>
        <b/>
        <sz val="14"/>
        <rFont val="宋体"/>
        <charset val="134"/>
      </rPr>
      <t>元，共补助</t>
    </r>
    <r>
      <rPr>
        <b/>
        <sz val="14"/>
        <rFont val="Times New Roman"/>
        <charset val="134"/>
      </rPr>
      <t>18</t>
    </r>
    <r>
      <rPr>
        <b/>
        <sz val="14"/>
        <rFont val="宋体"/>
        <charset val="134"/>
      </rPr>
      <t>亩。</t>
    </r>
  </si>
  <si>
    <r>
      <rPr>
        <sz val="14"/>
        <rFont val="宋体"/>
        <charset val="134"/>
      </rPr>
      <t>投资</t>
    </r>
    <r>
      <rPr>
        <sz val="14"/>
        <rFont val="Times New Roman"/>
        <charset val="134"/>
      </rPr>
      <t>0.56</t>
    </r>
    <r>
      <rPr>
        <sz val="14"/>
        <rFont val="宋体"/>
        <charset val="134"/>
      </rPr>
      <t>万元，在马鹿镇</t>
    </r>
    <r>
      <rPr>
        <sz val="14"/>
        <rFont val="Times New Roman"/>
        <charset val="134"/>
      </rPr>
      <t>5</t>
    </r>
    <r>
      <rPr>
        <sz val="14"/>
        <rFont val="宋体"/>
        <charset val="134"/>
      </rPr>
      <t>村实施火麻种植</t>
    </r>
    <r>
      <rPr>
        <sz val="14"/>
        <rFont val="Times New Roman"/>
        <charset val="134"/>
      </rPr>
      <t>14</t>
    </r>
    <r>
      <rPr>
        <sz val="14"/>
        <rFont val="宋体"/>
        <charset val="134"/>
      </rPr>
      <t>亩，亩均补</t>
    </r>
    <r>
      <rPr>
        <sz val="14"/>
        <rFont val="Times New Roman"/>
        <charset val="134"/>
      </rPr>
      <t>400</t>
    </r>
    <r>
      <rPr>
        <sz val="14"/>
        <rFont val="宋体"/>
        <charset val="134"/>
      </rPr>
      <t>元。其中：韩河村</t>
    </r>
    <r>
      <rPr>
        <sz val="14"/>
        <rFont val="Times New Roman"/>
        <charset val="134"/>
      </rPr>
      <t>3</t>
    </r>
    <r>
      <rPr>
        <sz val="14"/>
        <rFont val="宋体"/>
        <charset val="134"/>
      </rPr>
      <t>亩，陡崖村</t>
    </r>
    <r>
      <rPr>
        <sz val="14"/>
        <rFont val="Times New Roman"/>
        <charset val="134"/>
      </rPr>
      <t>1</t>
    </r>
    <r>
      <rPr>
        <sz val="14"/>
        <rFont val="宋体"/>
        <charset val="134"/>
      </rPr>
      <t>亩，草川村</t>
    </r>
    <r>
      <rPr>
        <sz val="14"/>
        <rFont val="Times New Roman"/>
        <charset val="134"/>
      </rPr>
      <t>4</t>
    </r>
    <r>
      <rPr>
        <sz val="14"/>
        <rFont val="宋体"/>
        <charset val="134"/>
      </rPr>
      <t>亩，白杨村</t>
    </r>
    <r>
      <rPr>
        <sz val="14"/>
        <rFont val="Times New Roman"/>
        <charset val="134"/>
      </rPr>
      <t>3</t>
    </r>
    <r>
      <rPr>
        <sz val="14"/>
        <rFont val="宋体"/>
        <charset val="134"/>
      </rPr>
      <t>亩，宝坪村</t>
    </r>
    <r>
      <rPr>
        <sz val="14"/>
        <rFont val="Times New Roman"/>
        <charset val="134"/>
      </rPr>
      <t>3</t>
    </r>
    <r>
      <rPr>
        <sz val="14"/>
        <rFont val="宋体"/>
        <charset val="134"/>
      </rPr>
      <t>亩。</t>
    </r>
  </si>
  <si>
    <r>
      <rPr>
        <sz val="14"/>
        <rFont val="宋体"/>
        <charset val="134"/>
      </rPr>
      <t>预计扶持</t>
    </r>
    <r>
      <rPr>
        <sz val="14"/>
        <rFont val="Times New Roman"/>
        <charset val="134"/>
      </rPr>
      <t>5</t>
    </r>
    <r>
      <rPr>
        <sz val="14"/>
        <rFont val="宋体"/>
        <charset val="134"/>
      </rPr>
      <t>村脱贫不稳定户种植马铃薯以增加收入，项目实施后，预计年亩均增收</t>
    </r>
    <r>
      <rPr>
        <sz val="14"/>
        <rFont val="Times New Roman"/>
        <charset val="134"/>
      </rPr>
      <t>2200</t>
    </r>
    <r>
      <rPr>
        <sz val="14"/>
        <rFont val="宋体"/>
        <charset val="134"/>
      </rPr>
      <t>元以上。</t>
    </r>
  </si>
  <si>
    <r>
      <rPr>
        <sz val="14"/>
        <rFont val="宋体"/>
        <charset val="134"/>
      </rPr>
      <t>闫家乡一般经济作物到户补助项目</t>
    </r>
  </si>
  <si>
    <r>
      <rPr>
        <sz val="14"/>
        <rFont val="宋体"/>
        <charset val="134"/>
      </rPr>
      <t>大场村种植火麻</t>
    </r>
    <r>
      <rPr>
        <sz val="14"/>
        <rFont val="Times New Roman"/>
        <charset val="134"/>
      </rPr>
      <t>4</t>
    </r>
    <r>
      <rPr>
        <sz val="14"/>
        <rFont val="宋体"/>
        <charset val="134"/>
      </rPr>
      <t>亩，需资金</t>
    </r>
    <r>
      <rPr>
        <sz val="14"/>
        <rFont val="Times New Roman"/>
        <charset val="134"/>
      </rPr>
      <t>0.16</t>
    </r>
    <r>
      <rPr>
        <sz val="14"/>
        <rFont val="宋体"/>
        <charset val="134"/>
      </rPr>
      <t>万元。</t>
    </r>
  </si>
  <si>
    <r>
      <rPr>
        <b/>
        <sz val="14"/>
        <rFont val="宋体"/>
        <charset val="134"/>
      </rPr>
      <t>安排</t>
    </r>
    <r>
      <rPr>
        <b/>
        <sz val="14"/>
        <rFont val="Times New Roman"/>
        <charset val="134"/>
      </rPr>
      <t>4.59</t>
    </r>
    <r>
      <rPr>
        <b/>
        <sz val="14"/>
        <rFont val="宋体"/>
        <charset val="134"/>
      </rPr>
      <t>万元在相关乡镇实施脱贫不稳定户油料作物到户补助项目，每亩补助</t>
    </r>
    <r>
      <rPr>
        <b/>
        <sz val="14"/>
        <rFont val="Times New Roman"/>
        <charset val="134"/>
      </rPr>
      <t>200</t>
    </r>
    <r>
      <rPr>
        <b/>
        <sz val="14"/>
        <rFont val="宋体"/>
        <charset val="134"/>
      </rPr>
      <t>元，共补助</t>
    </r>
    <r>
      <rPr>
        <b/>
        <sz val="14"/>
        <rFont val="Times New Roman"/>
        <charset val="134"/>
      </rPr>
      <t>229.5</t>
    </r>
    <r>
      <rPr>
        <b/>
        <sz val="14"/>
        <rFont val="宋体"/>
        <charset val="134"/>
      </rPr>
      <t>亩。</t>
    </r>
  </si>
  <si>
    <r>
      <rPr>
        <sz val="14"/>
        <rFont val="宋体"/>
        <charset val="134"/>
      </rPr>
      <t>共</t>
    </r>
    <r>
      <rPr>
        <sz val="14"/>
        <rFont val="Times New Roman"/>
        <charset val="134"/>
      </rPr>
      <t>5</t>
    </r>
    <r>
      <rPr>
        <sz val="14"/>
        <rFont val="宋体"/>
        <charset val="134"/>
      </rPr>
      <t>亩；许湾村</t>
    </r>
    <r>
      <rPr>
        <sz val="14"/>
        <rFont val="Times New Roman"/>
        <charset val="134"/>
      </rPr>
      <t>1</t>
    </r>
    <r>
      <rPr>
        <sz val="14"/>
        <rFont val="宋体"/>
        <charset val="134"/>
      </rPr>
      <t>户</t>
    </r>
    <r>
      <rPr>
        <sz val="14"/>
        <rFont val="Times New Roman"/>
        <charset val="134"/>
      </rPr>
      <t>2</t>
    </r>
    <r>
      <rPr>
        <sz val="14"/>
        <rFont val="宋体"/>
        <charset val="134"/>
      </rPr>
      <t>亩、袁河村</t>
    </r>
    <r>
      <rPr>
        <sz val="14"/>
        <rFont val="Times New Roman"/>
        <charset val="134"/>
      </rPr>
      <t>1</t>
    </r>
    <r>
      <rPr>
        <sz val="14"/>
        <rFont val="宋体"/>
        <charset val="134"/>
      </rPr>
      <t>户</t>
    </r>
    <r>
      <rPr>
        <sz val="14"/>
        <rFont val="Times New Roman"/>
        <charset val="134"/>
      </rPr>
      <t>3</t>
    </r>
    <r>
      <rPr>
        <sz val="14"/>
        <rFont val="宋体"/>
        <charset val="134"/>
      </rPr>
      <t>亩、</t>
    </r>
  </si>
  <si>
    <r>
      <rPr>
        <sz val="14"/>
        <rFont val="宋体"/>
        <charset val="134"/>
      </rPr>
      <t>五星村</t>
    </r>
  </si>
  <si>
    <r>
      <rPr>
        <sz val="14"/>
        <rFont val="宋体"/>
        <charset val="134"/>
      </rPr>
      <t>为刘堡镇脱贫不稳定户落实油料作物到户补助项目</t>
    </r>
    <r>
      <rPr>
        <sz val="14"/>
        <rFont val="Times New Roman"/>
        <charset val="134"/>
      </rPr>
      <t>7</t>
    </r>
    <r>
      <rPr>
        <sz val="14"/>
        <rFont val="宋体"/>
        <charset val="134"/>
      </rPr>
      <t>亩，亩均补助</t>
    </r>
    <r>
      <rPr>
        <sz val="14"/>
        <rFont val="Times New Roman"/>
        <charset val="134"/>
      </rPr>
      <t>200</t>
    </r>
    <r>
      <rPr>
        <sz val="14"/>
        <rFont val="宋体"/>
        <charset val="134"/>
      </rPr>
      <t>元，其中五星村</t>
    </r>
    <r>
      <rPr>
        <sz val="14"/>
        <rFont val="Times New Roman"/>
        <charset val="134"/>
      </rPr>
      <t>7</t>
    </r>
    <r>
      <rPr>
        <sz val="14"/>
        <rFont val="宋体"/>
        <charset val="134"/>
      </rPr>
      <t>亩（油菜</t>
    </r>
    <r>
      <rPr>
        <sz val="14"/>
        <rFont val="Times New Roman"/>
        <charset val="134"/>
      </rPr>
      <t>5</t>
    </r>
    <r>
      <rPr>
        <sz val="14"/>
        <rFont val="宋体"/>
        <charset val="134"/>
      </rPr>
      <t>亩，胡麻</t>
    </r>
    <r>
      <rPr>
        <sz val="14"/>
        <rFont val="Times New Roman"/>
        <charset val="134"/>
      </rPr>
      <t>2</t>
    </r>
    <r>
      <rPr>
        <sz val="14"/>
        <rFont val="宋体"/>
        <charset val="134"/>
      </rPr>
      <t>亩）</t>
    </r>
  </si>
  <si>
    <r>
      <rPr>
        <sz val="14"/>
        <rFont val="宋体"/>
        <charset val="134"/>
      </rPr>
      <t>在胡川镇种植油菜</t>
    </r>
    <r>
      <rPr>
        <sz val="14"/>
        <rFont val="Times New Roman"/>
        <charset val="134"/>
      </rPr>
      <t>26</t>
    </r>
    <r>
      <rPr>
        <sz val="14"/>
        <rFont val="宋体"/>
        <charset val="134"/>
      </rPr>
      <t>亩，每亩补助</t>
    </r>
    <r>
      <rPr>
        <sz val="14"/>
        <rFont val="Times New Roman"/>
        <charset val="134"/>
      </rPr>
      <t>200</t>
    </r>
    <r>
      <rPr>
        <sz val="14"/>
        <rFont val="宋体"/>
        <charset val="134"/>
      </rPr>
      <t>元，共计</t>
    </r>
    <r>
      <rPr>
        <sz val="14"/>
        <rFont val="Times New Roman"/>
        <charset val="134"/>
      </rPr>
      <t>0.52</t>
    </r>
    <r>
      <rPr>
        <sz val="14"/>
        <rFont val="宋体"/>
        <charset val="134"/>
      </rPr>
      <t>万元；其中柳湾村</t>
    </r>
    <r>
      <rPr>
        <sz val="14"/>
        <rFont val="Times New Roman"/>
        <charset val="134"/>
      </rPr>
      <t>4</t>
    </r>
    <r>
      <rPr>
        <sz val="14"/>
        <rFont val="宋体"/>
        <charset val="134"/>
      </rPr>
      <t>亩，潘峪村</t>
    </r>
    <r>
      <rPr>
        <sz val="14"/>
        <rFont val="Times New Roman"/>
        <charset val="134"/>
      </rPr>
      <t>4</t>
    </r>
    <r>
      <rPr>
        <sz val="14"/>
        <rFont val="宋体"/>
        <charset val="134"/>
      </rPr>
      <t>亩，蒲家村</t>
    </r>
    <r>
      <rPr>
        <sz val="14"/>
        <rFont val="Times New Roman"/>
        <charset val="134"/>
      </rPr>
      <t>10</t>
    </r>
    <r>
      <rPr>
        <sz val="14"/>
        <rFont val="宋体"/>
        <charset val="134"/>
      </rPr>
      <t>亩；阳山村</t>
    </r>
    <r>
      <rPr>
        <sz val="14"/>
        <rFont val="Times New Roman"/>
        <charset val="134"/>
      </rPr>
      <t>3</t>
    </r>
    <r>
      <rPr>
        <sz val="14"/>
        <rFont val="宋体"/>
        <charset val="134"/>
      </rPr>
      <t>亩；窑上村</t>
    </r>
    <r>
      <rPr>
        <sz val="14"/>
        <rFont val="Times New Roman"/>
        <charset val="134"/>
      </rPr>
      <t>5</t>
    </r>
    <r>
      <rPr>
        <sz val="14"/>
        <rFont val="宋体"/>
        <charset val="134"/>
      </rPr>
      <t>亩。</t>
    </r>
  </si>
  <si>
    <r>
      <rPr>
        <sz val="14"/>
        <rFont val="宋体"/>
        <charset val="134"/>
      </rPr>
      <t>在大阳镇脱贫不稳定户种植油料作物</t>
    </r>
    <r>
      <rPr>
        <sz val="14"/>
        <rFont val="Times New Roman"/>
        <charset val="134"/>
      </rPr>
      <t>36.5</t>
    </r>
    <r>
      <rPr>
        <sz val="14"/>
        <rFont val="宋体"/>
        <charset val="134"/>
      </rPr>
      <t>亩，每亩补助</t>
    </r>
    <r>
      <rPr>
        <sz val="14"/>
        <rFont val="Times New Roman"/>
        <charset val="134"/>
      </rPr>
      <t>200</t>
    </r>
    <r>
      <rPr>
        <sz val="14"/>
        <rFont val="宋体"/>
        <charset val="134"/>
      </rPr>
      <t>元，共补助</t>
    </r>
    <r>
      <rPr>
        <sz val="14"/>
        <rFont val="Times New Roman"/>
        <charset val="134"/>
      </rPr>
      <t>0.73</t>
    </r>
    <r>
      <rPr>
        <sz val="14"/>
        <rFont val="宋体"/>
        <charset val="134"/>
      </rPr>
      <t>万元。汪洋村</t>
    </r>
    <r>
      <rPr>
        <sz val="14"/>
        <rFont val="Times New Roman"/>
        <charset val="134"/>
      </rPr>
      <t>2</t>
    </r>
    <r>
      <rPr>
        <sz val="14"/>
        <rFont val="宋体"/>
        <charset val="134"/>
      </rPr>
      <t>亩，陈阳村</t>
    </r>
    <r>
      <rPr>
        <sz val="14"/>
        <rFont val="Times New Roman"/>
        <charset val="134"/>
      </rPr>
      <t>3</t>
    </r>
    <r>
      <rPr>
        <sz val="14"/>
        <rFont val="宋体"/>
        <charset val="134"/>
      </rPr>
      <t>亩，河李村</t>
    </r>
    <r>
      <rPr>
        <sz val="14"/>
        <rFont val="Times New Roman"/>
        <charset val="134"/>
      </rPr>
      <t>5</t>
    </r>
    <r>
      <rPr>
        <sz val="14"/>
        <rFont val="宋体"/>
        <charset val="134"/>
      </rPr>
      <t>亩，闫庄村</t>
    </r>
    <r>
      <rPr>
        <sz val="14"/>
        <rFont val="Times New Roman"/>
        <charset val="134"/>
      </rPr>
      <t>1</t>
    </r>
    <r>
      <rPr>
        <sz val="14"/>
        <rFont val="宋体"/>
        <charset val="134"/>
      </rPr>
      <t>亩，太原村</t>
    </r>
    <r>
      <rPr>
        <sz val="14"/>
        <rFont val="Times New Roman"/>
        <charset val="134"/>
      </rPr>
      <t>2</t>
    </r>
    <r>
      <rPr>
        <sz val="14"/>
        <rFont val="宋体"/>
        <charset val="134"/>
      </rPr>
      <t>亩，刘山村</t>
    </r>
    <r>
      <rPr>
        <sz val="14"/>
        <rFont val="Times New Roman"/>
        <charset val="134"/>
      </rPr>
      <t>2</t>
    </r>
    <r>
      <rPr>
        <sz val="14"/>
        <rFont val="宋体"/>
        <charset val="134"/>
      </rPr>
      <t>亩，高沟村</t>
    </r>
    <r>
      <rPr>
        <sz val="14"/>
        <rFont val="Times New Roman"/>
        <charset val="134"/>
      </rPr>
      <t>4</t>
    </r>
    <r>
      <rPr>
        <sz val="14"/>
        <rFont val="宋体"/>
        <charset val="134"/>
      </rPr>
      <t>亩，梁堡村</t>
    </r>
    <r>
      <rPr>
        <sz val="14"/>
        <rFont val="Times New Roman"/>
        <charset val="134"/>
      </rPr>
      <t>2</t>
    </r>
    <r>
      <rPr>
        <sz val="14"/>
        <rFont val="宋体"/>
        <charset val="134"/>
      </rPr>
      <t>亩，水滩村</t>
    </r>
    <r>
      <rPr>
        <sz val="14"/>
        <rFont val="Times New Roman"/>
        <charset val="134"/>
      </rPr>
      <t>3</t>
    </r>
    <r>
      <rPr>
        <sz val="14"/>
        <rFont val="宋体"/>
        <charset val="134"/>
      </rPr>
      <t>亩，东沟村</t>
    </r>
    <r>
      <rPr>
        <sz val="14"/>
        <rFont val="Times New Roman"/>
        <charset val="134"/>
      </rPr>
      <t>1</t>
    </r>
    <r>
      <rPr>
        <sz val="14"/>
        <rFont val="宋体"/>
        <charset val="134"/>
      </rPr>
      <t>亩，小杨村</t>
    </r>
    <r>
      <rPr>
        <sz val="14"/>
        <rFont val="Times New Roman"/>
        <charset val="134"/>
      </rPr>
      <t>1.5</t>
    </r>
    <r>
      <rPr>
        <sz val="14"/>
        <rFont val="宋体"/>
        <charset val="134"/>
      </rPr>
      <t>亩，下渠村</t>
    </r>
    <r>
      <rPr>
        <sz val="14"/>
        <rFont val="Times New Roman"/>
        <charset val="134"/>
      </rPr>
      <t>9</t>
    </r>
    <r>
      <rPr>
        <sz val="14"/>
        <rFont val="宋体"/>
        <charset val="134"/>
      </rPr>
      <t>亩，下李村</t>
    </r>
    <r>
      <rPr>
        <sz val="14"/>
        <rFont val="Times New Roman"/>
        <charset val="134"/>
      </rPr>
      <t>1</t>
    </r>
    <r>
      <rPr>
        <sz val="14"/>
        <rFont val="宋体"/>
        <charset val="134"/>
      </rPr>
      <t>亩</t>
    </r>
  </si>
  <si>
    <r>
      <rPr>
        <sz val="14"/>
        <rFont val="宋体"/>
        <charset val="134"/>
      </rPr>
      <t>西崖村</t>
    </r>
  </si>
  <si>
    <r>
      <rPr>
        <sz val="14"/>
        <rFont val="宋体"/>
        <charset val="134"/>
      </rPr>
      <t>种植油菜</t>
    </r>
    <r>
      <rPr>
        <sz val="14"/>
        <rFont val="Times New Roman"/>
        <charset val="134"/>
      </rPr>
      <t>6</t>
    </r>
    <r>
      <rPr>
        <sz val="14"/>
        <rFont val="宋体"/>
        <charset val="134"/>
      </rPr>
      <t>亩，补助</t>
    </r>
    <r>
      <rPr>
        <sz val="14"/>
        <rFont val="Times New Roman"/>
        <charset val="134"/>
      </rPr>
      <t>1200</t>
    </r>
    <r>
      <rPr>
        <sz val="14"/>
        <rFont val="宋体"/>
        <charset val="134"/>
      </rPr>
      <t>元</t>
    </r>
  </si>
  <si>
    <r>
      <rPr>
        <sz val="14"/>
        <rFont val="宋体"/>
        <charset val="134"/>
      </rPr>
      <t>种植油料</t>
    </r>
    <r>
      <rPr>
        <sz val="14"/>
        <rFont val="Times New Roman"/>
        <charset val="134"/>
      </rPr>
      <t>97</t>
    </r>
    <r>
      <rPr>
        <sz val="14"/>
        <rFont val="宋体"/>
        <charset val="134"/>
      </rPr>
      <t>亩（东庄村</t>
    </r>
    <r>
      <rPr>
        <sz val="14"/>
        <rFont val="Times New Roman"/>
        <charset val="134"/>
      </rPr>
      <t>2</t>
    </r>
    <r>
      <rPr>
        <sz val="14"/>
        <rFont val="宋体"/>
        <charset val="134"/>
      </rPr>
      <t>亩，黄花村</t>
    </r>
    <r>
      <rPr>
        <sz val="14"/>
        <rFont val="Times New Roman"/>
        <charset val="134"/>
      </rPr>
      <t>6</t>
    </r>
    <r>
      <rPr>
        <sz val="14"/>
        <rFont val="宋体"/>
        <charset val="134"/>
      </rPr>
      <t>亩，上豆村</t>
    </r>
    <r>
      <rPr>
        <sz val="14"/>
        <rFont val="Times New Roman"/>
        <charset val="134"/>
      </rPr>
      <t>15</t>
    </r>
    <r>
      <rPr>
        <sz val="14"/>
        <rFont val="宋体"/>
        <charset val="134"/>
      </rPr>
      <t>亩，上河村</t>
    </r>
    <r>
      <rPr>
        <sz val="14"/>
        <rFont val="Times New Roman"/>
        <charset val="134"/>
      </rPr>
      <t>40</t>
    </r>
    <r>
      <rPr>
        <sz val="14"/>
        <rFont val="宋体"/>
        <charset val="134"/>
      </rPr>
      <t>亩，韦沟村</t>
    </r>
    <r>
      <rPr>
        <sz val="14"/>
        <rFont val="Times New Roman"/>
        <charset val="134"/>
      </rPr>
      <t>6</t>
    </r>
    <r>
      <rPr>
        <sz val="14"/>
        <rFont val="宋体"/>
        <charset val="134"/>
      </rPr>
      <t>亩，西台村</t>
    </r>
    <r>
      <rPr>
        <sz val="14"/>
        <rFont val="Times New Roman"/>
        <charset val="134"/>
      </rPr>
      <t>8</t>
    </r>
    <r>
      <rPr>
        <sz val="14"/>
        <rFont val="宋体"/>
        <charset val="134"/>
      </rPr>
      <t>亩，西庄村</t>
    </r>
    <r>
      <rPr>
        <sz val="14"/>
        <rFont val="Times New Roman"/>
        <charset val="134"/>
      </rPr>
      <t>10</t>
    </r>
    <r>
      <rPr>
        <sz val="14"/>
        <rFont val="宋体"/>
        <charset val="134"/>
      </rPr>
      <t>亩，新义村</t>
    </r>
    <r>
      <rPr>
        <sz val="14"/>
        <rFont val="Times New Roman"/>
        <charset val="134"/>
      </rPr>
      <t>1</t>
    </r>
    <r>
      <rPr>
        <sz val="14"/>
        <rFont val="宋体"/>
        <charset val="134"/>
      </rPr>
      <t>亩，庙湾村</t>
    </r>
    <r>
      <rPr>
        <sz val="14"/>
        <rFont val="Times New Roman"/>
        <charset val="134"/>
      </rPr>
      <t>5</t>
    </r>
    <r>
      <rPr>
        <sz val="14"/>
        <rFont val="宋体"/>
        <charset val="134"/>
      </rPr>
      <t>亩，赵沟村</t>
    </r>
    <r>
      <rPr>
        <sz val="14"/>
        <rFont val="Times New Roman"/>
        <charset val="134"/>
      </rPr>
      <t>4</t>
    </r>
    <r>
      <rPr>
        <sz val="14"/>
        <rFont val="宋体"/>
        <charset val="134"/>
      </rPr>
      <t>亩）</t>
    </r>
  </si>
  <si>
    <r>
      <rPr>
        <sz val="14"/>
        <rFont val="宋体"/>
        <charset val="134"/>
      </rPr>
      <t>为梁山镇脱贫不稳定户油料作物到户补助项目涉及</t>
    </r>
    <r>
      <rPr>
        <sz val="14"/>
        <rFont val="Times New Roman"/>
        <charset val="134"/>
      </rPr>
      <t>2</t>
    </r>
    <r>
      <rPr>
        <sz val="14"/>
        <rFont val="宋体"/>
        <charset val="134"/>
      </rPr>
      <t>个村</t>
    </r>
    <r>
      <rPr>
        <sz val="14"/>
        <rFont val="Times New Roman"/>
        <charset val="134"/>
      </rPr>
      <t>2</t>
    </r>
    <r>
      <rPr>
        <sz val="14"/>
        <rFont val="宋体"/>
        <charset val="134"/>
      </rPr>
      <t>户</t>
    </r>
    <r>
      <rPr>
        <sz val="14"/>
        <rFont val="Times New Roman"/>
        <charset val="134"/>
      </rPr>
      <t>4</t>
    </r>
    <r>
      <rPr>
        <sz val="14"/>
        <rFont val="宋体"/>
        <charset val="134"/>
      </rPr>
      <t>亩，每亩</t>
    </r>
    <r>
      <rPr>
        <sz val="14"/>
        <rFont val="Times New Roman"/>
        <charset val="134"/>
      </rPr>
      <t>200</t>
    </r>
    <r>
      <rPr>
        <sz val="14"/>
        <rFont val="宋体"/>
        <charset val="134"/>
      </rPr>
      <t>元，需资金</t>
    </r>
    <r>
      <rPr>
        <sz val="14"/>
        <rFont val="Times New Roman"/>
        <charset val="134"/>
      </rPr>
      <t>0.04</t>
    </r>
    <r>
      <rPr>
        <sz val="14"/>
        <rFont val="宋体"/>
        <charset val="134"/>
      </rPr>
      <t>万，其中：斜头村</t>
    </r>
    <r>
      <rPr>
        <sz val="14"/>
        <rFont val="Times New Roman"/>
        <charset val="134"/>
      </rPr>
      <t>1</t>
    </r>
    <r>
      <rPr>
        <sz val="14"/>
        <rFont val="宋体"/>
        <charset val="134"/>
      </rPr>
      <t>户</t>
    </r>
    <r>
      <rPr>
        <sz val="14"/>
        <rFont val="Times New Roman"/>
        <charset val="134"/>
      </rPr>
      <t>2</t>
    </r>
    <r>
      <rPr>
        <sz val="14"/>
        <rFont val="宋体"/>
        <charset val="134"/>
      </rPr>
      <t>亩；、阳屲村</t>
    </r>
    <r>
      <rPr>
        <sz val="14"/>
        <rFont val="Times New Roman"/>
        <charset val="134"/>
      </rPr>
      <t>1</t>
    </r>
    <r>
      <rPr>
        <sz val="14"/>
        <rFont val="宋体"/>
        <charset val="134"/>
      </rPr>
      <t>户</t>
    </r>
    <r>
      <rPr>
        <sz val="14"/>
        <rFont val="Times New Roman"/>
        <charset val="134"/>
      </rPr>
      <t>2</t>
    </r>
    <r>
      <rPr>
        <sz val="14"/>
        <rFont val="宋体"/>
        <charset val="134"/>
      </rPr>
      <t>亩</t>
    </r>
    <r>
      <rPr>
        <sz val="14"/>
        <rFont val="Times New Roman"/>
        <charset val="134"/>
      </rPr>
      <t>.</t>
    </r>
  </si>
  <si>
    <r>
      <rPr>
        <sz val="14"/>
        <rFont val="宋体"/>
        <charset val="134"/>
      </rPr>
      <t>增加农户收入</t>
    </r>
  </si>
  <si>
    <r>
      <rPr>
        <sz val="14"/>
        <rFont val="宋体"/>
        <charset val="134"/>
      </rPr>
      <t>涉及</t>
    </r>
    <r>
      <rPr>
        <sz val="14"/>
        <rFont val="Times New Roman"/>
        <charset val="134"/>
      </rPr>
      <t>4</t>
    </r>
    <r>
      <rPr>
        <sz val="14"/>
        <rFont val="宋体"/>
        <charset val="134"/>
      </rPr>
      <t>村</t>
    </r>
    <r>
      <rPr>
        <sz val="14"/>
        <rFont val="Times New Roman"/>
        <charset val="134"/>
      </rPr>
      <t>15</t>
    </r>
    <r>
      <rPr>
        <sz val="14"/>
        <rFont val="宋体"/>
        <charset val="134"/>
      </rPr>
      <t>亩；其中油菜种植毛家</t>
    </r>
    <r>
      <rPr>
        <sz val="14"/>
        <rFont val="Times New Roman"/>
        <charset val="134"/>
      </rPr>
      <t>2</t>
    </r>
    <r>
      <rPr>
        <sz val="14"/>
        <rFont val="宋体"/>
        <charset val="134"/>
      </rPr>
      <t>户</t>
    </r>
    <r>
      <rPr>
        <sz val="14"/>
        <rFont val="Times New Roman"/>
        <charset val="134"/>
      </rPr>
      <t>4</t>
    </r>
    <r>
      <rPr>
        <sz val="14"/>
        <rFont val="宋体"/>
        <charset val="134"/>
      </rPr>
      <t>亩，杜渠</t>
    </r>
    <r>
      <rPr>
        <sz val="14"/>
        <rFont val="Times New Roman"/>
        <charset val="134"/>
      </rPr>
      <t>3</t>
    </r>
    <r>
      <rPr>
        <sz val="14"/>
        <rFont val="宋体"/>
        <charset val="134"/>
      </rPr>
      <t>户</t>
    </r>
    <r>
      <rPr>
        <sz val="14"/>
        <rFont val="Times New Roman"/>
        <charset val="134"/>
      </rPr>
      <t>6</t>
    </r>
    <r>
      <rPr>
        <sz val="14"/>
        <rFont val="宋体"/>
        <charset val="134"/>
      </rPr>
      <t>亩，桃园</t>
    </r>
    <r>
      <rPr>
        <sz val="14"/>
        <rFont val="Times New Roman"/>
        <charset val="134"/>
      </rPr>
      <t>4</t>
    </r>
    <r>
      <rPr>
        <sz val="14"/>
        <rFont val="宋体"/>
        <charset val="134"/>
      </rPr>
      <t>户</t>
    </r>
    <r>
      <rPr>
        <sz val="14"/>
        <rFont val="Times New Roman"/>
        <charset val="134"/>
      </rPr>
      <t>4</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</si>
  <si>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闫家乡种植油料</t>
    </r>
    <r>
      <rPr>
        <sz val="14"/>
        <rFont val="Times New Roman"/>
        <charset val="134"/>
      </rPr>
      <t>10</t>
    </r>
    <r>
      <rPr>
        <sz val="14"/>
        <rFont val="宋体"/>
        <charset val="134"/>
      </rPr>
      <t>亩，需资金</t>
    </r>
    <r>
      <rPr>
        <sz val="14"/>
        <rFont val="Times New Roman"/>
        <charset val="134"/>
      </rPr>
      <t>0.2</t>
    </r>
    <r>
      <rPr>
        <sz val="14"/>
        <rFont val="宋体"/>
        <charset val="134"/>
      </rPr>
      <t>万元。分别是付堡村油料种植</t>
    </r>
    <r>
      <rPr>
        <sz val="14"/>
        <rFont val="Times New Roman"/>
        <charset val="134"/>
      </rPr>
      <t>2</t>
    </r>
    <r>
      <rPr>
        <sz val="14"/>
        <rFont val="宋体"/>
        <charset val="134"/>
      </rPr>
      <t>亩，闫家村</t>
    </r>
    <r>
      <rPr>
        <sz val="14"/>
        <rFont val="Times New Roman"/>
        <charset val="134"/>
      </rPr>
      <t>8</t>
    </r>
    <r>
      <rPr>
        <sz val="14"/>
        <rFont val="宋体"/>
        <charset val="134"/>
      </rPr>
      <t>亩</t>
    </r>
  </si>
  <si>
    <r>
      <rPr>
        <sz val="14"/>
        <rFont val="宋体"/>
        <charset val="134"/>
      </rPr>
      <t>连五乡</t>
    </r>
    <r>
      <rPr>
        <sz val="14"/>
        <rFont val="Times New Roman"/>
        <charset val="134"/>
      </rPr>
      <t>5</t>
    </r>
    <r>
      <rPr>
        <sz val="14"/>
        <rFont val="宋体"/>
        <charset val="134"/>
      </rPr>
      <t>村脱贫不稳定户实施油料作物到户补助项目</t>
    </r>
    <r>
      <rPr>
        <sz val="14"/>
        <rFont val="Times New Roman"/>
        <charset val="134"/>
      </rPr>
      <t>23</t>
    </r>
    <r>
      <rPr>
        <sz val="14"/>
        <rFont val="宋体"/>
        <charset val="134"/>
      </rPr>
      <t>亩。其中：中渠</t>
    </r>
    <r>
      <rPr>
        <sz val="14"/>
        <rFont val="Times New Roman"/>
        <charset val="134"/>
      </rPr>
      <t>9</t>
    </r>
    <r>
      <rPr>
        <sz val="14"/>
        <rFont val="宋体"/>
        <charset val="134"/>
      </rPr>
      <t>亩、三合</t>
    </r>
    <r>
      <rPr>
        <sz val="14"/>
        <rFont val="Times New Roman"/>
        <charset val="134"/>
      </rPr>
      <t>3</t>
    </r>
    <r>
      <rPr>
        <sz val="14"/>
        <rFont val="宋体"/>
        <charset val="134"/>
      </rPr>
      <t>亩、陈家</t>
    </r>
    <r>
      <rPr>
        <sz val="14"/>
        <rFont val="Times New Roman"/>
        <charset val="134"/>
      </rPr>
      <t>1</t>
    </r>
    <r>
      <rPr>
        <sz val="14"/>
        <rFont val="宋体"/>
        <charset val="134"/>
      </rPr>
      <t>亩、李家</t>
    </r>
    <r>
      <rPr>
        <sz val="14"/>
        <rFont val="Times New Roman"/>
        <charset val="134"/>
      </rPr>
      <t>3</t>
    </r>
    <r>
      <rPr>
        <sz val="14"/>
        <rFont val="宋体"/>
        <charset val="134"/>
      </rPr>
      <t>亩、腰庄</t>
    </r>
    <r>
      <rPr>
        <sz val="14"/>
        <rFont val="Times New Roman"/>
        <charset val="134"/>
      </rPr>
      <t>7</t>
    </r>
    <r>
      <rPr>
        <sz val="14"/>
        <rFont val="宋体"/>
        <charset val="134"/>
      </rPr>
      <t>亩。</t>
    </r>
  </si>
  <si>
    <r>
      <rPr>
        <sz val="14"/>
        <rFont val="宋体"/>
        <charset val="134"/>
      </rPr>
      <t>连五乡</t>
    </r>
    <r>
      <rPr>
        <sz val="14"/>
        <rFont val="Times New Roman"/>
        <charset val="134"/>
      </rPr>
      <t>9</t>
    </r>
    <r>
      <rPr>
        <sz val="14"/>
        <rFont val="宋体"/>
        <charset val="134"/>
      </rPr>
      <t>村脱贫不稳定户实施油料作物到户补助项目</t>
    </r>
    <r>
      <rPr>
        <sz val="14"/>
        <rFont val="Times New Roman"/>
        <charset val="134"/>
      </rPr>
      <t>29</t>
    </r>
    <r>
      <rPr>
        <sz val="14"/>
        <rFont val="宋体"/>
        <charset val="134"/>
      </rPr>
      <t>亩，增加收入</t>
    </r>
    <r>
      <rPr>
        <sz val="14"/>
        <rFont val="Times New Roman"/>
        <charset val="134"/>
      </rPr>
      <t>.</t>
    </r>
  </si>
  <si>
    <r>
      <rPr>
        <b/>
        <sz val="14"/>
        <rFont val="Times New Roman"/>
        <charset val="134"/>
      </rPr>
      <t>2.</t>
    </r>
    <r>
      <rPr>
        <b/>
        <sz val="14"/>
        <rFont val="宋体"/>
        <charset val="134"/>
      </rPr>
      <t>养殖业：</t>
    </r>
    <r>
      <rPr>
        <b/>
        <sz val="14"/>
        <rFont val="Times New Roman"/>
        <charset val="134"/>
      </rPr>
      <t>10</t>
    </r>
    <r>
      <rPr>
        <b/>
        <sz val="14"/>
        <rFont val="宋体"/>
        <charset val="134"/>
      </rPr>
      <t>项</t>
    </r>
  </si>
  <si>
    <r>
      <rPr>
        <b/>
        <sz val="14"/>
        <rFont val="宋体"/>
        <charset val="134"/>
      </rPr>
      <t>安排</t>
    </r>
    <r>
      <rPr>
        <b/>
        <sz val="14"/>
        <rFont val="Times New Roman"/>
        <charset val="134"/>
      </rPr>
      <t>64.79</t>
    </r>
    <r>
      <rPr>
        <b/>
        <sz val="14"/>
        <rFont val="宋体"/>
        <charset val="134"/>
      </rPr>
      <t>万元，在全县范围开展脱贫不稳定户养殖业补助项目。</t>
    </r>
  </si>
  <si>
    <r>
      <rPr>
        <b/>
        <sz val="14"/>
        <rFont val="宋体"/>
        <charset val="134"/>
      </rPr>
      <t>安排</t>
    </r>
    <r>
      <rPr>
        <b/>
        <sz val="14"/>
        <rFont val="Times New Roman"/>
        <charset val="134"/>
      </rPr>
      <t>19.5</t>
    </r>
    <r>
      <rPr>
        <b/>
        <sz val="14"/>
        <rFont val="宋体"/>
        <charset val="134"/>
      </rPr>
      <t>万元在相关乡镇实施脱贫不稳定户基础母牛购进到户补助项目，每头补助</t>
    </r>
    <r>
      <rPr>
        <b/>
        <sz val="14"/>
        <rFont val="Times New Roman"/>
        <charset val="134"/>
      </rPr>
      <t>5000</t>
    </r>
    <r>
      <rPr>
        <b/>
        <sz val="14"/>
        <rFont val="宋体"/>
        <charset val="134"/>
      </rPr>
      <t>元，共补助</t>
    </r>
    <r>
      <rPr>
        <b/>
        <sz val="14"/>
        <rFont val="Times New Roman"/>
        <charset val="134"/>
      </rPr>
      <t>39</t>
    </r>
    <r>
      <rPr>
        <b/>
        <sz val="14"/>
        <rFont val="宋体"/>
        <charset val="134"/>
      </rPr>
      <t>头。</t>
    </r>
  </si>
  <si>
    <r>
      <rPr>
        <sz val="14"/>
        <rFont val="宋体"/>
        <charset val="134"/>
      </rPr>
      <t>共</t>
    </r>
    <r>
      <rPr>
        <sz val="14"/>
        <rFont val="Times New Roman"/>
        <charset val="134"/>
      </rPr>
      <t>2</t>
    </r>
    <r>
      <rPr>
        <sz val="14"/>
        <rFont val="宋体"/>
        <charset val="134"/>
      </rPr>
      <t>村</t>
    </r>
    <r>
      <rPr>
        <sz val="14"/>
        <rFont val="Times New Roman"/>
        <charset val="134"/>
      </rPr>
      <t>2</t>
    </r>
    <r>
      <rPr>
        <sz val="14"/>
        <rFont val="宋体"/>
        <charset val="134"/>
      </rPr>
      <t>户</t>
    </r>
    <r>
      <rPr>
        <sz val="14"/>
        <rFont val="Times New Roman"/>
        <charset val="134"/>
      </rPr>
      <t>2</t>
    </r>
    <r>
      <rPr>
        <sz val="14"/>
        <rFont val="宋体"/>
        <charset val="134"/>
      </rPr>
      <t>头。瓦泉村</t>
    </r>
    <r>
      <rPr>
        <sz val="14"/>
        <rFont val="Times New Roman"/>
        <charset val="134"/>
      </rPr>
      <t>1</t>
    </r>
    <r>
      <rPr>
        <sz val="14"/>
        <rFont val="宋体"/>
        <charset val="134"/>
      </rPr>
      <t>户</t>
    </r>
    <r>
      <rPr>
        <sz val="14"/>
        <rFont val="Times New Roman"/>
        <charset val="134"/>
      </rPr>
      <t>1</t>
    </r>
    <r>
      <rPr>
        <sz val="14"/>
        <rFont val="宋体"/>
        <charset val="134"/>
      </rPr>
      <t>头、大堡村</t>
    </r>
    <r>
      <rPr>
        <sz val="14"/>
        <rFont val="Times New Roman"/>
        <charset val="134"/>
      </rPr>
      <t>1</t>
    </r>
    <r>
      <rPr>
        <sz val="14"/>
        <rFont val="宋体"/>
        <charset val="134"/>
      </rPr>
      <t>户</t>
    </r>
    <r>
      <rPr>
        <sz val="14"/>
        <rFont val="Times New Roman"/>
        <charset val="134"/>
      </rPr>
      <t>1</t>
    </r>
    <r>
      <rPr>
        <sz val="14"/>
        <rFont val="宋体"/>
        <charset val="134"/>
      </rPr>
      <t>头。每头</t>
    </r>
    <r>
      <rPr>
        <sz val="14"/>
        <rFont val="Times New Roman"/>
        <charset val="134"/>
      </rPr>
      <t>5000</t>
    </r>
    <r>
      <rPr>
        <sz val="14"/>
        <rFont val="宋体"/>
        <charset val="134"/>
      </rPr>
      <t>元。</t>
    </r>
  </si>
  <si>
    <r>
      <rPr>
        <sz val="14"/>
        <rFont val="宋体"/>
        <charset val="134"/>
      </rPr>
      <t>扶持脱贫不稳定户养殖基础母牛，巩固拓展脱贫攻坚成果</t>
    </r>
  </si>
  <si>
    <r>
      <rPr>
        <sz val="14"/>
        <rFont val="宋体"/>
        <charset val="134"/>
      </rPr>
      <t>在胡川镇基础母牛购进</t>
    </r>
    <r>
      <rPr>
        <sz val="14"/>
        <rFont val="Times New Roman"/>
        <charset val="134"/>
      </rPr>
      <t>3</t>
    </r>
    <r>
      <rPr>
        <sz val="14"/>
        <rFont val="宋体"/>
        <charset val="134"/>
      </rPr>
      <t>头，每头</t>
    </r>
    <r>
      <rPr>
        <sz val="14"/>
        <rFont val="Times New Roman"/>
        <charset val="134"/>
      </rPr>
      <t>5000</t>
    </r>
    <r>
      <rPr>
        <sz val="14"/>
        <rFont val="宋体"/>
        <charset val="134"/>
      </rPr>
      <t>元，共计</t>
    </r>
    <r>
      <rPr>
        <sz val="14"/>
        <rFont val="Times New Roman"/>
        <charset val="134"/>
      </rPr>
      <t>1.5</t>
    </r>
    <r>
      <rPr>
        <sz val="14"/>
        <rFont val="宋体"/>
        <charset val="134"/>
      </rPr>
      <t>万元。其中蒲家村购进基础母牛</t>
    </r>
    <r>
      <rPr>
        <sz val="14"/>
        <rFont val="Times New Roman"/>
        <charset val="134"/>
      </rPr>
      <t>3</t>
    </r>
    <r>
      <rPr>
        <sz val="14"/>
        <rFont val="宋体"/>
        <charset val="134"/>
      </rPr>
      <t>头。</t>
    </r>
  </si>
  <si>
    <r>
      <rPr>
        <sz val="14"/>
        <rFont val="宋体"/>
        <charset val="134"/>
      </rPr>
      <t>在大阳镇河李村脱贫不稳定户养殖基础母牛</t>
    </r>
    <r>
      <rPr>
        <sz val="14"/>
        <rFont val="Times New Roman"/>
        <charset val="134"/>
      </rPr>
      <t>6</t>
    </r>
    <r>
      <rPr>
        <sz val="14"/>
        <rFont val="宋体"/>
        <charset val="134"/>
      </rPr>
      <t>头，每头补助</t>
    </r>
    <r>
      <rPr>
        <sz val="14"/>
        <rFont val="Times New Roman"/>
        <charset val="134"/>
      </rPr>
      <t>5000</t>
    </r>
    <r>
      <rPr>
        <sz val="14"/>
        <rFont val="宋体"/>
        <charset val="134"/>
      </rPr>
      <t>元，共补助资金</t>
    </r>
    <r>
      <rPr>
        <sz val="14"/>
        <rFont val="Times New Roman"/>
        <charset val="134"/>
      </rPr>
      <t>3</t>
    </r>
    <r>
      <rPr>
        <sz val="14"/>
        <rFont val="宋体"/>
        <charset val="134"/>
      </rPr>
      <t>万元。河李村</t>
    </r>
    <r>
      <rPr>
        <sz val="14"/>
        <rFont val="Times New Roman"/>
        <charset val="134"/>
      </rPr>
      <t>6</t>
    </r>
    <r>
      <rPr>
        <sz val="14"/>
        <rFont val="宋体"/>
        <charset val="134"/>
      </rPr>
      <t>头</t>
    </r>
  </si>
  <si>
    <r>
      <rPr>
        <sz val="14"/>
        <rFont val="宋体"/>
        <charset val="134"/>
      </rPr>
      <t>购进基础母牛</t>
    </r>
    <r>
      <rPr>
        <sz val="14"/>
        <rFont val="Times New Roman"/>
        <charset val="134"/>
      </rPr>
      <t>23</t>
    </r>
    <r>
      <rPr>
        <sz val="14"/>
        <rFont val="宋体"/>
        <charset val="134"/>
      </rPr>
      <t>头（其中马堡村</t>
    </r>
    <r>
      <rPr>
        <sz val="14"/>
        <rFont val="Times New Roman"/>
        <charset val="134"/>
      </rPr>
      <t>1</t>
    </r>
    <r>
      <rPr>
        <sz val="14"/>
        <rFont val="宋体"/>
        <charset val="134"/>
      </rPr>
      <t>头，上河村</t>
    </r>
    <r>
      <rPr>
        <sz val="14"/>
        <rFont val="Times New Roman"/>
        <charset val="134"/>
      </rPr>
      <t>18</t>
    </r>
    <r>
      <rPr>
        <sz val="14"/>
        <rFont val="宋体"/>
        <charset val="134"/>
      </rPr>
      <t>头，石川村</t>
    </r>
    <r>
      <rPr>
        <sz val="14"/>
        <rFont val="Times New Roman"/>
        <charset val="134"/>
      </rPr>
      <t>2</t>
    </r>
    <r>
      <rPr>
        <sz val="14"/>
        <rFont val="宋体"/>
        <charset val="134"/>
      </rPr>
      <t>头，韦沟村</t>
    </r>
    <r>
      <rPr>
        <sz val="14"/>
        <rFont val="Times New Roman"/>
        <charset val="134"/>
      </rPr>
      <t>2</t>
    </r>
    <r>
      <rPr>
        <sz val="14"/>
        <rFont val="宋体"/>
        <charset val="134"/>
      </rPr>
      <t>头</t>
    </r>
    <r>
      <rPr>
        <sz val="14"/>
        <rFont val="Times New Roman"/>
        <charset val="134"/>
      </rPr>
      <t>)</t>
    </r>
  </si>
  <si>
    <r>
      <rPr>
        <sz val="14"/>
        <rFont val="宋体"/>
        <charset val="134"/>
      </rPr>
      <t>为梁山镇脱贫不稳定户基础母牛购进到户补助项目涉及</t>
    </r>
    <r>
      <rPr>
        <sz val="14"/>
        <rFont val="Times New Roman"/>
        <charset val="134"/>
      </rPr>
      <t>1</t>
    </r>
    <r>
      <rPr>
        <sz val="14"/>
        <rFont val="宋体"/>
        <charset val="134"/>
      </rPr>
      <t>个村</t>
    </r>
    <r>
      <rPr>
        <sz val="14"/>
        <rFont val="Times New Roman"/>
        <charset val="134"/>
      </rPr>
      <t>1</t>
    </r>
    <r>
      <rPr>
        <sz val="14"/>
        <rFont val="宋体"/>
        <charset val="134"/>
      </rPr>
      <t>户</t>
    </r>
    <r>
      <rPr>
        <sz val="14"/>
        <rFont val="Times New Roman"/>
        <charset val="134"/>
      </rPr>
      <t>2</t>
    </r>
    <r>
      <rPr>
        <sz val="14"/>
        <rFont val="宋体"/>
        <charset val="134"/>
      </rPr>
      <t>头，每头</t>
    </r>
    <r>
      <rPr>
        <sz val="14"/>
        <rFont val="Times New Roman"/>
        <charset val="134"/>
      </rPr>
      <t>5000</t>
    </r>
    <r>
      <rPr>
        <sz val="14"/>
        <rFont val="宋体"/>
        <charset val="134"/>
      </rPr>
      <t>元，需资金</t>
    </r>
    <r>
      <rPr>
        <sz val="14"/>
        <rFont val="Times New Roman"/>
        <charset val="134"/>
      </rPr>
      <t>1</t>
    </r>
    <r>
      <rPr>
        <sz val="14"/>
        <rFont val="宋体"/>
        <charset val="134"/>
      </rPr>
      <t>万，其中：杨渠村</t>
    </r>
    <r>
      <rPr>
        <sz val="14"/>
        <rFont val="Times New Roman"/>
        <charset val="134"/>
      </rPr>
      <t>1</t>
    </r>
    <r>
      <rPr>
        <sz val="14"/>
        <rFont val="宋体"/>
        <charset val="134"/>
      </rPr>
      <t>户</t>
    </r>
    <r>
      <rPr>
        <sz val="14"/>
        <rFont val="Times New Roman"/>
        <charset val="134"/>
      </rPr>
      <t>2</t>
    </r>
    <r>
      <rPr>
        <sz val="14"/>
        <rFont val="宋体"/>
        <charset val="134"/>
      </rPr>
      <t>头</t>
    </r>
    <r>
      <rPr>
        <sz val="14"/>
        <rFont val="Times New Roman"/>
        <charset val="134"/>
      </rPr>
      <t>.</t>
    </r>
  </si>
  <si>
    <r>
      <rPr>
        <sz val="14"/>
        <rFont val="宋体"/>
        <charset val="134"/>
      </rPr>
      <t>大场村引进基础母牛</t>
    </r>
    <r>
      <rPr>
        <sz val="14"/>
        <rFont val="Times New Roman"/>
        <charset val="134"/>
      </rPr>
      <t>2</t>
    </r>
    <r>
      <rPr>
        <sz val="14"/>
        <rFont val="宋体"/>
        <charset val="134"/>
      </rPr>
      <t>头，需资金</t>
    </r>
    <r>
      <rPr>
        <sz val="14"/>
        <rFont val="Times New Roman"/>
        <charset val="134"/>
      </rPr>
      <t>1</t>
    </r>
    <r>
      <rPr>
        <sz val="14"/>
        <rFont val="宋体"/>
        <charset val="134"/>
      </rPr>
      <t>万元</t>
    </r>
  </si>
  <si>
    <r>
      <rPr>
        <sz val="14"/>
        <rFont val="宋体"/>
        <charset val="134"/>
      </rPr>
      <t>在张棉驿乡周家村实施基础母牛购进到户补助项目</t>
    </r>
    <r>
      <rPr>
        <sz val="14"/>
        <rFont val="Times New Roman"/>
        <charset val="134"/>
      </rPr>
      <t>1</t>
    </r>
    <r>
      <rPr>
        <sz val="14"/>
        <rFont val="宋体"/>
        <charset val="134"/>
      </rPr>
      <t>头</t>
    </r>
  </si>
  <si>
    <r>
      <rPr>
        <sz val="14"/>
        <rFont val="宋体"/>
        <charset val="134"/>
      </rPr>
      <t>扶持脱贫不稳定户产业发展，拓展增收渠道，提高农户收入</t>
    </r>
  </si>
  <si>
    <r>
      <rPr>
        <b/>
        <sz val="14"/>
        <rFont val="宋体"/>
        <charset val="134"/>
      </rPr>
      <t>安排</t>
    </r>
    <r>
      <rPr>
        <b/>
        <sz val="14"/>
        <rFont val="Times New Roman"/>
        <charset val="134"/>
      </rPr>
      <t>25.2</t>
    </r>
    <r>
      <rPr>
        <b/>
        <sz val="14"/>
        <rFont val="宋体"/>
        <charset val="134"/>
      </rPr>
      <t>万元在相关乡镇实施脱贫不稳定户牛犊到户补助项目，每头补助</t>
    </r>
    <r>
      <rPr>
        <b/>
        <sz val="14"/>
        <rFont val="Times New Roman"/>
        <charset val="134"/>
      </rPr>
      <t>2000</t>
    </r>
    <r>
      <rPr>
        <b/>
        <sz val="14"/>
        <rFont val="宋体"/>
        <charset val="134"/>
      </rPr>
      <t>元，共补助</t>
    </r>
    <r>
      <rPr>
        <b/>
        <sz val="14"/>
        <rFont val="Times New Roman"/>
        <charset val="134"/>
      </rPr>
      <t>126</t>
    </r>
    <r>
      <rPr>
        <b/>
        <sz val="14"/>
        <rFont val="宋体"/>
        <charset val="134"/>
      </rPr>
      <t>头。</t>
    </r>
  </si>
  <si>
    <r>
      <rPr>
        <sz val="14"/>
        <rFont val="宋体"/>
        <charset val="134"/>
      </rPr>
      <t>共</t>
    </r>
    <r>
      <rPr>
        <sz val="14"/>
        <rFont val="Times New Roman"/>
        <charset val="134"/>
      </rPr>
      <t>4</t>
    </r>
    <r>
      <rPr>
        <sz val="14"/>
        <rFont val="宋体"/>
        <charset val="134"/>
      </rPr>
      <t>村</t>
    </r>
    <r>
      <rPr>
        <sz val="14"/>
        <rFont val="Times New Roman"/>
        <charset val="134"/>
      </rPr>
      <t>4</t>
    </r>
    <r>
      <rPr>
        <sz val="14"/>
        <rFont val="宋体"/>
        <charset val="134"/>
      </rPr>
      <t>户</t>
    </r>
    <r>
      <rPr>
        <sz val="14"/>
        <rFont val="Times New Roman"/>
        <charset val="134"/>
      </rPr>
      <t>4</t>
    </r>
    <r>
      <rPr>
        <sz val="14"/>
        <rFont val="宋体"/>
        <charset val="134"/>
      </rPr>
      <t>头。崔家村</t>
    </r>
    <r>
      <rPr>
        <sz val="14"/>
        <rFont val="Times New Roman"/>
        <charset val="134"/>
      </rPr>
      <t>1</t>
    </r>
    <r>
      <rPr>
        <sz val="14"/>
        <rFont val="宋体"/>
        <charset val="134"/>
      </rPr>
      <t>户</t>
    </r>
    <r>
      <rPr>
        <sz val="14"/>
        <rFont val="Times New Roman"/>
        <charset val="134"/>
      </rPr>
      <t>1</t>
    </r>
    <r>
      <rPr>
        <sz val="14"/>
        <rFont val="宋体"/>
        <charset val="134"/>
      </rPr>
      <t>头、园树村</t>
    </r>
    <r>
      <rPr>
        <sz val="14"/>
        <rFont val="Times New Roman"/>
        <charset val="134"/>
      </rPr>
      <t>1</t>
    </r>
    <r>
      <rPr>
        <sz val="14"/>
        <rFont val="宋体"/>
        <charset val="134"/>
      </rPr>
      <t>户</t>
    </r>
    <r>
      <rPr>
        <sz val="14"/>
        <rFont val="Times New Roman"/>
        <charset val="134"/>
      </rPr>
      <t>1</t>
    </r>
    <r>
      <rPr>
        <sz val="14"/>
        <rFont val="宋体"/>
        <charset val="134"/>
      </rPr>
      <t>头、瓦泉村</t>
    </r>
    <r>
      <rPr>
        <sz val="14"/>
        <rFont val="Times New Roman"/>
        <charset val="134"/>
      </rPr>
      <t>1</t>
    </r>
    <r>
      <rPr>
        <sz val="14"/>
        <rFont val="宋体"/>
        <charset val="134"/>
      </rPr>
      <t>户</t>
    </r>
    <r>
      <rPr>
        <sz val="14"/>
        <rFont val="Times New Roman"/>
        <charset val="134"/>
      </rPr>
      <t>1</t>
    </r>
    <r>
      <rPr>
        <sz val="14"/>
        <rFont val="宋体"/>
        <charset val="134"/>
      </rPr>
      <t>头、大堡村</t>
    </r>
    <r>
      <rPr>
        <sz val="14"/>
        <rFont val="Times New Roman"/>
        <charset val="134"/>
      </rPr>
      <t>1</t>
    </r>
    <r>
      <rPr>
        <sz val="14"/>
        <rFont val="宋体"/>
        <charset val="134"/>
      </rPr>
      <t>户</t>
    </r>
    <r>
      <rPr>
        <sz val="14"/>
        <rFont val="Times New Roman"/>
        <charset val="134"/>
      </rPr>
      <t>1</t>
    </r>
    <r>
      <rPr>
        <sz val="14"/>
        <rFont val="宋体"/>
        <charset val="134"/>
      </rPr>
      <t>头。每头</t>
    </r>
    <r>
      <rPr>
        <sz val="14"/>
        <rFont val="Times New Roman"/>
        <charset val="134"/>
      </rPr>
      <t>2000</t>
    </r>
    <r>
      <rPr>
        <sz val="14"/>
        <rFont val="宋体"/>
        <charset val="134"/>
      </rPr>
      <t>元。</t>
    </r>
  </si>
  <si>
    <r>
      <rPr>
        <sz val="14"/>
        <rFont val="宋体"/>
        <charset val="134"/>
      </rPr>
      <t>扶持脱贫不稳定户发展养殖业，巩固拓展脱贫攻坚成果</t>
    </r>
  </si>
  <si>
    <r>
      <rPr>
        <sz val="14"/>
        <rFont val="宋体"/>
        <charset val="134"/>
      </rPr>
      <t>全镇共</t>
    </r>
    <r>
      <rPr>
        <sz val="14"/>
        <rFont val="Times New Roman"/>
        <charset val="134"/>
      </rPr>
      <t>7</t>
    </r>
    <r>
      <rPr>
        <sz val="14"/>
        <rFont val="宋体"/>
        <charset val="134"/>
      </rPr>
      <t>头，每头补助</t>
    </r>
    <r>
      <rPr>
        <sz val="14"/>
        <rFont val="Times New Roman"/>
        <charset val="134"/>
      </rPr>
      <t>2000</t>
    </r>
    <r>
      <rPr>
        <sz val="14"/>
        <rFont val="宋体"/>
        <charset val="134"/>
      </rPr>
      <t>元，共补助</t>
    </r>
    <r>
      <rPr>
        <sz val="14"/>
        <rFont val="Times New Roman"/>
        <charset val="134"/>
      </rPr>
      <t xml:space="preserve">  1.4</t>
    </r>
    <r>
      <rPr>
        <sz val="14"/>
        <rFont val="宋体"/>
        <charset val="134"/>
      </rPr>
      <t>万元，其中，南街村牛犊奖补</t>
    </r>
    <r>
      <rPr>
        <sz val="14"/>
        <rFont val="Times New Roman"/>
        <charset val="134"/>
      </rPr>
      <t>3</t>
    </r>
    <r>
      <rPr>
        <sz val="14"/>
        <rFont val="宋体"/>
        <charset val="134"/>
      </rPr>
      <t>头</t>
    </r>
    <r>
      <rPr>
        <sz val="14"/>
        <rFont val="Times New Roman"/>
        <charset val="134"/>
      </rPr>
      <t>0.6</t>
    </r>
    <r>
      <rPr>
        <sz val="14"/>
        <rFont val="宋体"/>
        <charset val="134"/>
      </rPr>
      <t>万元；北河村牛犊到户补助项目</t>
    </r>
    <r>
      <rPr>
        <sz val="14"/>
        <rFont val="Times New Roman"/>
        <charset val="134"/>
      </rPr>
      <t>2</t>
    </r>
    <r>
      <rPr>
        <sz val="14"/>
        <rFont val="宋体"/>
        <charset val="134"/>
      </rPr>
      <t>户</t>
    </r>
    <r>
      <rPr>
        <sz val="14"/>
        <rFont val="Times New Roman"/>
        <charset val="134"/>
      </rPr>
      <t>2</t>
    </r>
    <r>
      <rPr>
        <sz val="14"/>
        <rFont val="宋体"/>
        <charset val="134"/>
      </rPr>
      <t>头补助</t>
    </r>
    <r>
      <rPr>
        <sz val="14"/>
        <rFont val="Times New Roman"/>
        <charset val="134"/>
      </rPr>
      <t>0.4</t>
    </r>
    <r>
      <rPr>
        <sz val="14"/>
        <rFont val="宋体"/>
        <charset val="134"/>
      </rPr>
      <t>万元；汪堡村牛犊到户</t>
    </r>
    <r>
      <rPr>
        <sz val="14"/>
        <rFont val="Times New Roman"/>
        <charset val="134"/>
      </rPr>
      <t>2</t>
    </r>
    <r>
      <rPr>
        <sz val="14"/>
        <rFont val="宋体"/>
        <charset val="134"/>
      </rPr>
      <t>头</t>
    </r>
    <r>
      <rPr>
        <sz val="14"/>
        <rFont val="Times New Roman"/>
        <charset val="134"/>
      </rPr>
      <t>0.4</t>
    </r>
    <r>
      <rPr>
        <sz val="14"/>
        <rFont val="宋体"/>
        <charset val="134"/>
      </rPr>
      <t>万元</t>
    </r>
  </si>
  <si>
    <r>
      <rPr>
        <sz val="14"/>
        <rFont val="宋体"/>
        <charset val="134"/>
      </rPr>
      <t>共</t>
    </r>
    <r>
      <rPr>
        <sz val="14"/>
        <rFont val="Times New Roman"/>
        <charset val="134"/>
      </rPr>
      <t>5</t>
    </r>
    <r>
      <rPr>
        <sz val="14"/>
        <rFont val="宋体"/>
        <charset val="134"/>
      </rPr>
      <t>头；仁湾村</t>
    </r>
    <r>
      <rPr>
        <sz val="14"/>
        <rFont val="Times New Roman"/>
        <charset val="134"/>
      </rPr>
      <t>4</t>
    </r>
    <r>
      <rPr>
        <sz val="14"/>
        <rFont val="宋体"/>
        <charset val="134"/>
      </rPr>
      <t>头、团结村</t>
    </r>
    <r>
      <rPr>
        <sz val="14"/>
        <rFont val="Times New Roman"/>
        <charset val="134"/>
      </rPr>
      <t>1</t>
    </r>
    <r>
      <rPr>
        <sz val="14"/>
        <rFont val="宋体"/>
        <charset val="134"/>
      </rPr>
      <t>头</t>
    </r>
  </si>
  <si>
    <r>
      <rPr>
        <sz val="14"/>
        <rFont val="宋体"/>
        <charset val="134"/>
      </rPr>
      <t>在胡川镇牛犊补助</t>
    </r>
    <r>
      <rPr>
        <sz val="14"/>
        <rFont val="Times New Roman"/>
        <charset val="134"/>
      </rPr>
      <t>22</t>
    </r>
    <r>
      <rPr>
        <sz val="14"/>
        <rFont val="宋体"/>
        <charset val="134"/>
      </rPr>
      <t>头，每头</t>
    </r>
    <r>
      <rPr>
        <sz val="14"/>
        <rFont val="Times New Roman"/>
        <charset val="134"/>
      </rPr>
      <t>2000</t>
    </r>
    <r>
      <rPr>
        <sz val="14"/>
        <rFont val="宋体"/>
        <charset val="134"/>
      </rPr>
      <t>元，共计</t>
    </r>
    <r>
      <rPr>
        <sz val="14"/>
        <rFont val="Times New Roman"/>
        <charset val="134"/>
      </rPr>
      <t>4.4</t>
    </r>
    <r>
      <rPr>
        <sz val="14"/>
        <rFont val="宋体"/>
        <charset val="134"/>
      </rPr>
      <t>万元。其中胡川村牛犊补助</t>
    </r>
    <r>
      <rPr>
        <sz val="14"/>
        <rFont val="Times New Roman"/>
        <charset val="134"/>
      </rPr>
      <t>2</t>
    </r>
    <r>
      <rPr>
        <sz val="14"/>
        <rFont val="宋体"/>
        <charset val="134"/>
      </rPr>
      <t>头，宁马村牛犊补助</t>
    </r>
    <r>
      <rPr>
        <sz val="14"/>
        <rFont val="Times New Roman"/>
        <charset val="134"/>
      </rPr>
      <t>1</t>
    </r>
    <r>
      <rPr>
        <sz val="14"/>
        <rFont val="宋体"/>
        <charset val="134"/>
      </rPr>
      <t>头，潘峪村牛犊补助</t>
    </r>
    <r>
      <rPr>
        <sz val="14"/>
        <rFont val="Times New Roman"/>
        <charset val="134"/>
      </rPr>
      <t>3</t>
    </r>
    <r>
      <rPr>
        <sz val="14"/>
        <rFont val="宋体"/>
        <charset val="134"/>
      </rPr>
      <t>头，蒲家村牛犊补助</t>
    </r>
    <r>
      <rPr>
        <sz val="14"/>
        <rFont val="Times New Roman"/>
        <charset val="134"/>
      </rPr>
      <t>3</t>
    </r>
    <r>
      <rPr>
        <sz val="14"/>
        <rFont val="宋体"/>
        <charset val="134"/>
      </rPr>
      <t>头，深坷村牛犊补助</t>
    </r>
    <r>
      <rPr>
        <sz val="14"/>
        <rFont val="Times New Roman"/>
        <charset val="134"/>
      </rPr>
      <t>3</t>
    </r>
    <r>
      <rPr>
        <sz val="14"/>
        <rFont val="宋体"/>
        <charset val="134"/>
      </rPr>
      <t>头，前梁村牛犊补助</t>
    </r>
    <r>
      <rPr>
        <sz val="14"/>
        <rFont val="Times New Roman"/>
        <charset val="134"/>
      </rPr>
      <t>3</t>
    </r>
    <r>
      <rPr>
        <sz val="14"/>
        <rFont val="宋体"/>
        <charset val="134"/>
      </rPr>
      <t>头，夏堡村牛犊补助</t>
    </r>
    <r>
      <rPr>
        <sz val="14"/>
        <rFont val="Times New Roman"/>
        <charset val="134"/>
      </rPr>
      <t>4</t>
    </r>
    <r>
      <rPr>
        <sz val="14"/>
        <rFont val="宋体"/>
        <charset val="134"/>
      </rPr>
      <t>头；窑上村牛犊补助</t>
    </r>
    <r>
      <rPr>
        <sz val="14"/>
        <rFont val="Times New Roman"/>
        <charset val="134"/>
      </rPr>
      <t>3</t>
    </r>
    <r>
      <rPr>
        <sz val="14"/>
        <rFont val="宋体"/>
        <charset val="134"/>
      </rPr>
      <t>头。</t>
    </r>
  </si>
  <si>
    <r>
      <rPr>
        <sz val="14"/>
        <rFont val="宋体"/>
        <charset val="134"/>
      </rPr>
      <t>在大阳镇脱贫不稳定户养殖基础牛犊</t>
    </r>
    <r>
      <rPr>
        <sz val="14"/>
        <rFont val="Times New Roman"/>
        <charset val="134"/>
      </rPr>
      <t>7</t>
    </r>
    <r>
      <rPr>
        <sz val="14"/>
        <rFont val="宋体"/>
        <charset val="134"/>
      </rPr>
      <t>头，每头补助</t>
    </r>
    <r>
      <rPr>
        <sz val="14"/>
        <rFont val="Times New Roman"/>
        <charset val="134"/>
      </rPr>
      <t>2000</t>
    </r>
    <r>
      <rPr>
        <sz val="14"/>
        <rFont val="宋体"/>
        <charset val="134"/>
      </rPr>
      <t>元，共补助资金</t>
    </r>
    <r>
      <rPr>
        <sz val="14"/>
        <rFont val="Times New Roman"/>
        <charset val="134"/>
      </rPr>
      <t>1.4</t>
    </r>
    <r>
      <rPr>
        <sz val="14"/>
        <rFont val="宋体"/>
        <charset val="134"/>
      </rPr>
      <t>万元。寨子</t>
    </r>
    <r>
      <rPr>
        <sz val="14"/>
        <rFont val="Times New Roman"/>
        <charset val="134"/>
      </rPr>
      <t>2</t>
    </r>
    <r>
      <rPr>
        <sz val="14"/>
        <rFont val="宋体"/>
        <charset val="134"/>
      </rPr>
      <t>头，双庙</t>
    </r>
    <r>
      <rPr>
        <sz val="14"/>
        <rFont val="Times New Roman"/>
        <charset val="134"/>
      </rPr>
      <t>2</t>
    </r>
    <r>
      <rPr>
        <sz val="14"/>
        <rFont val="宋体"/>
        <charset val="134"/>
      </rPr>
      <t>头，河李</t>
    </r>
    <r>
      <rPr>
        <sz val="14"/>
        <rFont val="Times New Roman"/>
        <charset val="134"/>
      </rPr>
      <t>2</t>
    </r>
    <r>
      <rPr>
        <sz val="14"/>
        <rFont val="宋体"/>
        <charset val="134"/>
      </rPr>
      <t>头，水滩</t>
    </r>
    <r>
      <rPr>
        <sz val="14"/>
        <rFont val="Times New Roman"/>
        <charset val="134"/>
      </rPr>
      <t>1</t>
    </r>
    <r>
      <rPr>
        <sz val="14"/>
        <rFont val="宋体"/>
        <charset val="134"/>
      </rPr>
      <t>头，</t>
    </r>
  </si>
  <si>
    <r>
      <rPr>
        <sz val="14"/>
        <rFont val="宋体"/>
        <charset val="134"/>
      </rPr>
      <t>牛犊奖补</t>
    </r>
    <r>
      <rPr>
        <sz val="14"/>
        <rFont val="Times New Roman"/>
        <charset val="134"/>
      </rPr>
      <t>15</t>
    </r>
    <r>
      <rPr>
        <sz val="14"/>
        <rFont val="宋体"/>
        <charset val="134"/>
      </rPr>
      <t>头，其中，范湾</t>
    </r>
    <r>
      <rPr>
        <sz val="14"/>
        <rFont val="Times New Roman"/>
        <charset val="134"/>
      </rPr>
      <t>2</t>
    </r>
    <r>
      <rPr>
        <sz val="14"/>
        <rFont val="宋体"/>
        <charset val="134"/>
      </rPr>
      <t>头，大庄</t>
    </r>
    <r>
      <rPr>
        <sz val="14"/>
        <rFont val="Times New Roman"/>
        <charset val="134"/>
      </rPr>
      <t>6</t>
    </r>
    <r>
      <rPr>
        <sz val="14"/>
        <rFont val="宋体"/>
        <charset val="134"/>
      </rPr>
      <t>头，松树湾</t>
    </r>
    <r>
      <rPr>
        <sz val="14"/>
        <rFont val="Times New Roman"/>
        <charset val="134"/>
      </rPr>
      <t>1</t>
    </r>
    <r>
      <rPr>
        <sz val="14"/>
        <rFont val="宋体"/>
        <charset val="134"/>
      </rPr>
      <t>头，西崖</t>
    </r>
    <r>
      <rPr>
        <sz val="14"/>
        <rFont val="Times New Roman"/>
        <charset val="134"/>
      </rPr>
      <t>2</t>
    </r>
    <r>
      <rPr>
        <sz val="14"/>
        <rFont val="宋体"/>
        <charset val="134"/>
      </rPr>
      <t>头，王沟</t>
    </r>
    <r>
      <rPr>
        <sz val="14"/>
        <rFont val="Times New Roman"/>
        <charset val="134"/>
      </rPr>
      <t>2</t>
    </r>
    <r>
      <rPr>
        <sz val="14"/>
        <rFont val="宋体"/>
        <charset val="134"/>
      </rPr>
      <t>头，关河</t>
    </r>
    <r>
      <rPr>
        <sz val="14"/>
        <rFont val="Times New Roman"/>
        <charset val="134"/>
      </rPr>
      <t>2</t>
    </r>
    <r>
      <rPr>
        <sz val="14"/>
        <rFont val="宋体"/>
        <charset val="134"/>
      </rPr>
      <t>头，每头补助</t>
    </r>
    <r>
      <rPr>
        <sz val="14"/>
        <rFont val="Times New Roman"/>
        <charset val="134"/>
      </rPr>
      <t>2000</t>
    </r>
    <r>
      <rPr>
        <sz val="14"/>
        <rFont val="宋体"/>
        <charset val="134"/>
      </rPr>
      <t>元。</t>
    </r>
  </si>
  <si>
    <r>
      <rPr>
        <sz val="14"/>
        <rFont val="宋体"/>
        <charset val="134"/>
      </rPr>
      <t>奖补牛犊</t>
    </r>
    <r>
      <rPr>
        <sz val="14"/>
        <rFont val="Times New Roman"/>
        <charset val="134"/>
      </rPr>
      <t>36</t>
    </r>
    <r>
      <rPr>
        <sz val="14"/>
        <rFont val="宋体"/>
        <charset val="134"/>
      </rPr>
      <t>头（其中马堡村</t>
    </r>
    <r>
      <rPr>
        <sz val="14"/>
        <rFont val="Times New Roman"/>
        <charset val="134"/>
      </rPr>
      <t>2</t>
    </r>
    <r>
      <rPr>
        <sz val="14"/>
        <rFont val="宋体"/>
        <charset val="134"/>
      </rPr>
      <t>头，上河村</t>
    </r>
    <r>
      <rPr>
        <sz val="14"/>
        <rFont val="Times New Roman"/>
        <charset val="134"/>
      </rPr>
      <t>21</t>
    </r>
    <r>
      <rPr>
        <sz val="14"/>
        <rFont val="宋体"/>
        <charset val="134"/>
      </rPr>
      <t>头，石川村</t>
    </r>
    <r>
      <rPr>
        <sz val="14"/>
        <rFont val="Times New Roman"/>
        <charset val="134"/>
      </rPr>
      <t>3</t>
    </r>
    <r>
      <rPr>
        <sz val="14"/>
        <rFont val="宋体"/>
        <charset val="134"/>
      </rPr>
      <t>头，韦沟村</t>
    </r>
    <r>
      <rPr>
        <sz val="14"/>
        <rFont val="Times New Roman"/>
        <charset val="134"/>
      </rPr>
      <t>6</t>
    </r>
    <r>
      <rPr>
        <sz val="14"/>
        <rFont val="宋体"/>
        <charset val="134"/>
      </rPr>
      <t>头，草湾村</t>
    </r>
    <r>
      <rPr>
        <sz val="14"/>
        <rFont val="Times New Roman"/>
        <charset val="134"/>
      </rPr>
      <t>3</t>
    </r>
    <r>
      <rPr>
        <sz val="14"/>
        <rFont val="宋体"/>
        <charset val="134"/>
      </rPr>
      <t>头，赵沟村</t>
    </r>
    <r>
      <rPr>
        <sz val="14"/>
        <rFont val="Times New Roman"/>
        <charset val="134"/>
      </rPr>
      <t>1</t>
    </r>
    <r>
      <rPr>
        <sz val="14"/>
        <rFont val="宋体"/>
        <charset val="134"/>
      </rPr>
      <t>头）</t>
    </r>
  </si>
  <si>
    <r>
      <rPr>
        <sz val="14"/>
        <rFont val="宋体"/>
        <charset val="134"/>
      </rPr>
      <t>为梁山镇脱贫不稳定户牛犊到户补助项目涉及</t>
    </r>
    <r>
      <rPr>
        <sz val="14"/>
        <rFont val="Times New Roman"/>
        <charset val="134"/>
      </rPr>
      <t>2</t>
    </r>
    <r>
      <rPr>
        <sz val="14"/>
        <rFont val="宋体"/>
        <charset val="134"/>
      </rPr>
      <t>个村</t>
    </r>
    <r>
      <rPr>
        <sz val="14"/>
        <rFont val="Times New Roman"/>
        <charset val="134"/>
      </rPr>
      <t>2</t>
    </r>
    <r>
      <rPr>
        <sz val="14"/>
        <rFont val="宋体"/>
        <charset val="134"/>
      </rPr>
      <t>户</t>
    </r>
    <r>
      <rPr>
        <sz val="14"/>
        <rFont val="Times New Roman"/>
        <charset val="134"/>
      </rPr>
      <t>2</t>
    </r>
    <r>
      <rPr>
        <sz val="14"/>
        <rFont val="宋体"/>
        <charset val="134"/>
      </rPr>
      <t>头，每头</t>
    </r>
    <r>
      <rPr>
        <sz val="14"/>
        <rFont val="Times New Roman"/>
        <charset val="134"/>
      </rPr>
      <t>2000</t>
    </r>
    <r>
      <rPr>
        <sz val="14"/>
        <rFont val="宋体"/>
        <charset val="134"/>
      </rPr>
      <t>元，需资金</t>
    </r>
    <r>
      <rPr>
        <sz val="14"/>
        <rFont val="Times New Roman"/>
        <charset val="134"/>
      </rPr>
      <t>0.4</t>
    </r>
    <r>
      <rPr>
        <sz val="14"/>
        <rFont val="宋体"/>
        <charset val="134"/>
      </rPr>
      <t>万元，其中：高营村</t>
    </r>
    <r>
      <rPr>
        <sz val="14"/>
        <rFont val="Times New Roman"/>
        <charset val="134"/>
      </rPr>
      <t>1</t>
    </r>
    <r>
      <rPr>
        <sz val="14"/>
        <rFont val="宋体"/>
        <charset val="134"/>
      </rPr>
      <t>户</t>
    </r>
    <r>
      <rPr>
        <sz val="14"/>
        <rFont val="Times New Roman"/>
        <charset val="134"/>
      </rPr>
      <t>1</t>
    </r>
    <r>
      <rPr>
        <sz val="14"/>
        <rFont val="宋体"/>
        <charset val="134"/>
      </rPr>
      <t>头、岳山村</t>
    </r>
    <r>
      <rPr>
        <sz val="14"/>
        <rFont val="Times New Roman"/>
        <charset val="134"/>
      </rPr>
      <t>1</t>
    </r>
    <r>
      <rPr>
        <sz val="14"/>
        <rFont val="宋体"/>
        <charset val="134"/>
      </rPr>
      <t>户</t>
    </r>
    <r>
      <rPr>
        <sz val="14"/>
        <rFont val="Times New Roman"/>
        <charset val="134"/>
      </rPr>
      <t>1</t>
    </r>
    <r>
      <rPr>
        <sz val="14"/>
        <rFont val="宋体"/>
        <charset val="134"/>
      </rPr>
      <t>头</t>
    </r>
    <r>
      <rPr>
        <sz val="14"/>
        <rFont val="Times New Roman"/>
        <charset val="134"/>
      </rPr>
      <t>.</t>
    </r>
  </si>
  <si>
    <r>
      <rPr>
        <sz val="14"/>
        <rFont val="宋体"/>
        <charset val="134"/>
      </rPr>
      <t>投资</t>
    </r>
    <r>
      <rPr>
        <sz val="14"/>
        <rFont val="Times New Roman"/>
        <charset val="134"/>
      </rPr>
      <t>2.4</t>
    </r>
    <r>
      <rPr>
        <sz val="14"/>
        <rFont val="宋体"/>
        <charset val="134"/>
      </rPr>
      <t>万元实施畜牧产业奖补项目，奖补牛犊</t>
    </r>
    <r>
      <rPr>
        <sz val="14"/>
        <rFont val="Times New Roman"/>
        <charset val="134"/>
      </rPr>
      <t>12</t>
    </r>
    <r>
      <rPr>
        <sz val="14"/>
        <rFont val="宋体"/>
        <charset val="134"/>
      </rPr>
      <t>头，每头补助</t>
    </r>
    <r>
      <rPr>
        <sz val="14"/>
        <rFont val="Times New Roman"/>
        <charset val="134"/>
      </rPr>
      <t>2000</t>
    </r>
    <r>
      <rPr>
        <sz val="14"/>
        <rFont val="宋体"/>
        <charset val="134"/>
      </rPr>
      <t>元，其中陡崖村</t>
    </r>
    <r>
      <rPr>
        <sz val="14"/>
        <rFont val="Times New Roman"/>
        <charset val="134"/>
      </rPr>
      <t>2</t>
    </r>
    <r>
      <rPr>
        <sz val="14"/>
        <rFont val="宋体"/>
        <charset val="134"/>
      </rPr>
      <t>头，草川村</t>
    </r>
    <r>
      <rPr>
        <sz val="14"/>
        <rFont val="Times New Roman"/>
        <charset val="134"/>
      </rPr>
      <t>2</t>
    </r>
    <r>
      <rPr>
        <sz val="14"/>
        <rFont val="宋体"/>
        <charset val="134"/>
      </rPr>
      <t>头，寺湾村</t>
    </r>
    <r>
      <rPr>
        <sz val="14"/>
        <rFont val="Times New Roman"/>
        <charset val="134"/>
      </rPr>
      <t>1</t>
    </r>
    <r>
      <rPr>
        <sz val="14"/>
        <rFont val="宋体"/>
        <charset val="134"/>
      </rPr>
      <t>头，龙口村</t>
    </r>
    <r>
      <rPr>
        <sz val="14"/>
        <rFont val="Times New Roman"/>
        <charset val="134"/>
      </rPr>
      <t>4</t>
    </r>
    <r>
      <rPr>
        <sz val="14"/>
        <rFont val="宋体"/>
        <charset val="134"/>
      </rPr>
      <t>头，花园村</t>
    </r>
    <r>
      <rPr>
        <sz val="14"/>
        <rFont val="Times New Roman"/>
        <charset val="134"/>
      </rPr>
      <t>3</t>
    </r>
    <r>
      <rPr>
        <sz val="14"/>
        <rFont val="宋体"/>
        <charset val="134"/>
      </rPr>
      <t>头。</t>
    </r>
  </si>
  <si>
    <r>
      <rPr>
        <sz val="14"/>
        <rFont val="宋体"/>
        <charset val="134"/>
      </rPr>
      <t>预计扶持</t>
    </r>
    <r>
      <rPr>
        <sz val="14"/>
        <rFont val="Times New Roman"/>
        <charset val="134"/>
      </rPr>
      <t>5</t>
    </r>
    <r>
      <rPr>
        <sz val="14"/>
        <rFont val="宋体"/>
        <charset val="134"/>
      </rPr>
      <t>村脱贫不稳定户实施牛犊奖补项目以激励贫困农户扩大养殖规模增加收入，项目实施后，预计每头增收</t>
    </r>
    <r>
      <rPr>
        <sz val="14"/>
        <rFont val="Times New Roman"/>
        <charset val="134"/>
      </rPr>
      <t>2000</t>
    </r>
    <r>
      <rPr>
        <sz val="14"/>
        <rFont val="宋体"/>
        <charset val="134"/>
      </rPr>
      <t>元以上。</t>
    </r>
  </si>
  <si>
    <r>
      <rPr>
        <sz val="14"/>
        <rFont val="宋体"/>
        <charset val="134"/>
      </rPr>
      <t>连五乡</t>
    </r>
    <r>
      <rPr>
        <sz val="14"/>
        <rFont val="Times New Roman"/>
        <charset val="134"/>
      </rPr>
      <t>6</t>
    </r>
    <r>
      <rPr>
        <sz val="14"/>
        <rFont val="宋体"/>
        <charset val="134"/>
      </rPr>
      <t>村脱贫不稳定户实施牛犊到户补助项目</t>
    </r>
    <r>
      <rPr>
        <sz val="14"/>
        <rFont val="Times New Roman"/>
        <charset val="134"/>
      </rPr>
      <t>16</t>
    </r>
    <r>
      <rPr>
        <sz val="14"/>
        <rFont val="宋体"/>
        <charset val="134"/>
      </rPr>
      <t>头。其中：四合</t>
    </r>
    <r>
      <rPr>
        <sz val="14"/>
        <rFont val="Times New Roman"/>
        <charset val="134"/>
      </rPr>
      <t>2</t>
    </r>
    <r>
      <rPr>
        <sz val="14"/>
        <rFont val="宋体"/>
        <charset val="134"/>
      </rPr>
      <t>头、三合</t>
    </r>
    <r>
      <rPr>
        <sz val="14"/>
        <rFont val="Times New Roman"/>
        <charset val="134"/>
      </rPr>
      <t>8</t>
    </r>
    <r>
      <rPr>
        <sz val="14"/>
        <rFont val="宋体"/>
        <charset val="134"/>
      </rPr>
      <t>头、腰庄</t>
    </r>
    <r>
      <rPr>
        <sz val="14"/>
        <rFont val="Times New Roman"/>
        <charset val="134"/>
      </rPr>
      <t>2</t>
    </r>
    <r>
      <rPr>
        <sz val="14"/>
        <rFont val="宋体"/>
        <charset val="134"/>
      </rPr>
      <t>头、连五</t>
    </r>
    <r>
      <rPr>
        <sz val="14"/>
        <rFont val="Times New Roman"/>
        <charset val="134"/>
      </rPr>
      <t>1</t>
    </r>
    <r>
      <rPr>
        <sz val="14"/>
        <rFont val="宋体"/>
        <charset val="134"/>
      </rPr>
      <t>头、贠家</t>
    </r>
    <r>
      <rPr>
        <sz val="14"/>
        <rFont val="Times New Roman"/>
        <charset val="134"/>
      </rPr>
      <t>1</t>
    </r>
    <r>
      <rPr>
        <sz val="14"/>
        <rFont val="宋体"/>
        <charset val="134"/>
      </rPr>
      <t>头、中心</t>
    </r>
    <r>
      <rPr>
        <sz val="14"/>
        <rFont val="Times New Roman"/>
        <charset val="134"/>
      </rPr>
      <t>2</t>
    </r>
    <r>
      <rPr>
        <sz val="14"/>
        <rFont val="宋体"/>
        <charset val="134"/>
      </rPr>
      <t>头</t>
    </r>
  </si>
  <si>
    <r>
      <rPr>
        <sz val="14"/>
        <rFont val="宋体"/>
        <charset val="134"/>
      </rPr>
      <t>连五乡</t>
    </r>
    <r>
      <rPr>
        <sz val="14"/>
        <rFont val="Times New Roman"/>
        <charset val="134"/>
      </rPr>
      <t>4</t>
    </r>
    <r>
      <rPr>
        <sz val="14"/>
        <rFont val="宋体"/>
        <charset val="134"/>
      </rPr>
      <t>村脱贫不稳定户实施牛犊到户补助项目</t>
    </r>
    <r>
      <rPr>
        <sz val="14"/>
        <rFont val="Times New Roman"/>
        <charset val="134"/>
      </rPr>
      <t>14</t>
    </r>
    <r>
      <rPr>
        <sz val="14"/>
        <rFont val="宋体"/>
        <charset val="134"/>
      </rPr>
      <t>头。增加养殖积极性。</t>
    </r>
  </si>
  <si>
    <r>
      <rPr>
        <b/>
        <sz val="14"/>
        <rFont val="宋体"/>
        <charset val="134"/>
      </rPr>
      <t>安排</t>
    </r>
    <r>
      <rPr>
        <b/>
        <sz val="14"/>
        <rFont val="Times New Roman"/>
        <charset val="134"/>
      </rPr>
      <t>2.6</t>
    </r>
    <r>
      <rPr>
        <b/>
        <sz val="14"/>
        <rFont val="宋体"/>
        <charset val="134"/>
      </rPr>
      <t>万元在相关乡镇实施脱贫不稳定户基础母羊购进到户补助项目，每只补助</t>
    </r>
    <r>
      <rPr>
        <b/>
        <sz val="14"/>
        <rFont val="Times New Roman"/>
        <charset val="134"/>
      </rPr>
      <t>500</t>
    </r>
    <r>
      <rPr>
        <b/>
        <sz val="14"/>
        <rFont val="宋体"/>
        <charset val="134"/>
      </rPr>
      <t>元，共补助</t>
    </r>
    <r>
      <rPr>
        <b/>
        <sz val="14"/>
        <rFont val="Times New Roman"/>
        <charset val="134"/>
      </rPr>
      <t>52</t>
    </r>
    <r>
      <rPr>
        <b/>
        <sz val="14"/>
        <rFont val="宋体"/>
        <charset val="134"/>
      </rPr>
      <t>只。</t>
    </r>
  </si>
  <si>
    <r>
      <rPr>
        <sz val="14"/>
        <rFont val="宋体"/>
        <charset val="134"/>
      </rPr>
      <t>在大阳镇脱贫不稳定户养殖基础母羊</t>
    </r>
    <r>
      <rPr>
        <sz val="14"/>
        <rFont val="Times New Roman"/>
        <charset val="134"/>
      </rPr>
      <t>22</t>
    </r>
    <r>
      <rPr>
        <sz val="14"/>
        <rFont val="宋体"/>
        <charset val="134"/>
      </rPr>
      <t>头，每头补助</t>
    </r>
    <r>
      <rPr>
        <sz val="14"/>
        <rFont val="Times New Roman"/>
        <charset val="134"/>
      </rPr>
      <t>500</t>
    </r>
    <r>
      <rPr>
        <sz val="14"/>
        <rFont val="宋体"/>
        <charset val="134"/>
      </rPr>
      <t>元，共补助资金</t>
    </r>
    <r>
      <rPr>
        <sz val="14"/>
        <rFont val="Times New Roman"/>
        <charset val="134"/>
      </rPr>
      <t>1.1</t>
    </r>
    <r>
      <rPr>
        <sz val="14"/>
        <rFont val="宋体"/>
        <charset val="134"/>
      </rPr>
      <t>万元。河李村</t>
    </r>
    <r>
      <rPr>
        <sz val="14"/>
        <rFont val="Times New Roman"/>
        <charset val="134"/>
      </rPr>
      <t>20</t>
    </r>
    <r>
      <rPr>
        <sz val="14"/>
        <rFont val="宋体"/>
        <charset val="134"/>
      </rPr>
      <t>只，下渠村</t>
    </r>
    <r>
      <rPr>
        <sz val="14"/>
        <rFont val="Times New Roman"/>
        <charset val="134"/>
      </rPr>
      <t>2</t>
    </r>
    <r>
      <rPr>
        <sz val="14"/>
        <rFont val="宋体"/>
        <charset val="134"/>
      </rPr>
      <t>只</t>
    </r>
  </si>
  <si>
    <r>
      <rPr>
        <sz val="14"/>
        <rFont val="宋体"/>
        <charset val="134"/>
      </rPr>
      <t>基础母羊</t>
    </r>
    <r>
      <rPr>
        <sz val="14"/>
        <rFont val="Times New Roman"/>
        <charset val="134"/>
      </rPr>
      <t>30</t>
    </r>
    <r>
      <rPr>
        <sz val="14"/>
        <rFont val="宋体"/>
        <charset val="134"/>
      </rPr>
      <t>只（其中上河村</t>
    </r>
    <r>
      <rPr>
        <sz val="14"/>
        <rFont val="Times New Roman"/>
        <charset val="134"/>
      </rPr>
      <t>30</t>
    </r>
    <r>
      <rPr>
        <sz val="14"/>
        <rFont val="宋体"/>
        <charset val="134"/>
      </rPr>
      <t>只</t>
    </r>
    <r>
      <rPr>
        <sz val="14"/>
        <rFont val="Times New Roman"/>
        <charset val="134"/>
      </rPr>
      <t>)</t>
    </r>
  </si>
  <si>
    <r>
      <rPr>
        <b/>
        <sz val="14"/>
        <rFont val="宋体"/>
        <charset val="134"/>
      </rPr>
      <t>安排</t>
    </r>
    <r>
      <rPr>
        <b/>
        <sz val="14"/>
        <rFont val="Times New Roman"/>
        <charset val="134"/>
      </rPr>
      <t>2.08</t>
    </r>
    <r>
      <rPr>
        <b/>
        <sz val="14"/>
        <rFont val="宋体"/>
        <charset val="134"/>
      </rPr>
      <t>万元在相关乡镇实施脱贫不稳定户羊羔到户补助项目，每只补助</t>
    </r>
    <r>
      <rPr>
        <b/>
        <sz val="14"/>
        <rFont val="Times New Roman"/>
        <charset val="134"/>
      </rPr>
      <t>100</t>
    </r>
    <r>
      <rPr>
        <b/>
        <sz val="14"/>
        <rFont val="宋体"/>
        <charset val="134"/>
      </rPr>
      <t>元，共补助</t>
    </r>
    <r>
      <rPr>
        <b/>
        <sz val="14"/>
        <rFont val="Times New Roman"/>
        <charset val="134"/>
      </rPr>
      <t>208</t>
    </r>
    <r>
      <rPr>
        <b/>
        <sz val="14"/>
        <rFont val="宋体"/>
        <charset val="134"/>
      </rPr>
      <t>只。</t>
    </r>
  </si>
  <si>
    <r>
      <rPr>
        <sz val="14"/>
        <rFont val="宋体"/>
        <charset val="134"/>
      </rPr>
      <t>冯塬村羊羔奖补</t>
    </r>
    <r>
      <rPr>
        <sz val="14"/>
        <rFont val="Times New Roman"/>
        <charset val="134"/>
      </rPr>
      <t>10</t>
    </r>
    <r>
      <rPr>
        <sz val="14"/>
        <rFont val="宋体"/>
        <charset val="134"/>
      </rPr>
      <t>只</t>
    </r>
    <r>
      <rPr>
        <sz val="14"/>
        <rFont val="Times New Roman"/>
        <charset val="134"/>
      </rPr>
      <t>0.1</t>
    </r>
    <r>
      <rPr>
        <sz val="14"/>
        <rFont val="宋体"/>
        <charset val="134"/>
      </rPr>
      <t>万元</t>
    </r>
  </si>
  <si>
    <r>
      <rPr>
        <sz val="14"/>
        <rFont val="宋体"/>
        <charset val="134"/>
      </rPr>
      <t>恭门镇羊羔到户补助项目</t>
    </r>
  </si>
  <si>
    <r>
      <rPr>
        <sz val="14"/>
        <rFont val="宋体"/>
        <charset val="134"/>
      </rPr>
      <t>河北村</t>
    </r>
    <r>
      <rPr>
        <sz val="14"/>
        <rFont val="Times New Roman"/>
        <charset val="134"/>
      </rPr>
      <t>20</t>
    </r>
    <r>
      <rPr>
        <sz val="14"/>
        <rFont val="宋体"/>
        <charset val="134"/>
      </rPr>
      <t>只、</t>
    </r>
  </si>
  <si>
    <r>
      <rPr>
        <sz val="14"/>
        <rFont val="宋体"/>
        <charset val="134"/>
      </rPr>
      <t>在大阳镇河李村脱贫不稳定户养殖羊羔</t>
    </r>
    <r>
      <rPr>
        <sz val="14"/>
        <rFont val="Times New Roman"/>
        <charset val="134"/>
      </rPr>
      <t>20</t>
    </r>
    <r>
      <rPr>
        <sz val="14"/>
        <rFont val="宋体"/>
        <charset val="134"/>
      </rPr>
      <t>头，每头补助</t>
    </r>
    <r>
      <rPr>
        <sz val="14"/>
        <rFont val="Times New Roman"/>
        <charset val="134"/>
      </rPr>
      <t>100</t>
    </r>
    <r>
      <rPr>
        <sz val="14"/>
        <rFont val="宋体"/>
        <charset val="134"/>
      </rPr>
      <t>元，共补助资金</t>
    </r>
    <r>
      <rPr>
        <sz val="14"/>
        <rFont val="Times New Roman"/>
        <charset val="134"/>
      </rPr>
      <t>0.2</t>
    </r>
    <r>
      <rPr>
        <sz val="14"/>
        <rFont val="宋体"/>
        <charset val="134"/>
      </rPr>
      <t>万元。河李村</t>
    </r>
    <r>
      <rPr>
        <sz val="14"/>
        <rFont val="Times New Roman"/>
        <charset val="134"/>
      </rPr>
      <t>20</t>
    </r>
    <r>
      <rPr>
        <sz val="14"/>
        <rFont val="宋体"/>
        <charset val="134"/>
      </rPr>
      <t>只</t>
    </r>
  </si>
  <si>
    <r>
      <rPr>
        <sz val="14"/>
        <rFont val="宋体"/>
        <charset val="134"/>
      </rPr>
      <t>羊羔奖补</t>
    </r>
    <r>
      <rPr>
        <sz val="14"/>
        <rFont val="Times New Roman"/>
        <charset val="134"/>
      </rPr>
      <t>30</t>
    </r>
    <r>
      <rPr>
        <sz val="14"/>
        <rFont val="宋体"/>
        <charset val="134"/>
      </rPr>
      <t>只，其中松树湾</t>
    </r>
    <r>
      <rPr>
        <sz val="14"/>
        <rFont val="Times New Roman"/>
        <charset val="134"/>
      </rPr>
      <t>10</t>
    </r>
    <r>
      <rPr>
        <sz val="14"/>
        <rFont val="宋体"/>
        <charset val="134"/>
      </rPr>
      <t>只，关河</t>
    </r>
    <r>
      <rPr>
        <sz val="14"/>
        <rFont val="Times New Roman"/>
        <charset val="134"/>
      </rPr>
      <t>20</t>
    </r>
    <r>
      <rPr>
        <sz val="14"/>
        <rFont val="宋体"/>
        <charset val="134"/>
      </rPr>
      <t>只</t>
    </r>
  </si>
  <si>
    <r>
      <rPr>
        <sz val="14"/>
        <rFont val="宋体"/>
        <charset val="134"/>
      </rPr>
      <t>奖补羊羔</t>
    </r>
    <r>
      <rPr>
        <sz val="14"/>
        <rFont val="Times New Roman"/>
        <charset val="134"/>
      </rPr>
      <t>128</t>
    </r>
    <r>
      <rPr>
        <sz val="14"/>
        <rFont val="宋体"/>
        <charset val="134"/>
      </rPr>
      <t>只（其中黄花村</t>
    </r>
    <r>
      <rPr>
        <sz val="14"/>
        <rFont val="Times New Roman"/>
        <charset val="134"/>
      </rPr>
      <t>30</t>
    </r>
    <r>
      <rPr>
        <sz val="14"/>
        <rFont val="宋体"/>
        <charset val="134"/>
      </rPr>
      <t>只，上河村</t>
    </r>
    <r>
      <rPr>
        <sz val="14"/>
        <rFont val="Times New Roman"/>
        <charset val="134"/>
      </rPr>
      <t>78</t>
    </r>
    <r>
      <rPr>
        <sz val="14"/>
        <rFont val="宋体"/>
        <charset val="134"/>
      </rPr>
      <t>只，西山村</t>
    </r>
    <r>
      <rPr>
        <sz val="14"/>
        <rFont val="Times New Roman"/>
        <charset val="134"/>
      </rPr>
      <t>10</t>
    </r>
    <r>
      <rPr>
        <sz val="14"/>
        <rFont val="宋体"/>
        <charset val="134"/>
      </rPr>
      <t>只，西台村</t>
    </r>
    <r>
      <rPr>
        <sz val="14"/>
        <rFont val="Times New Roman"/>
        <charset val="134"/>
      </rPr>
      <t>10</t>
    </r>
    <r>
      <rPr>
        <sz val="14"/>
        <rFont val="宋体"/>
        <charset val="134"/>
      </rPr>
      <t>只</t>
    </r>
    <r>
      <rPr>
        <sz val="14"/>
        <rFont val="Times New Roman"/>
        <charset val="134"/>
      </rPr>
      <t>)</t>
    </r>
  </si>
  <si>
    <r>
      <rPr>
        <b/>
        <sz val="14"/>
        <rFont val="Times New Roman"/>
        <charset val="134"/>
      </rPr>
      <t>2.5</t>
    </r>
    <r>
      <rPr>
        <b/>
        <sz val="14"/>
        <rFont val="宋体"/>
        <charset val="134"/>
      </rPr>
      <t>土鸡养殖到户补助项目</t>
    </r>
  </si>
  <si>
    <r>
      <rPr>
        <b/>
        <sz val="14"/>
        <rFont val="宋体"/>
        <charset val="134"/>
      </rPr>
      <t>安排</t>
    </r>
    <r>
      <rPr>
        <b/>
        <sz val="14"/>
        <rFont val="Times New Roman"/>
        <charset val="134"/>
      </rPr>
      <t>0.57</t>
    </r>
    <r>
      <rPr>
        <b/>
        <sz val="14"/>
        <rFont val="宋体"/>
        <charset val="134"/>
      </rPr>
      <t>万元在相关乡镇实施脱贫不稳定户土鸡养殖到户补助项目，每只补助</t>
    </r>
    <r>
      <rPr>
        <b/>
        <sz val="14"/>
        <rFont val="Times New Roman"/>
        <charset val="134"/>
      </rPr>
      <t>15</t>
    </r>
    <r>
      <rPr>
        <b/>
        <sz val="14"/>
        <rFont val="宋体"/>
        <charset val="134"/>
      </rPr>
      <t>元，共补助</t>
    </r>
    <r>
      <rPr>
        <b/>
        <sz val="14"/>
        <rFont val="Times New Roman"/>
        <charset val="134"/>
      </rPr>
      <t>380</t>
    </r>
    <r>
      <rPr>
        <b/>
        <sz val="14"/>
        <rFont val="宋体"/>
        <charset val="134"/>
      </rPr>
      <t>只。</t>
    </r>
  </si>
  <si>
    <r>
      <rPr>
        <sz val="14"/>
        <rFont val="宋体"/>
        <charset val="134"/>
      </rPr>
      <t>张窑村</t>
    </r>
    <r>
      <rPr>
        <sz val="14"/>
        <rFont val="Times New Roman"/>
        <charset val="134"/>
      </rPr>
      <t>300</t>
    </r>
    <r>
      <rPr>
        <sz val="14"/>
        <rFont val="宋体"/>
        <charset val="134"/>
      </rPr>
      <t>只</t>
    </r>
  </si>
  <si>
    <r>
      <rPr>
        <sz val="14"/>
        <rFont val="宋体"/>
        <charset val="134"/>
      </rPr>
      <t>马关镇土鸡养殖到户补助项目</t>
    </r>
  </si>
  <si>
    <r>
      <rPr>
        <sz val="14"/>
        <rFont val="宋体"/>
        <charset val="134"/>
      </rPr>
      <t>土鸡</t>
    </r>
    <r>
      <rPr>
        <sz val="14"/>
        <rFont val="Times New Roman"/>
        <charset val="134"/>
      </rPr>
      <t>80</t>
    </r>
    <r>
      <rPr>
        <sz val="14"/>
        <rFont val="宋体"/>
        <charset val="134"/>
      </rPr>
      <t>只（其中上河村</t>
    </r>
    <r>
      <rPr>
        <sz val="14"/>
        <rFont val="Times New Roman"/>
        <charset val="134"/>
      </rPr>
      <t>80</t>
    </r>
    <r>
      <rPr>
        <sz val="14"/>
        <rFont val="宋体"/>
        <charset val="134"/>
      </rPr>
      <t>只</t>
    </r>
    <r>
      <rPr>
        <sz val="14"/>
        <rFont val="Times New Roman"/>
        <charset val="134"/>
      </rPr>
      <t>)</t>
    </r>
  </si>
  <si>
    <r>
      <rPr>
        <b/>
        <sz val="14"/>
        <rFont val="Times New Roman"/>
        <charset val="134"/>
      </rPr>
      <t>2.6</t>
    </r>
    <r>
      <rPr>
        <b/>
        <sz val="14"/>
        <rFont val="宋体"/>
        <charset val="134"/>
      </rPr>
      <t>中蜂养殖到户补助项目</t>
    </r>
  </si>
  <si>
    <r>
      <rPr>
        <b/>
        <sz val="14"/>
        <rFont val="宋体"/>
        <charset val="134"/>
      </rPr>
      <t>安排</t>
    </r>
    <r>
      <rPr>
        <b/>
        <sz val="14"/>
        <rFont val="Times New Roman"/>
        <charset val="134"/>
      </rPr>
      <t>0.44</t>
    </r>
    <r>
      <rPr>
        <b/>
        <sz val="14"/>
        <rFont val="宋体"/>
        <charset val="134"/>
      </rPr>
      <t>万元在相关乡镇实施脱贫不稳定户中蜂养殖到户补助项目，每箱补助</t>
    </r>
    <r>
      <rPr>
        <b/>
        <sz val="14"/>
        <rFont val="Times New Roman"/>
        <charset val="134"/>
      </rPr>
      <t>400</t>
    </r>
    <r>
      <rPr>
        <b/>
        <sz val="14"/>
        <rFont val="宋体"/>
        <charset val="134"/>
      </rPr>
      <t>元，共补助</t>
    </r>
    <r>
      <rPr>
        <b/>
        <sz val="14"/>
        <rFont val="Times New Roman"/>
        <charset val="134"/>
      </rPr>
      <t>11</t>
    </r>
    <r>
      <rPr>
        <b/>
        <sz val="14"/>
        <rFont val="宋体"/>
        <charset val="134"/>
      </rPr>
      <t>箱。</t>
    </r>
  </si>
  <si>
    <r>
      <rPr>
        <sz val="14"/>
        <rFont val="宋体"/>
        <charset val="134"/>
      </rPr>
      <t>胡川镇中蜂养殖到户补助项目</t>
    </r>
  </si>
  <si>
    <r>
      <rPr>
        <sz val="14"/>
        <rFont val="宋体"/>
        <charset val="134"/>
      </rPr>
      <t>在胡川镇中蜂养殖补贴</t>
    </r>
    <r>
      <rPr>
        <sz val="14"/>
        <rFont val="Times New Roman"/>
        <charset val="134"/>
      </rPr>
      <t>1</t>
    </r>
    <r>
      <rPr>
        <sz val="14"/>
        <rFont val="宋体"/>
        <charset val="134"/>
      </rPr>
      <t>箱，每箱</t>
    </r>
    <r>
      <rPr>
        <sz val="14"/>
        <rFont val="Times New Roman"/>
        <charset val="134"/>
      </rPr>
      <t>400</t>
    </r>
    <r>
      <rPr>
        <sz val="14"/>
        <rFont val="宋体"/>
        <charset val="134"/>
      </rPr>
      <t>元，共计</t>
    </r>
    <r>
      <rPr>
        <sz val="14"/>
        <rFont val="Times New Roman"/>
        <charset val="134"/>
      </rPr>
      <t>0.04</t>
    </r>
    <r>
      <rPr>
        <sz val="14"/>
        <rFont val="宋体"/>
        <charset val="134"/>
      </rPr>
      <t>万元。其中宁马村中蜂养殖</t>
    </r>
    <r>
      <rPr>
        <sz val="14"/>
        <rFont val="Times New Roman"/>
        <charset val="134"/>
      </rPr>
      <t>1</t>
    </r>
    <r>
      <rPr>
        <sz val="14"/>
        <rFont val="宋体"/>
        <charset val="134"/>
      </rPr>
      <t>箱。</t>
    </r>
  </si>
  <si>
    <r>
      <rPr>
        <sz val="14"/>
        <rFont val="宋体"/>
        <charset val="134"/>
      </rPr>
      <t>马关镇中蜂养殖到户补助项目</t>
    </r>
  </si>
  <si>
    <r>
      <rPr>
        <sz val="14"/>
        <rFont val="宋体"/>
        <charset val="134"/>
      </rPr>
      <t>中蜂</t>
    </r>
    <r>
      <rPr>
        <sz val="14"/>
        <rFont val="Times New Roman"/>
        <charset val="134"/>
      </rPr>
      <t>10</t>
    </r>
    <r>
      <rPr>
        <sz val="14"/>
        <rFont val="宋体"/>
        <charset val="134"/>
      </rPr>
      <t>箱（其中上河村</t>
    </r>
    <r>
      <rPr>
        <sz val="14"/>
        <rFont val="Times New Roman"/>
        <charset val="134"/>
      </rPr>
      <t>10</t>
    </r>
    <r>
      <rPr>
        <sz val="14"/>
        <rFont val="宋体"/>
        <charset val="134"/>
      </rPr>
      <t>箱</t>
    </r>
    <r>
      <rPr>
        <sz val="14"/>
        <rFont val="Times New Roman"/>
        <charset val="134"/>
      </rPr>
      <t>)</t>
    </r>
  </si>
  <si>
    <r>
      <rPr>
        <b/>
        <sz val="14"/>
        <rFont val="Times New Roman"/>
        <charset val="134"/>
      </rPr>
      <t>2.7</t>
    </r>
    <r>
      <rPr>
        <b/>
        <sz val="14"/>
        <rFont val="宋体"/>
        <charset val="134"/>
      </rPr>
      <t>新建养畜暖棚建设到户补助项目</t>
    </r>
  </si>
  <si>
    <r>
      <rPr>
        <b/>
        <sz val="14"/>
        <rFont val="宋体"/>
        <charset val="134"/>
      </rPr>
      <t>安排</t>
    </r>
    <r>
      <rPr>
        <b/>
        <sz val="14"/>
        <rFont val="Times New Roman"/>
        <charset val="134"/>
      </rPr>
      <t>2.00</t>
    </r>
    <r>
      <rPr>
        <b/>
        <sz val="14"/>
        <rFont val="宋体"/>
        <charset val="134"/>
      </rPr>
      <t>万元在相关乡镇实施脱贫不稳定户新建养畜暖棚建设到户补助项目，每座补助</t>
    </r>
    <r>
      <rPr>
        <b/>
        <sz val="14"/>
        <rFont val="Times New Roman"/>
        <charset val="134"/>
      </rPr>
      <t>10000</t>
    </r>
    <r>
      <rPr>
        <b/>
        <sz val="14"/>
        <rFont val="宋体"/>
        <charset val="134"/>
      </rPr>
      <t>元，共补助</t>
    </r>
    <r>
      <rPr>
        <b/>
        <sz val="14"/>
        <rFont val="Times New Roman"/>
        <charset val="134"/>
      </rPr>
      <t>2</t>
    </r>
    <r>
      <rPr>
        <b/>
        <sz val="14"/>
        <rFont val="宋体"/>
        <charset val="134"/>
      </rPr>
      <t>座。</t>
    </r>
  </si>
  <si>
    <r>
      <rPr>
        <sz val="14"/>
        <rFont val="宋体"/>
        <charset val="134"/>
      </rPr>
      <t>新建养畜暖棚</t>
    </r>
    <r>
      <rPr>
        <sz val="14"/>
        <rFont val="Times New Roman"/>
        <charset val="134"/>
      </rPr>
      <t>1</t>
    </r>
    <r>
      <rPr>
        <sz val="14"/>
        <rFont val="宋体"/>
        <charset val="134"/>
      </rPr>
      <t>座（其中马堡村</t>
    </r>
    <r>
      <rPr>
        <sz val="14"/>
        <rFont val="Times New Roman"/>
        <charset val="134"/>
      </rPr>
      <t>1</t>
    </r>
    <r>
      <rPr>
        <sz val="14"/>
        <rFont val="宋体"/>
        <charset val="134"/>
      </rPr>
      <t>座</t>
    </r>
    <r>
      <rPr>
        <sz val="14"/>
        <rFont val="Times New Roman"/>
        <charset val="134"/>
      </rPr>
      <t>)</t>
    </r>
  </si>
  <si>
    <r>
      <rPr>
        <sz val="14"/>
        <rFont val="宋体"/>
        <charset val="134"/>
      </rPr>
      <t>连五乡新建养畜暖棚建设到户补助项目</t>
    </r>
  </si>
  <si>
    <r>
      <rPr>
        <sz val="14"/>
        <rFont val="宋体"/>
        <charset val="134"/>
      </rPr>
      <t>连五乡三合村脱贫不稳定户实施新建养畜暖棚建设补助项目</t>
    </r>
    <r>
      <rPr>
        <sz val="14"/>
        <rFont val="Times New Roman"/>
        <charset val="134"/>
      </rPr>
      <t>1</t>
    </r>
    <r>
      <rPr>
        <sz val="14"/>
        <rFont val="宋体"/>
        <charset val="134"/>
      </rPr>
      <t>座。</t>
    </r>
  </si>
  <si>
    <r>
      <rPr>
        <b/>
        <sz val="14"/>
        <rFont val="Times New Roman"/>
        <charset val="134"/>
      </rPr>
      <t>2.8</t>
    </r>
    <r>
      <rPr>
        <b/>
        <sz val="14"/>
        <rFont val="宋体"/>
        <charset val="134"/>
      </rPr>
      <t>电动铡草机到户补助项目</t>
    </r>
  </si>
  <si>
    <r>
      <rPr>
        <b/>
        <sz val="14"/>
        <rFont val="宋体"/>
        <charset val="134"/>
      </rPr>
      <t>安排</t>
    </r>
    <r>
      <rPr>
        <b/>
        <sz val="14"/>
        <rFont val="Times New Roman"/>
        <charset val="134"/>
      </rPr>
      <t>8.4</t>
    </r>
    <r>
      <rPr>
        <b/>
        <sz val="14"/>
        <rFont val="宋体"/>
        <charset val="134"/>
      </rPr>
      <t>万元在相关乡镇实施脱贫不稳定户电动铡草机到户补助项目，每台补助</t>
    </r>
    <r>
      <rPr>
        <b/>
        <sz val="14"/>
        <rFont val="Times New Roman"/>
        <charset val="134"/>
      </rPr>
      <t>6000</t>
    </r>
    <r>
      <rPr>
        <b/>
        <sz val="14"/>
        <rFont val="宋体"/>
        <charset val="134"/>
      </rPr>
      <t>元，共补助</t>
    </r>
    <r>
      <rPr>
        <b/>
        <sz val="14"/>
        <rFont val="Times New Roman"/>
        <charset val="134"/>
      </rPr>
      <t>14</t>
    </r>
    <r>
      <rPr>
        <b/>
        <sz val="14"/>
        <rFont val="宋体"/>
        <charset val="134"/>
      </rPr>
      <t>台。</t>
    </r>
  </si>
  <si>
    <r>
      <rPr>
        <sz val="14"/>
        <rFont val="宋体"/>
        <charset val="134"/>
      </rPr>
      <t>在大阳镇刘沟村购买电动铡草机</t>
    </r>
    <r>
      <rPr>
        <sz val="14"/>
        <rFont val="Times New Roman"/>
        <charset val="134"/>
      </rPr>
      <t>1</t>
    </r>
    <r>
      <rPr>
        <sz val="14"/>
        <rFont val="宋体"/>
        <charset val="134"/>
      </rPr>
      <t>台，每台补助</t>
    </r>
    <r>
      <rPr>
        <sz val="14"/>
        <rFont val="Times New Roman"/>
        <charset val="134"/>
      </rPr>
      <t>0.6</t>
    </r>
    <r>
      <rPr>
        <sz val="14"/>
        <rFont val="宋体"/>
        <charset val="134"/>
      </rPr>
      <t>万元，共补助资金</t>
    </r>
    <r>
      <rPr>
        <sz val="14"/>
        <rFont val="Times New Roman"/>
        <charset val="134"/>
      </rPr>
      <t>0.6</t>
    </r>
    <r>
      <rPr>
        <sz val="14"/>
        <rFont val="宋体"/>
        <charset val="134"/>
      </rPr>
      <t>万元。刘沟村</t>
    </r>
    <r>
      <rPr>
        <sz val="14"/>
        <rFont val="Times New Roman"/>
        <charset val="134"/>
      </rPr>
      <t>1</t>
    </r>
    <r>
      <rPr>
        <sz val="14"/>
        <rFont val="宋体"/>
        <charset val="134"/>
      </rPr>
      <t>台，</t>
    </r>
  </si>
  <si>
    <r>
      <rPr>
        <sz val="14"/>
        <rFont val="宋体"/>
        <charset val="134"/>
      </rPr>
      <t>帮助农户实现初步机械化作业，巩固拓展脱贫攻坚成果</t>
    </r>
  </si>
  <si>
    <r>
      <rPr>
        <sz val="14"/>
        <rFont val="宋体"/>
        <charset val="134"/>
      </rPr>
      <t>购进铡草机</t>
    </r>
    <r>
      <rPr>
        <sz val="14"/>
        <rFont val="Times New Roman"/>
        <charset val="134"/>
      </rPr>
      <t>9</t>
    </r>
    <r>
      <rPr>
        <sz val="14"/>
        <rFont val="宋体"/>
        <charset val="134"/>
      </rPr>
      <t>台（其中黄花村</t>
    </r>
    <r>
      <rPr>
        <sz val="14"/>
        <rFont val="Times New Roman"/>
        <charset val="134"/>
      </rPr>
      <t>1</t>
    </r>
    <r>
      <rPr>
        <sz val="14"/>
        <rFont val="宋体"/>
        <charset val="134"/>
      </rPr>
      <t>台，上河村</t>
    </r>
    <r>
      <rPr>
        <sz val="14"/>
        <rFont val="Times New Roman"/>
        <charset val="134"/>
      </rPr>
      <t>8</t>
    </r>
    <r>
      <rPr>
        <sz val="14"/>
        <rFont val="宋体"/>
        <charset val="134"/>
      </rPr>
      <t>台</t>
    </r>
    <r>
      <rPr>
        <sz val="14"/>
        <rFont val="Times New Roman"/>
        <charset val="134"/>
      </rPr>
      <t>)</t>
    </r>
  </si>
  <si>
    <r>
      <rPr>
        <sz val="14"/>
        <rFont val="宋体"/>
        <charset val="134"/>
      </rPr>
      <t>连五乡</t>
    </r>
    <r>
      <rPr>
        <sz val="14"/>
        <rFont val="Times New Roman"/>
        <charset val="134"/>
      </rPr>
      <t>4</t>
    </r>
    <r>
      <rPr>
        <sz val="14"/>
        <rFont val="宋体"/>
        <charset val="134"/>
      </rPr>
      <t>村脱贫不稳定户电动铡草机到户补助项目</t>
    </r>
    <r>
      <rPr>
        <sz val="14"/>
        <rFont val="Times New Roman"/>
        <charset val="134"/>
      </rPr>
      <t>4</t>
    </r>
    <r>
      <rPr>
        <sz val="14"/>
        <rFont val="宋体"/>
        <charset val="134"/>
      </rPr>
      <t>台。其中：四合：</t>
    </r>
    <r>
      <rPr>
        <sz val="14"/>
        <rFont val="Times New Roman"/>
        <charset val="134"/>
      </rPr>
      <t>1</t>
    </r>
    <r>
      <rPr>
        <sz val="14"/>
        <rFont val="宋体"/>
        <charset val="134"/>
      </rPr>
      <t>台、三合：</t>
    </r>
    <r>
      <rPr>
        <sz val="14"/>
        <rFont val="Times New Roman"/>
        <charset val="134"/>
      </rPr>
      <t>1</t>
    </r>
    <r>
      <rPr>
        <sz val="14"/>
        <rFont val="宋体"/>
        <charset val="134"/>
      </rPr>
      <t>台、连五：</t>
    </r>
    <r>
      <rPr>
        <sz val="14"/>
        <rFont val="Times New Roman"/>
        <charset val="134"/>
      </rPr>
      <t>1</t>
    </r>
    <r>
      <rPr>
        <sz val="14"/>
        <rFont val="宋体"/>
        <charset val="134"/>
      </rPr>
      <t>台、贠家：</t>
    </r>
    <r>
      <rPr>
        <sz val="14"/>
        <rFont val="Times New Roman"/>
        <charset val="134"/>
      </rPr>
      <t>1</t>
    </r>
    <r>
      <rPr>
        <sz val="14"/>
        <rFont val="宋体"/>
        <charset val="134"/>
      </rPr>
      <t>台。</t>
    </r>
  </si>
  <si>
    <r>
      <rPr>
        <sz val="14"/>
        <rFont val="宋体"/>
        <charset val="134"/>
      </rPr>
      <t>连五乡</t>
    </r>
    <r>
      <rPr>
        <sz val="14"/>
        <rFont val="Times New Roman"/>
        <charset val="134"/>
      </rPr>
      <t>4</t>
    </r>
    <r>
      <rPr>
        <sz val="14"/>
        <rFont val="宋体"/>
        <charset val="134"/>
      </rPr>
      <t>村脱贫不稳定户电动铡草机到户补助项目</t>
    </r>
    <r>
      <rPr>
        <sz val="14"/>
        <rFont val="Times New Roman"/>
        <charset val="134"/>
      </rPr>
      <t>5</t>
    </r>
    <r>
      <rPr>
        <sz val="14"/>
        <rFont val="宋体"/>
        <charset val="134"/>
      </rPr>
      <t>台，增加养殖积极性。</t>
    </r>
  </si>
  <si>
    <r>
      <rPr>
        <b/>
        <sz val="14"/>
        <rFont val="Times New Roman"/>
        <charset val="134"/>
      </rPr>
      <t>2.9</t>
    </r>
    <r>
      <rPr>
        <b/>
        <sz val="14"/>
        <rFont val="宋体"/>
        <charset val="134"/>
      </rPr>
      <t>电动割草机到户补助项目</t>
    </r>
  </si>
  <si>
    <r>
      <rPr>
        <b/>
        <sz val="14"/>
        <rFont val="宋体"/>
        <charset val="134"/>
      </rPr>
      <t>安排</t>
    </r>
    <r>
      <rPr>
        <b/>
        <sz val="14"/>
        <rFont val="Times New Roman"/>
        <charset val="134"/>
      </rPr>
      <t>3.00</t>
    </r>
    <r>
      <rPr>
        <b/>
        <sz val="14"/>
        <rFont val="宋体"/>
        <charset val="134"/>
      </rPr>
      <t>万元在相关乡镇实施脱贫不稳定户电动割草机到户补助项目，每台补助</t>
    </r>
    <r>
      <rPr>
        <b/>
        <sz val="14"/>
        <rFont val="Times New Roman"/>
        <charset val="134"/>
      </rPr>
      <t>5000</t>
    </r>
    <r>
      <rPr>
        <b/>
        <sz val="14"/>
        <rFont val="宋体"/>
        <charset val="134"/>
      </rPr>
      <t>元，共补助</t>
    </r>
    <r>
      <rPr>
        <b/>
        <sz val="14"/>
        <rFont val="Times New Roman"/>
        <charset val="134"/>
      </rPr>
      <t>6</t>
    </r>
    <r>
      <rPr>
        <b/>
        <sz val="14"/>
        <rFont val="宋体"/>
        <charset val="134"/>
      </rPr>
      <t>台。</t>
    </r>
  </si>
  <si>
    <r>
      <rPr>
        <sz val="14"/>
        <rFont val="宋体"/>
        <charset val="134"/>
      </rPr>
      <t>在大阳镇刘沟村购买电动割草机</t>
    </r>
    <r>
      <rPr>
        <sz val="14"/>
        <rFont val="Times New Roman"/>
        <charset val="134"/>
      </rPr>
      <t>1</t>
    </r>
    <r>
      <rPr>
        <sz val="14"/>
        <rFont val="宋体"/>
        <charset val="134"/>
      </rPr>
      <t>台，每台补助</t>
    </r>
    <r>
      <rPr>
        <sz val="14"/>
        <rFont val="Times New Roman"/>
        <charset val="134"/>
      </rPr>
      <t>0.5</t>
    </r>
    <r>
      <rPr>
        <sz val="14"/>
        <rFont val="宋体"/>
        <charset val="134"/>
      </rPr>
      <t>万元，共补助资金</t>
    </r>
    <r>
      <rPr>
        <sz val="14"/>
        <rFont val="Times New Roman"/>
        <charset val="134"/>
      </rPr>
      <t>0.5</t>
    </r>
    <r>
      <rPr>
        <sz val="14"/>
        <rFont val="宋体"/>
        <charset val="134"/>
      </rPr>
      <t>万元。刘沟村</t>
    </r>
    <r>
      <rPr>
        <sz val="14"/>
        <rFont val="Times New Roman"/>
        <charset val="134"/>
      </rPr>
      <t>1</t>
    </r>
    <r>
      <rPr>
        <sz val="14"/>
        <rFont val="宋体"/>
        <charset val="134"/>
      </rPr>
      <t>台，</t>
    </r>
  </si>
  <si>
    <r>
      <rPr>
        <sz val="14"/>
        <rFont val="宋体"/>
        <charset val="134"/>
      </rPr>
      <t>购进割草机</t>
    </r>
    <r>
      <rPr>
        <sz val="14"/>
        <rFont val="Times New Roman"/>
        <charset val="134"/>
      </rPr>
      <t>3</t>
    </r>
    <r>
      <rPr>
        <sz val="14"/>
        <rFont val="宋体"/>
        <charset val="134"/>
      </rPr>
      <t>台（其中黄花村</t>
    </r>
    <r>
      <rPr>
        <sz val="14"/>
        <rFont val="Times New Roman"/>
        <charset val="134"/>
      </rPr>
      <t>3</t>
    </r>
    <r>
      <rPr>
        <sz val="14"/>
        <rFont val="宋体"/>
        <charset val="134"/>
      </rPr>
      <t>台）</t>
    </r>
  </si>
  <si>
    <r>
      <rPr>
        <sz val="14"/>
        <rFont val="宋体"/>
        <charset val="134"/>
      </rPr>
      <t>平安乡电动割草机到户补助项目</t>
    </r>
  </si>
  <si>
    <r>
      <rPr>
        <sz val="14"/>
        <rFont val="宋体"/>
        <charset val="134"/>
      </rPr>
      <t>在平安乡包梁村实施电动割草机到户补助项目</t>
    </r>
    <r>
      <rPr>
        <sz val="14"/>
        <rFont val="Times New Roman"/>
        <charset val="134"/>
      </rPr>
      <t>2</t>
    </r>
    <r>
      <rPr>
        <sz val="14"/>
        <rFont val="宋体"/>
        <charset val="134"/>
      </rPr>
      <t>台，每台补助</t>
    </r>
    <r>
      <rPr>
        <sz val="14"/>
        <rFont val="Times New Roman"/>
        <charset val="134"/>
      </rPr>
      <t>5000</t>
    </r>
    <r>
      <rPr>
        <sz val="14"/>
        <rFont val="宋体"/>
        <charset val="134"/>
      </rPr>
      <t>元，共补助</t>
    </r>
    <r>
      <rPr>
        <sz val="14"/>
        <rFont val="Times New Roman"/>
        <charset val="134"/>
      </rPr>
      <t>1</t>
    </r>
    <r>
      <rPr>
        <sz val="14"/>
        <rFont val="宋体"/>
        <charset val="134"/>
      </rPr>
      <t>万元。</t>
    </r>
  </si>
  <si>
    <r>
      <rPr>
        <sz val="14"/>
        <rFont val="宋体"/>
        <charset val="134"/>
      </rPr>
      <t>预计扶持包梁村</t>
    </r>
    <r>
      <rPr>
        <sz val="14"/>
        <rFont val="Times New Roman"/>
        <charset val="134"/>
      </rPr>
      <t>2</t>
    </r>
    <r>
      <rPr>
        <sz val="14"/>
        <rFont val="宋体"/>
        <charset val="134"/>
      </rPr>
      <t>户脱贫不稳定户扩大养殖规模，增收致富。</t>
    </r>
  </si>
  <si>
    <r>
      <rPr>
        <b/>
        <sz val="14"/>
        <rFont val="Times New Roman"/>
        <charset val="134"/>
      </rPr>
      <t>2.10</t>
    </r>
    <r>
      <rPr>
        <b/>
        <sz val="14"/>
        <rFont val="宋体"/>
        <charset val="134"/>
      </rPr>
      <t>饲草料棚建设到户补助项目</t>
    </r>
  </si>
  <si>
    <r>
      <rPr>
        <b/>
        <sz val="14"/>
        <rFont val="宋体"/>
        <charset val="134"/>
      </rPr>
      <t>安排</t>
    </r>
    <r>
      <rPr>
        <b/>
        <sz val="14"/>
        <rFont val="Times New Roman"/>
        <charset val="134"/>
      </rPr>
      <t>1.00</t>
    </r>
    <r>
      <rPr>
        <b/>
        <sz val="14"/>
        <rFont val="宋体"/>
        <charset val="134"/>
      </rPr>
      <t>万元在相关乡镇实施脱贫不稳定户饲草料棚建设到户补助项目，每座补助</t>
    </r>
    <r>
      <rPr>
        <b/>
        <sz val="14"/>
        <rFont val="Times New Roman"/>
        <charset val="134"/>
      </rPr>
      <t>2000</t>
    </r>
    <r>
      <rPr>
        <b/>
        <sz val="14"/>
        <rFont val="宋体"/>
        <charset val="134"/>
      </rPr>
      <t>元，共补助</t>
    </r>
    <r>
      <rPr>
        <b/>
        <sz val="14"/>
        <rFont val="Times New Roman"/>
        <charset val="134"/>
      </rPr>
      <t>5</t>
    </r>
    <r>
      <rPr>
        <b/>
        <sz val="14"/>
        <rFont val="宋体"/>
        <charset val="134"/>
      </rPr>
      <t>座。</t>
    </r>
  </si>
  <si>
    <r>
      <rPr>
        <sz val="14"/>
        <rFont val="宋体"/>
        <charset val="134"/>
      </rPr>
      <t>在大阳镇刘沟村建设饲草料棚</t>
    </r>
    <r>
      <rPr>
        <sz val="14"/>
        <rFont val="Times New Roman"/>
        <charset val="134"/>
      </rPr>
      <t>1</t>
    </r>
    <r>
      <rPr>
        <sz val="14"/>
        <rFont val="宋体"/>
        <charset val="134"/>
      </rPr>
      <t>座，每座补助</t>
    </r>
    <r>
      <rPr>
        <sz val="14"/>
        <rFont val="Times New Roman"/>
        <charset val="134"/>
      </rPr>
      <t>0.2</t>
    </r>
    <r>
      <rPr>
        <sz val="14"/>
        <rFont val="宋体"/>
        <charset val="134"/>
      </rPr>
      <t>万元，共补助资金</t>
    </r>
    <r>
      <rPr>
        <sz val="14"/>
        <rFont val="Times New Roman"/>
        <charset val="134"/>
      </rPr>
      <t>0.2</t>
    </r>
    <r>
      <rPr>
        <sz val="14"/>
        <rFont val="宋体"/>
        <charset val="134"/>
      </rPr>
      <t>万元。刘沟村</t>
    </r>
    <r>
      <rPr>
        <sz val="14"/>
        <rFont val="Times New Roman"/>
        <charset val="134"/>
      </rPr>
      <t>1</t>
    </r>
    <r>
      <rPr>
        <sz val="14"/>
        <rFont val="宋体"/>
        <charset val="134"/>
      </rPr>
      <t>座</t>
    </r>
  </si>
  <si>
    <r>
      <rPr>
        <sz val="14"/>
        <rFont val="宋体"/>
        <charset val="134"/>
      </rPr>
      <t>帮助农户改善养殖基础条件，巩固拓展脱贫攻坚成果</t>
    </r>
  </si>
  <si>
    <r>
      <rPr>
        <sz val="14"/>
        <rFont val="宋体"/>
        <charset val="134"/>
      </rPr>
      <t>连五乡腰庄村脱贫不稳定户实施饲草料棚建设到户补助项目</t>
    </r>
    <r>
      <rPr>
        <sz val="14"/>
        <rFont val="Times New Roman"/>
        <charset val="134"/>
      </rPr>
      <t>4</t>
    </r>
    <r>
      <rPr>
        <sz val="14"/>
        <rFont val="宋体"/>
        <charset val="134"/>
      </rPr>
      <t>座。</t>
    </r>
  </si>
  <si>
    <r>
      <rPr>
        <b/>
        <sz val="18"/>
        <rFont val="宋体"/>
        <charset val="134"/>
      </rPr>
      <t>③</t>
    </r>
  </si>
  <si>
    <r>
      <rPr>
        <b/>
        <sz val="14"/>
        <rFont val="宋体"/>
        <charset val="134"/>
      </rPr>
      <t>突发严重困难户到户类产业项目：</t>
    </r>
    <r>
      <rPr>
        <b/>
        <sz val="14"/>
        <rFont val="Times New Roman"/>
        <charset val="134"/>
      </rPr>
      <t>10</t>
    </r>
    <r>
      <rPr>
        <b/>
        <sz val="14"/>
        <rFont val="宋体"/>
        <charset val="134"/>
      </rPr>
      <t>项</t>
    </r>
  </si>
  <si>
    <r>
      <rPr>
        <b/>
        <sz val="14"/>
        <rFont val="宋体"/>
        <charset val="134"/>
      </rPr>
      <t>投资</t>
    </r>
    <r>
      <rPr>
        <b/>
        <sz val="14"/>
        <rFont val="Times New Roman"/>
        <charset val="134"/>
      </rPr>
      <t>4.68</t>
    </r>
    <r>
      <rPr>
        <b/>
        <sz val="14"/>
        <rFont val="宋体"/>
        <charset val="134"/>
      </rPr>
      <t>万元用于突发严重困难户到户类产业项目。</t>
    </r>
  </si>
  <si>
    <r>
      <rPr>
        <b/>
        <sz val="14"/>
        <rFont val="Times New Roman"/>
        <charset val="134"/>
      </rPr>
      <t>1.</t>
    </r>
    <r>
      <rPr>
        <b/>
        <sz val="14"/>
        <rFont val="宋体"/>
        <charset val="134"/>
      </rPr>
      <t>种植业：</t>
    </r>
    <r>
      <rPr>
        <b/>
        <sz val="14"/>
        <rFont val="Times New Roman"/>
        <charset val="134"/>
      </rPr>
      <t>5</t>
    </r>
    <r>
      <rPr>
        <b/>
        <sz val="14"/>
        <rFont val="宋体"/>
        <charset val="134"/>
      </rPr>
      <t>项</t>
    </r>
  </si>
  <si>
    <r>
      <rPr>
        <b/>
        <sz val="14"/>
        <rFont val="宋体"/>
        <charset val="134"/>
      </rPr>
      <t>安排</t>
    </r>
    <r>
      <rPr>
        <b/>
        <sz val="14"/>
        <rFont val="Times New Roman"/>
        <charset val="134"/>
      </rPr>
      <t>0.58</t>
    </r>
    <r>
      <rPr>
        <b/>
        <sz val="14"/>
        <rFont val="宋体"/>
        <charset val="134"/>
      </rPr>
      <t>万元，在全县范围实施突发严重困难户到户补助项目。</t>
    </r>
  </si>
  <si>
    <r>
      <rPr>
        <b/>
        <sz val="14"/>
        <rFont val="宋体"/>
        <charset val="134"/>
      </rPr>
      <t>安排</t>
    </r>
    <r>
      <rPr>
        <b/>
        <sz val="14"/>
        <rFont val="Times New Roman"/>
        <charset val="134"/>
      </rPr>
      <t>0.22</t>
    </r>
    <r>
      <rPr>
        <b/>
        <sz val="14"/>
        <rFont val="宋体"/>
        <charset val="134"/>
      </rPr>
      <t>万元在相关乡镇实施突发困难户旱作农业到户补助项目，每亩补助</t>
    </r>
    <r>
      <rPr>
        <b/>
        <sz val="14"/>
        <rFont val="Times New Roman"/>
        <charset val="134"/>
      </rPr>
      <t>200</t>
    </r>
    <r>
      <rPr>
        <b/>
        <sz val="14"/>
        <rFont val="宋体"/>
        <charset val="134"/>
      </rPr>
      <t>元，共补助</t>
    </r>
    <r>
      <rPr>
        <b/>
        <sz val="14"/>
        <rFont val="Times New Roman"/>
        <charset val="134"/>
      </rPr>
      <t>23</t>
    </r>
    <r>
      <rPr>
        <b/>
        <sz val="14"/>
        <rFont val="宋体"/>
        <charset val="134"/>
      </rPr>
      <t>亩。</t>
    </r>
  </si>
  <si>
    <r>
      <rPr>
        <sz val="14"/>
        <rFont val="宋体"/>
        <charset val="134"/>
      </rPr>
      <t>共</t>
    </r>
    <r>
      <rPr>
        <sz val="14"/>
        <rFont val="Times New Roman"/>
        <charset val="134"/>
      </rPr>
      <t>1</t>
    </r>
    <r>
      <rPr>
        <sz val="14"/>
        <rFont val="宋体"/>
        <charset val="134"/>
      </rPr>
      <t>亩；西坡村</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</si>
  <si>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扶持农户发展种植业，增加收入</t>
    </r>
  </si>
  <si>
    <r>
      <rPr>
        <sz val="14"/>
        <rFont val="宋体"/>
        <charset val="134"/>
      </rPr>
      <t>汪洋村种植旱作农业</t>
    </r>
    <r>
      <rPr>
        <sz val="14"/>
        <rFont val="Times New Roman"/>
        <charset val="134"/>
      </rPr>
      <t>3</t>
    </r>
    <r>
      <rPr>
        <sz val="14"/>
        <rFont val="宋体"/>
        <charset val="134"/>
      </rPr>
      <t>亩，亩补助</t>
    </r>
    <r>
      <rPr>
        <sz val="14"/>
        <rFont val="Times New Roman"/>
        <charset val="134"/>
      </rPr>
      <t>200</t>
    </r>
    <r>
      <rPr>
        <sz val="14"/>
        <rFont val="宋体"/>
        <charset val="134"/>
      </rPr>
      <t>元</t>
    </r>
  </si>
  <si>
    <r>
      <rPr>
        <sz val="14"/>
        <rFont val="宋体"/>
        <charset val="134"/>
      </rPr>
      <t>预计</t>
    </r>
    <r>
      <rPr>
        <sz val="14"/>
        <rFont val="Times New Roman"/>
        <charset val="134"/>
      </rPr>
      <t>1</t>
    </r>
    <r>
      <rPr>
        <sz val="14"/>
        <rFont val="宋体"/>
        <charset val="134"/>
      </rPr>
      <t>户边缘户增加收入</t>
    </r>
  </si>
  <si>
    <r>
      <rPr>
        <sz val="14"/>
        <rFont val="宋体"/>
        <charset val="134"/>
      </rPr>
      <t>种植旱作农业</t>
    </r>
    <r>
      <rPr>
        <sz val="14"/>
        <rFont val="Times New Roman"/>
        <charset val="134"/>
      </rPr>
      <t>2</t>
    </r>
    <r>
      <rPr>
        <sz val="14"/>
        <rFont val="宋体"/>
        <charset val="134"/>
      </rPr>
      <t>亩（其中新义村</t>
    </r>
    <r>
      <rPr>
        <sz val="14"/>
        <rFont val="Times New Roman"/>
        <charset val="134"/>
      </rPr>
      <t>2</t>
    </r>
    <r>
      <rPr>
        <sz val="14"/>
        <rFont val="宋体"/>
        <charset val="134"/>
      </rPr>
      <t>亩）</t>
    </r>
  </si>
  <si>
    <r>
      <rPr>
        <sz val="14"/>
        <rFont val="宋体"/>
        <charset val="134"/>
      </rPr>
      <t>闫家乡朝阳村种植冬小麦</t>
    </r>
    <r>
      <rPr>
        <sz val="14"/>
        <rFont val="Times New Roman"/>
        <charset val="134"/>
      </rPr>
      <t>5</t>
    </r>
    <r>
      <rPr>
        <sz val="14"/>
        <rFont val="宋体"/>
        <charset val="134"/>
      </rPr>
      <t>亩，需资金</t>
    </r>
    <r>
      <rPr>
        <sz val="14"/>
        <rFont val="Times New Roman"/>
        <charset val="134"/>
      </rPr>
      <t>0.1</t>
    </r>
    <r>
      <rPr>
        <sz val="14"/>
        <rFont val="宋体"/>
        <charset val="134"/>
      </rPr>
      <t>万元</t>
    </r>
  </si>
  <si>
    <r>
      <rPr>
        <b/>
        <sz val="14"/>
        <rFont val="宋体"/>
        <charset val="134"/>
      </rPr>
      <t>安排</t>
    </r>
    <r>
      <rPr>
        <b/>
        <sz val="14"/>
        <rFont val="Times New Roman"/>
        <charset val="134"/>
      </rPr>
      <t>0.9</t>
    </r>
    <r>
      <rPr>
        <b/>
        <sz val="14"/>
        <rFont val="宋体"/>
        <charset val="134"/>
      </rPr>
      <t>万元在相关乡镇实施突发困难户马铃薯种植到户补助项目，每亩补助</t>
    </r>
    <r>
      <rPr>
        <b/>
        <sz val="14"/>
        <rFont val="Times New Roman"/>
        <charset val="134"/>
      </rPr>
      <t>500</t>
    </r>
    <r>
      <rPr>
        <b/>
        <sz val="14"/>
        <rFont val="宋体"/>
        <charset val="134"/>
      </rPr>
      <t>元，共补助</t>
    </r>
    <r>
      <rPr>
        <b/>
        <sz val="14"/>
        <rFont val="Times New Roman"/>
        <charset val="134"/>
      </rPr>
      <t>4</t>
    </r>
    <r>
      <rPr>
        <b/>
        <sz val="14"/>
        <rFont val="宋体"/>
        <charset val="134"/>
      </rPr>
      <t>亩。</t>
    </r>
  </si>
  <si>
    <r>
      <rPr>
        <sz val="14"/>
        <rFont val="宋体"/>
        <charset val="134"/>
      </rPr>
      <t>汪洋村种植马铃薯</t>
    </r>
    <r>
      <rPr>
        <sz val="14"/>
        <rFont val="Times New Roman"/>
        <charset val="134"/>
      </rPr>
      <t>1</t>
    </r>
    <r>
      <rPr>
        <sz val="14"/>
        <rFont val="宋体"/>
        <charset val="134"/>
      </rPr>
      <t>亩，亩补助</t>
    </r>
    <r>
      <rPr>
        <sz val="14"/>
        <rFont val="Times New Roman"/>
        <charset val="134"/>
      </rPr>
      <t>500</t>
    </r>
    <r>
      <rPr>
        <sz val="14"/>
        <rFont val="宋体"/>
        <charset val="134"/>
      </rPr>
      <t>元</t>
    </r>
  </si>
  <si>
    <r>
      <rPr>
        <sz val="14"/>
        <rFont val="宋体"/>
        <charset val="134"/>
      </rPr>
      <t>种植马铃薯</t>
    </r>
    <r>
      <rPr>
        <sz val="14"/>
        <rFont val="Times New Roman"/>
        <charset val="134"/>
      </rPr>
      <t>2</t>
    </r>
    <r>
      <rPr>
        <sz val="14"/>
        <rFont val="宋体"/>
        <charset val="134"/>
      </rPr>
      <t>亩（其中新义村</t>
    </r>
    <r>
      <rPr>
        <sz val="14"/>
        <rFont val="Times New Roman"/>
        <charset val="134"/>
      </rPr>
      <t>2</t>
    </r>
    <r>
      <rPr>
        <sz val="14"/>
        <rFont val="宋体"/>
        <charset val="134"/>
      </rPr>
      <t>亩）</t>
    </r>
  </si>
  <si>
    <r>
      <rPr>
        <b/>
        <sz val="14"/>
        <rFont val="Times New Roman"/>
        <charset val="134"/>
      </rPr>
      <t>1.3</t>
    </r>
    <r>
      <rPr>
        <b/>
        <sz val="14"/>
        <rFont val="宋体"/>
        <charset val="134"/>
      </rPr>
      <t>饲料玉米种植到户补助项目</t>
    </r>
  </si>
  <si>
    <r>
      <rPr>
        <b/>
        <sz val="14"/>
        <rFont val="宋体"/>
        <charset val="134"/>
      </rPr>
      <t>安排0.1万元在相关乡镇实施突发困难户饲料玉米种植到户补助项目，每亩补助</t>
    </r>
    <r>
      <rPr>
        <b/>
        <sz val="14"/>
        <rFont val="Times New Roman"/>
        <charset val="134"/>
      </rPr>
      <t>200</t>
    </r>
    <r>
      <rPr>
        <b/>
        <sz val="14"/>
        <rFont val="宋体"/>
        <charset val="134"/>
      </rPr>
      <t>元，共补助</t>
    </r>
    <r>
      <rPr>
        <b/>
        <sz val="14"/>
        <rFont val="Times New Roman"/>
        <charset val="134"/>
      </rPr>
      <t>5</t>
    </r>
    <r>
      <rPr>
        <b/>
        <sz val="14"/>
        <rFont val="宋体"/>
        <charset val="134"/>
      </rPr>
      <t>亩。</t>
    </r>
  </si>
  <si>
    <r>
      <rPr>
        <sz val="14"/>
        <rFont val="宋体"/>
        <charset val="134"/>
      </rPr>
      <t>闫家乡朝阳村</t>
    </r>
    <r>
      <rPr>
        <sz val="14"/>
        <rFont val="Times New Roman"/>
        <charset val="134"/>
      </rPr>
      <t>5</t>
    </r>
    <r>
      <rPr>
        <sz val="14"/>
        <rFont val="宋体"/>
        <charset val="134"/>
      </rPr>
      <t>亩饲料玉米，需资金</t>
    </r>
    <r>
      <rPr>
        <sz val="14"/>
        <rFont val="Times New Roman"/>
        <charset val="134"/>
      </rPr>
      <t>0.1</t>
    </r>
    <r>
      <rPr>
        <sz val="14"/>
        <rFont val="宋体"/>
        <charset val="134"/>
      </rPr>
      <t>万元。</t>
    </r>
  </si>
  <si>
    <r>
      <rPr>
        <b/>
        <sz val="14"/>
        <rFont val="Times New Roman"/>
        <charset val="134"/>
      </rPr>
      <t>1.4</t>
    </r>
    <r>
      <rPr>
        <b/>
        <sz val="14"/>
        <rFont val="宋体"/>
        <charset val="134"/>
      </rPr>
      <t>一般经济作物到户补助项目</t>
    </r>
  </si>
  <si>
    <r>
      <rPr>
        <b/>
        <sz val="14"/>
        <rFont val="宋体"/>
        <charset val="134"/>
      </rPr>
      <t>安排</t>
    </r>
    <r>
      <rPr>
        <b/>
        <sz val="14"/>
        <rFont val="Times New Roman"/>
        <charset val="134"/>
      </rPr>
      <t>0.02</t>
    </r>
    <r>
      <rPr>
        <b/>
        <sz val="14"/>
        <rFont val="宋体"/>
        <charset val="134"/>
      </rPr>
      <t>万元在相关乡镇实施突发困难户一般经济作物到户补助项目，每亩补助</t>
    </r>
    <r>
      <rPr>
        <b/>
        <sz val="14"/>
        <rFont val="Times New Roman"/>
        <charset val="134"/>
      </rPr>
      <t>400</t>
    </r>
    <r>
      <rPr>
        <b/>
        <sz val="14"/>
        <rFont val="宋体"/>
        <charset val="134"/>
      </rPr>
      <t>元，共补助</t>
    </r>
    <r>
      <rPr>
        <b/>
        <sz val="14"/>
        <rFont val="Times New Roman"/>
        <charset val="134"/>
      </rPr>
      <t>0.5</t>
    </r>
    <r>
      <rPr>
        <b/>
        <sz val="14"/>
        <rFont val="宋体"/>
        <charset val="134"/>
      </rPr>
      <t>亩。</t>
    </r>
  </si>
  <si>
    <r>
      <rPr>
        <sz val="14"/>
        <rFont val="宋体"/>
        <charset val="134"/>
      </rPr>
      <t>恭门镇一般经济作物到户补助项目</t>
    </r>
  </si>
  <si>
    <r>
      <rPr>
        <sz val="14"/>
        <rFont val="宋体"/>
        <charset val="134"/>
      </rPr>
      <t>共</t>
    </r>
    <r>
      <rPr>
        <sz val="14"/>
        <rFont val="Times New Roman"/>
        <charset val="134"/>
      </rPr>
      <t>0.5</t>
    </r>
    <r>
      <rPr>
        <sz val="14"/>
        <rFont val="宋体"/>
        <charset val="134"/>
      </rPr>
      <t>亩；西坡村</t>
    </r>
    <r>
      <rPr>
        <sz val="14"/>
        <rFont val="Times New Roman"/>
        <charset val="134"/>
      </rPr>
      <t>1</t>
    </r>
    <r>
      <rPr>
        <sz val="14"/>
        <rFont val="宋体"/>
        <charset val="134"/>
      </rPr>
      <t>户向日葵</t>
    </r>
    <r>
      <rPr>
        <sz val="14"/>
        <rFont val="Times New Roman"/>
        <charset val="134"/>
      </rPr>
      <t>0.5</t>
    </r>
    <r>
      <rPr>
        <sz val="14"/>
        <rFont val="宋体"/>
        <charset val="134"/>
      </rPr>
      <t>亩</t>
    </r>
  </si>
  <si>
    <r>
      <rPr>
        <sz val="14"/>
        <rFont val="宋体"/>
        <charset val="134"/>
      </rPr>
      <t>扶持农户改善种植结构，增加收入</t>
    </r>
  </si>
  <si>
    <r>
      <rPr>
        <b/>
        <sz val="14"/>
        <rFont val="Times New Roman"/>
        <charset val="134"/>
      </rPr>
      <t>1.5</t>
    </r>
    <r>
      <rPr>
        <b/>
        <sz val="14"/>
        <rFont val="宋体"/>
        <charset val="134"/>
      </rPr>
      <t>油料作物到户补助项目</t>
    </r>
  </si>
  <si>
    <r>
      <rPr>
        <b/>
        <sz val="14"/>
        <rFont val="宋体"/>
        <charset val="134"/>
      </rPr>
      <t>安排</t>
    </r>
    <r>
      <rPr>
        <b/>
        <sz val="14"/>
        <rFont val="Times New Roman"/>
        <charset val="134"/>
      </rPr>
      <t>0.04</t>
    </r>
    <r>
      <rPr>
        <b/>
        <sz val="14"/>
        <rFont val="宋体"/>
        <charset val="134"/>
      </rPr>
      <t>万元在相关乡镇实施突发困难户一般经济作物到户补助项目，每亩补助</t>
    </r>
    <r>
      <rPr>
        <b/>
        <sz val="14"/>
        <rFont val="Times New Roman"/>
        <charset val="134"/>
      </rPr>
      <t>200</t>
    </r>
    <r>
      <rPr>
        <b/>
        <sz val="14"/>
        <rFont val="宋体"/>
        <charset val="134"/>
      </rPr>
      <t>元，共补助</t>
    </r>
    <r>
      <rPr>
        <b/>
        <sz val="14"/>
        <rFont val="Times New Roman"/>
        <charset val="134"/>
      </rPr>
      <t>2</t>
    </r>
    <r>
      <rPr>
        <b/>
        <sz val="14"/>
        <rFont val="宋体"/>
        <charset val="134"/>
      </rPr>
      <t>亩。</t>
    </r>
  </si>
  <si>
    <r>
      <rPr>
        <sz val="14"/>
        <rFont val="宋体"/>
        <charset val="134"/>
      </rPr>
      <t>汪洋村种植油菜</t>
    </r>
    <r>
      <rPr>
        <sz val="14"/>
        <rFont val="Times New Roman"/>
        <charset val="134"/>
      </rPr>
      <t>1</t>
    </r>
    <r>
      <rPr>
        <sz val="14"/>
        <rFont val="宋体"/>
        <charset val="134"/>
      </rPr>
      <t>亩，亩补助</t>
    </r>
    <r>
      <rPr>
        <sz val="14"/>
        <rFont val="Times New Roman"/>
        <charset val="134"/>
      </rPr>
      <t>200</t>
    </r>
    <r>
      <rPr>
        <sz val="14"/>
        <rFont val="宋体"/>
        <charset val="134"/>
      </rPr>
      <t>元</t>
    </r>
  </si>
  <si>
    <r>
      <rPr>
        <sz val="14"/>
        <rFont val="宋体"/>
        <charset val="134"/>
      </rPr>
      <t>种植油料</t>
    </r>
    <r>
      <rPr>
        <sz val="14"/>
        <rFont val="Times New Roman"/>
        <charset val="134"/>
      </rPr>
      <t>1</t>
    </r>
    <r>
      <rPr>
        <sz val="14"/>
        <rFont val="宋体"/>
        <charset val="134"/>
      </rPr>
      <t>亩（新义村</t>
    </r>
    <r>
      <rPr>
        <sz val="14"/>
        <rFont val="Times New Roman"/>
        <charset val="134"/>
      </rPr>
      <t>1</t>
    </r>
    <r>
      <rPr>
        <sz val="14"/>
        <rFont val="宋体"/>
        <charset val="134"/>
      </rPr>
      <t>亩）</t>
    </r>
  </si>
  <si>
    <r>
      <rPr>
        <b/>
        <sz val="14"/>
        <rFont val="Times New Roman"/>
        <charset val="134"/>
      </rPr>
      <t>2.</t>
    </r>
    <r>
      <rPr>
        <b/>
        <sz val="14"/>
        <rFont val="宋体"/>
        <charset val="134"/>
      </rPr>
      <t>养殖业</t>
    </r>
    <r>
      <rPr>
        <b/>
        <sz val="14"/>
        <rFont val="Times New Roman"/>
        <charset val="134"/>
      </rPr>
      <t>:5</t>
    </r>
    <r>
      <rPr>
        <b/>
        <sz val="14"/>
        <rFont val="宋体"/>
        <charset val="134"/>
      </rPr>
      <t>项</t>
    </r>
  </si>
  <si>
    <r>
      <rPr>
        <b/>
        <sz val="14"/>
        <rFont val="宋体"/>
        <charset val="134"/>
      </rPr>
      <t>安排</t>
    </r>
    <r>
      <rPr>
        <b/>
        <sz val="14"/>
        <rFont val="Times New Roman"/>
        <charset val="134"/>
      </rPr>
      <t>4.1</t>
    </r>
    <r>
      <rPr>
        <b/>
        <sz val="14"/>
        <rFont val="宋体"/>
        <charset val="134"/>
      </rPr>
      <t>万元，在全县范围实施突发严重困难户到户补助项目。</t>
    </r>
  </si>
  <si>
    <r>
      <rPr>
        <b/>
        <sz val="14"/>
        <rFont val="宋体"/>
        <charset val="134"/>
      </rPr>
      <t>安排</t>
    </r>
    <r>
      <rPr>
        <b/>
        <sz val="14"/>
        <rFont val="Times New Roman"/>
        <charset val="134"/>
      </rPr>
      <t>2.00</t>
    </r>
    <r>
      <rPr>
        <b/>
        <sz val="14"/>
        <rFont val="宋体"/>
        <charset val="134"/>
      </rPr>
      <t>万元在相关乡镇实施突发困难户基础母牛购进到户补助项目，每头补助</t>
    </r>
    <r>
      <rPr>
        <b/>
        <sz val="14"/>
        <rFont val="Times New Roman"/>
        <charset val="134"/>
      </rPr>
      <t>5000</t>
    </r>
    <r>
      <rPr>
        <b/>
        <sz val="14"/>
        <rFont val="宋体"/>
        <charset val="134"/>
      </rPr>
      <t>元，共补助</t>
    </r>
    <r>
      <rPr>
        <b/>
        <sz val="14"/>
        <rFont val="Times New Roman"/>
        <charset val="134"/>
      </rPr>
      <t>4</t>
    </r>
    <r>
      <rPr>
        <b/>
        <sz val="14"/>
        <rFont val="宋体"/>
        <charset val="134"/>
      </rPr>
      <t>头。</t>
    </r>
  </si>
  <si>
    <r>
      <rPr>
        <sz val="14"/>
        <rFont val="宋体"/>
        <charset val="134"/>
      </rPr>
      <t>汪洋村计划养殖基础母牛</t>
    </r>
    <r>
      <rPr>
        <sz val="14"/>
        <rFont val="Times New Roman"/>
        <charset val="134"/>
      </rPr>
      <t>2</t>
    </r>
    <r>
      <rPr>
        <sz val="14"/>
        <rFont val="宋体"/>
        <charset val="134"/>
      </rPr>
      <t>头，每头补助</t>
    </r>
    <r>
      <rPr>
        <sz val="14"/>
        <rFont val="Times New Roman"/>
        <charset val="134"/>
      </rPr>
      <t>5000</t>
    </r>
    <r>
      <rPr>
        <sz val="14"/>
        <rFont val="宋体"/>
        <charset val="134"/>
      </rPr>
      <t>元</t>
    </r>
    <r>
      <rPr>
        <sz val="14"/>
        <rFont val="Times New Roman"/>
        <charset val="134"/>
      </rPr>
      <t>/</t>
    </r>
    <r>
      <rPr>
        <sz val="14"/>
        <rFont val="宋体"/>
        <charset val="134"/>
      </rPr>
      <t>头</t>
    </r>
  </si>
  <si>
    <r>
      <rPr>
        <sz val="14"/>
        <rFont val="宋体"/>
        <charset val="134"/>
      </rPr>
      <t>预计</t>
    </r>
    <r>
      <rPr>
        <sz val="14"/>
        <rFont val="Times New Roman"/>
        <charset val="134"/>
      </rPr>
      <t>1</t>
    </r>
    <r>
      <rPr>
        <sz val="14"/>
        <rFont val="宋体"/>
        <charset val="134"/>
      </rPr>
      <t>户边缘增加收入</t>
    </r>
  </si>
  <si>
    <r>
      <rPr>
        <sz val="14"/>
        <rFont val="宋体"/>
        <charset val="134"/>
      </rPr>
      <t>购进基础母牛</t>
    </r>
    <r>
      <rPr>
        <sz val="14"/>
        <rFont val="Times New Roman"/>
        <charset val="134"/>
      </rPr>
      <t>2</t>
    </r>
    <r>
      <rPr>
        <sz val="14"/>
        <rFont val="宋体"/>
        <charset val="134"/>
      </rPr>
      <t>头（其中石川村</t>
    </r>
    <r>
      <rPr>
        <sz val="14"/>
        <rFont val="Times New Roman"/>
        <charset val="134"/>
      </rPr>
      <t>2</t>
    </r>
    <r>
      <rPr>
        <sz val="14"/>
        <rFont val="宋体"/>
        <charset val="134"/>
      </rPr>
      <t>头）</t>
    </r>
  </si>
  <si>
    <r>
      <rPr>
        <b/>
        <sz val="14"/>
        <rFont val="Times New Roman"/>
        <charset val="134"/>
      </rPr>
      <t>2.2</t>
    </r>
    <r>
      <rPr>
        <b/>
        <sz val="14"/>
        <rFont val="宋体"/>
        <charset val="134"/>
      </rPr>
      <t>基础母羊购进到户补助项目</t>
    </r>
  </si>
  <si>
    <r>
      <rPr>
        <b/>
        <sz val="14"/>
        <rFont val="宋体"/>
        <charset val="134"/>
      </rPr>
      <t>安排</t>
    </r>
    <r>
      <rPr>
        <b/>
        <sz val="14"/>
        <rFont val="Times New Roman"/>
        <charset val="134"/>
      </rPr>
      <t>1.00</t>
    </r>
    <r>
      <rPr>
        <b/>
        <sz val="14"/>
        <rFont val="宋体"/>
        <charset val="134"/>
      </rPr>
      <t>万元在相关乡镇实施突发困难户基础母羊购进到户补助项目，每只补助</t>
    </r>
    <r>
      <rPr>
        <b/>
        <sz val="14"/>
        <rFont val="Times New Roman"/>
        <charset val="134"/>
      </rPr>
      <t>500</t>
    </r>
    <r>
      <rPr>
        <b/>
        <sz val="14"/>
        <rFont val="宋体"/>
        <charset val="134"/>
      </rPr>
      <t>元，共补助</t>
    </r>
    <r>
      <rPr>
        <b/>
        <sz val="14"/>
        <rFont val="Times New Roman"/>
        <charset val="134"/>
      </rPr>
      <t>20</t>
    </r>
    <r>
      <rPr>
        <b/>
        <sz val="14"/>
        <rFont val="宋体"/>
        <charset val="134"/>
      </rPr>
      <t>只。</t>
    </r>
  </si>
  <si>
    <r>
      <rPr>
        <sz val="14"/>
        <rFont val="宋体"/>
        <charset val="134"/>
      </rPr>
      <t>闫家乡朝阳村养殖基础母羊</t>
    </r>
    <r>
      <rPr>
        <sz val="14"/>
        <rFont val="Times New Roman"/>
        <charset val="134"/>
      </rPr>
      <t>20</t>
    </r>
    <r>
      <rPr>
        <sz val="14"/>
        <rFont val="宋体"/>
        <charset val="134"/>
      </rPr>
      <t>只，需资金</t>
    </r>
    <r>
      <rPr>
        <sz val="14"/>
        <rFont val="Times New Roman"/>
        <charset val="134"/>
      </rPr>
      <t>1</t>
    </r>
    <r>
      <rPr>
        <sz val="14"/>
        <rFont val="宋体"/>
        <charset val="134"/>
      </rPr>
      <t>万元</t>
    </r>
  </si>
  <si>
    <r>
      <rPr>
        <sz val="14"/>
        <rFont val="宋体"/>
        <charset val="134"/>
      </rPr>
      <t>扶持农户发展养殖业，增加收入</t>
    </r>
  </si>
  <si>
    <r>
      <rPr>
        <b/>
        <sz val="14"/>
        <rFont val="Times New Roman"/>
        <charset val="134"/>
      </rPr>
      <t>2.3</t>
    </r>
    <r>
      <rPr>
        <b/>
        <sz val="14"/>
        <rFont val="宋体"/>
        <charset val="134"/>
      </rPr>
      <t>电动铡草机到户补助项目</t>
    </r>
  </si>
  <si>
    <r>
      <rPr>
        <b/>
        <sz val="14"/>
        <rFont val="宋体"/>
        <charset val="134"/>
      </rPr>
      <t>安排</t>
    </r>
    <r>
      <rPr>
        <b/>
        <sz val="14"/>
        <rFont val="Times New Roman"/>
        <charset val="134"/>
      </rPr>
      <t>0.60</t>
    </r>
    <r>
      <rPr>
        <b/>
        <sz val="14"/>
        <rFont val="宋体"/>
        <charset val="134"/>
      </rPr>
      <t>万元在相关乡镇实施突发困难户电动铡草机到户补助项目，每台补助</t>
    </r>
    <r>
      <rPr>
        <b/>
        <sz val="14"/>
        <rFont val="Times New Roman"/>
        <charset val="134"/>
      </rPr>
      <t>6000</t>
    </r>
    <r>
      <rPr>
        <b/>
        <sz val="14"/>
        <rFont val="宋体"/>
        <charset val="134"/>
      </rPr>
      <t>元，共补助</t>
    </r>
    <r>
      <rPr>
        <b/>
        <sz val="14"/>
        <rFont val="Times New Roman"/>
        <charset val="134"/>
      </rPr>
      <t>1</t>
    </r>
    <r>
      <rPr>
        <b/>
        <sz val="14"/>
        <rFont val="宋体"/>
        <charset val="134"/>
      </rPr>
      <t>只。</t>
    </r>
  </si>
  <si>
    <r>
      <rPr>
        <sz val="14"/>
        <rFont val="宋体"/>
        <charset val="134"/>
      </rPr>
      <t>闫家乡朝阳村电动铡草机</t>
    </r>
    <r>
      <rPr>
        <sz val="14"/>
        <rFont val="Times New Roman"/>
        <charset val="134"/>
      </rPr>
      <t>1</t>
    </r>
    <r>
      <rPr>
        <sz val="14"/>
        <rFont val="宋体"/>
        <charset val="134"/>
      </rPr>
      <t>台</t>
    </r>
  </si>
  <si>
    <r>
      <rPr>
        <sz val="14"/>
        <rFont val="宋体"/>
        <charset val="134"/>
      </rPr>
      <t>帮助农户实现初步机械化，增加收入</t>
    </r>
  </si>
  <si>
    <r>
      <rPr>
        <b/>
        <sz val="14"/>
        <rFont val="Times New Roman"/>
        <charset val="134"/>
      </rPr>
      <t>2.4</t>
    </r>
    <r>
      <rPr>
        <b/>
        <sz val="14"/>
        <rFont val="宋体"/>
        <charset val="134"/>
      </rPr>
      <t>电动割草机到户补助项目</t>
    </r>
  </si>
  <si>
    <r>
      <rPr>
        <b/>
        <sz val="14"/>
        <rFont val="宋体"/>
        <charset val="134"/>
      </rPr>
      <t>安排</t>
    </r>
    <r>
      <rPr>
        <b/>
        <sz val="14"/>
        <rFont val="Times New Roman"/>
        <charset val="134"/>
      </rPr>
      <t>0.50</t>
    </r>
    <r>
      <rPr>
        <b/>
        <sz val="14"/>
        <rFont val="宋体"/>
        <charset val="134"/>
      </rPr>
      <t>万元在相关乡镇实施突发困难户电动割草机到户补助项目，每台补助</t>
    </r>
    <r>
      <rPr>
        <b/>
        <sz val="14"/>
        <rFont val="Times New Roman"/>
        <charset val="134"/>
      </rPr>
      <t>5000</t>
    </r>
    <r>
      <rPr>
        <b/>
        <sz val="14"/>
        <rFont val="宋体"/>
        <charset val="134"/>
      </rPr>
      <t>元，共补助</t>
    </r>
    <r>
      <rPr>
        <b/>
        <sz val="14"/>
        <rFont val="Times New Roman"/>
        <charset val="134"/>
      </rPr>
      <t>1</t>
    </r>
    <r>
      <rPr>
        <b/>
        <sz val="14"/>
        <rFont val="宋体"/>
        <charset val="134"/>
      </rPr>
      <t>只。</t>
    </r>
  </si>
  <si>
    <r>
      <rPr>
        <sz val="14"/>
        <rFont val="宋体"/>
        <charset val="134"/>
      </rPr>
      <t>闫家乡电动割草机到户补助项目</t>
    </r>
  </si>
  <si>
    <r>
      <rPr>
        <sz val="14"/>
        <rFont val="宋体"/>
        <charset val="134"/>
      </rPr>
      <t>闫家乡朝阳村电动割草机</t>
    </r>
    <r>
      <rPr>
        <sz val="14"/>
        <rFont val="Times New Roman"/>
        <charset val="134"/>
      </rPr>
      <t>1</t>
    </r>
    <r>
      <rPr>
        <sz val="14"/>
        <rFont val="宋体"/>
        <charset val="134"/>
      </rPr>
      <t>台</t>
    </r>
  </si>
  <si>
    <r>
      <rPr>
        <b/>
        <sz val="16"/>
        <rFont val="宋体"/>
        <charset val="134"/>
      </rPr>
      <t>（二）</t>
    </r>
  </si>
  <si>
    <r>
      <rPr>
        <b/>
        <sz val="16"/>
        <rFont val="宋体"/>
        <charset val="134"/>
      </rPr>
      <t>生产项目（带户类）：</t>
    </r>
    <r>
      <rPr>
        <b/>
        <sz val="16"/>
        <rFont val="Times New Roman"/>
        <charset val="134"/>
      </rPr>
      <t>35</t>
    </r>
    <r>
      <rPr>
        <b/>
        <sz val="16"/>
        <rFont val="宋体"/>
        <charset val="134"/>
      </rPr>
      <t>项</t>
    </r>
  </si>
  <si>
    <r>
      <rPr>
        <b/>
        <sz val="16"/>
        <rFont val="宋体"/>
        <charset val="134"/>
      </rPr>
      <t>投资</t>
    </r>
    <r>
      <rPr>
        <b/>
        <sz val="16"/>
        <rFont val="Times New Roman"/>
        <charset val="134"/>
      </rPr>
      <t>30148.645</t>
    </r>
    <r>
      <rPr>
        <b/>
        <sz val="16"/>
        <rFont val="宋体"/>
        <charset val="134"/>
      </rPr>
      <t>万元实施生产项目。</t>
    </r>
  </si>
  <si>
    <r>
      <rPr>
        <b/>
        <sz val="14"/>
        <rFont val="宋体"/>
        <charset val="134"/>
      </rPr>
      <t>种植业基地：</t>
    </r>
    <r>
      <rPr>
        <b/>
        <sz val="14"/>
        <rFont val="Times New Roman"/>
        <charset val="134"/>
      </rPr>
      <t>21</t>
    </r>
    <r>
      <rPr>
        <b/>
        <sz val="14"/>
        <rFont val="宋体"/>
        <charset val="134"/>
      </rPr>
      <t>项</t>
    </r>
  </si>
  <si>
    <r>
      <rPr>
        <b/>
        <sz val="14"/>
        <rFont val="宋体"/>
        <charset val="134"/>
      </rPr>
      <t>投资</t>
    </r>
    <r>
      <rPr>
        <b/>
        <sz val="14"/>
        <rFont val="Times New Roman"/>
        <charset val="134"/>
      </rPr>
      <t>6121.69</t>
    </r>
    <r>
      <rPr>
        <b/>
        <sz val="14"/>
        <rFont val="宋体"/>
        <charset val="134"/>
      </rPr>
      <t>万元用于实施种植业基地类项目。</t>
    </r>
  </si>
  <si>
    <r>
      <rPr>
        <b/>
        <sz val="14"/>
        <rFont val="Times New Roman"/>
        <charset val="134"/>
      </rPr>
      <t>1.1</t>
    </r>
    <r>
      <rPr>
        <b/>
        <sz val="14"/>
        <rFont val="宋体"/>
        <charset val="134"/>
      </rPr>
      <t>种植合作社奖补项目</t>
    </r>
    <r>
      <rPr>
        <b/>
        <sz val="14"/>
        <rFont val="Times New Roman"/>
        <charset val="134"/>
      </rPr>
      <t xml:space="preserve">
</t>
    </r>
    <r>
      <rPr>
        <b/>
        <sz val="14"/>
        <rFont val="宋体"/>
        <charset val="134"/>
      </rPr>
      <t>（购买青贮机械者优先）</t>
    </r>
  </si>
  <si>
    <r>
      <rPr>
        <b/>
        <sz val="14"/>
        <rFont val="宋体"/>
        <charset val="134"/>
      </rPr>
      <t>在全县</t>
    </r>
    <r>
      <rPr>
        <b/>
        <sz val="14"/>
        <rFont val="Times New Roman"/>
        <charset val="134"/>
      </rPr>
      <t>10</t>
    </r>
    <r>
      <rPr>
        <b/>
        <sz val="14"/>
        <rFont val="宋体"/>
        <charset val="134"/>
      </rPr>
      <t>乡镇投入</t>
    </r>
    <r>
      <rPr>
        <b/>
        <sz val="14"/>
        <rFont val="Times New Roman"/>
        <charset val="134"/>
      </rPr>
      <t>700</t>
    </r>
    <r>
      <rPr>
        <b/>
        <sz val="14"/>
        <rFont val="宋体"/>
        <charset val="134"/>
      </rPr>
      <t>万元奖补种植合作社</t>
    </r>
    <r>
      <rPr>
        <b/>
        <sz val="14"/>
        <rFont val="Times New Roman"/>
        <charset val="134"/>
      </rPr>
      <t>70</t>
    </r>
    <r>
      <rPr>
        <b/>
        <sz val="14"/>
        <rFont val="宋体"/>
        <charset val="134"/>
      </rPr>
      <t>个，奖补标准</t>
    </r>
    <r>
      <rPr>
        <b/>
        <sz val="14"/>
        <rFont val="Times New Roman"/>
        <charset val="134"/>
      </rPr>
      <t>10</t>
    </r>
    <r>
      <rPr>
        <b/>
        <sz val="14"/>
        <rFont val="宋体"/>
        <charset val="134"/>
      </rPr>
      <t>万元</t>
    </r>
    <r>
      <rPr>
        <b/>
        <sz val="14"/>
        <rFont val="Times New Roman"/>
        <charset val="134"/>
      </rPr>
      <t>/</t>
    </r>
    <r>
      <rPr>
        <b/>
        <sz val="14"/>
        <rFont val="宋体"/>
        <charset val="134"/>
      </rPr>
      <t>个。</t>
    </r>
  </si>
  <si>
    <r>
      <rPr>
        <b/>
        <sz val="14"/>
        <rFont val="Times New Roman"/>
        <charset val="134"/>
      </rPr>
      <t>1.2</t>
    </r>
    <r>
      <rPr>
        <b/>
        <sz val="14"/>
        <rFont val="宋体"/>
        <charset val="134"/>
      </rPr>
      <t>饲料玉米种植基地补助项目</t>
    </r>
  </si>
  <si>
    <r>
      <rPr>
        <b/>
        <sz val="14"/>
        <rFont val="宋体"/>
        <charset val="134"/>
      </rPr>
      <t>在全县</t>
    </r>
    <r>
      <rPr>
        <b/>
        <sz val="14"/>
        <rFont val="Times New Roman"/>
        <charset val="134"/>
      </rPr>
      <t>15</t>
    </r>
    <r>
      <rPr>
        <b/>
        <sz val="14"/>
        <rFont val="宋体"/>
        <charset val="134"/>
      </rPr>
      <t>乡镇投入</t>
    </r>
    <r>
      <rPr>
        <b/>
        <sz val="14"/>
        <rFont val="Times New Roman"/>
        <charset val="134"/>
      </rPr>
      <t>2200</t>
    </r>
    <r>
      <rPr>
        <b/>
        <sz val="14"/>
        <rFont val="宋体"/>
        <charset val="134"/>
      </rPr>
      <t>万元奖补合作社种植饲料玉米</t>
    </r>
    <r>
      <rPr>
        <b/>
        <sz val="14"/>
        <rFont val="Times New Roman"/>
        <charset val="134"/>
      </rPr>
      <t>11</t>
    </r>
    <r>
      <rPr>
        <b/>
        <sz val="14"/>
        <rFont val="宋体"/>
        <charset val="134"/>
      </rPr>
      <t>万亩，每亩奖补</t>
    </r>
    <r>
      <rPr>
        <b/>
        <sz val="14"/>
        <rFont val="Times New Roman"/>
        <charset val="134"/>
      </rPr>
      <t>200</t>
    </r>
    <r>
      <rPr>
        <b/>
        <sz val="14"/>
        <rFont val="宋体"/>
        <charset val="134"/>
      </rPr>
      <t>元。</t>
    </r>
  </si>
  <si>
    <r>
      <rPr>
        <b/>
        <sz val="14"/>
        <rFont val="宋体"/>
        <charset val="134"/>
      </rPr>
      <t>畜牧中心</t>
    </r>
  </si>
  <si>
    <r>
      <rPr>
        <b/>
        <sz val="14"/>
        <rFont val="宋体"/>
        <charset val="134"/>
      </rPr>
      <t>张家川县</t>
    </r>
  </si>
  <si>
    <r>
      <rPr>
        <b/>
        <sz val="14"/>
        <rFont val="Times New Roman"/>
        <charset val="134"/>
      </rPr>
      <t>1.3</t>
    </r>
    <r>
      <rPr>
        <b/>
        <sz val="14"/>
        <rFont val="宋体"/>
        <charset val="134"/>
      </rPr>
      <t>合作社饲草收贮补助项目</t>
    </r>
  </si>
  <si>
    <r>
      <rPr>
        <b/>
        <sz val="14"/>
        <rFont val="宋体"/>
        <charset val="134"/>
      </rPr>
      <t>在全县</t>
    </r>
    <r>
      <rPr>
        <b/>
        <sz val="14"/>
        <rFont val="Times New Roman"/>
        <charset val="134"/>
      </rPr>
      <t>15</t>
    </r>
    <r>
      <rPr>
        <b/>
        <sz val="14"/>
        <rFont val="宋体"/>
        <charset val="134"/>
      </rPr>
      <t>乡镇投入</t>
    </r>
    <r>
      <rPr>
        <b/>
        <sz val="14"/>
        <rFont val="Times New Roman"/>
        <charset val="134"/>
      </rPr>
      <t>1000</t>
    </r>
    <r>
      <rPr>
        <b/>
        <sz val="14"/>
        <rFont val="宋体"/>
        <charset val="134"/>
      </rPr>
      <t>万元，用于饲料玉米收贮补助</t>
    </r>
    <r>
      <rPr>
        <b/>
        <sz val="14"/>
        <rFont val="Times New Roman"/>
        <charset val="134"/>
      </rPr>
      <t>20</t>
    </r>
    <r>
      <rPr>
        <b/>
        <sz val="14"/>
        <rFont val="宋体"/>
        <charset val="134"/>
      </rPr>
      <t>万吨，每吨补助</t>
    </r>
    <r>
      <rPr>
        <b/>
        <sz val="14"/>
        <rFont val="Times New Roman"/>
        <charset val="134"/>
      </rPr>
      <t>50</t>
    </r>
    <r>
      <rPr>
        <b/>
        <sz val="14"/>
        <rFont val="宋体"/>
        <charset val="134"/>
      </rPr>
      <t>元。</t>
    </r>
  </si>
  <si>
    <r>
      <rPr>
        <b/>
        <sz val="14"/>
        <rFont val="Times New Roman"/>
        <charset val="134"/>
      </rPr>
      <t>1.4</t>
    </r>
    <r>
      <rPr>
        <b/>
        <sz val="14"/>
        <rFont val="宋体"/>
        <charset val="134"/>
      </rPr>
      <t>中药材种植基地补助项目（</t>
    </r>
    <r>
      <rPr>
        <b/>
        <sz val="14"/>
        <rFont val="Times New Roman"/>
        <charset val="134"/>
      </rPr>
      <t>1000</t>
    </r>
    <r>
      <rPr>
        <b/>
        <sz val="14"/>
        <rFont val="宋体"/>
        <charset val="134"/>
      </rPr>
      <t>元</t>
    </r>
    <r>
      <rPr>
        <b/>
        <sz val="14"/>
        <rFont val="Times New Roman"/>
        <charset val="134"/>
      </rPr>
      <t>/</t>
    </r>
    <r>
      <rPr>
        <b/>
        <sz val="14"/>
        <rFont val="宋体"/>
        <charset val="134"/>
      </rPr>
      <t>亩）</t>
    </r>
  </si>
  <si>
    <r>
      <rPr>
        <b/>
        <sz val="14"/>
        <rFont val="宋体"/>
        <charset val="134"/>
      </rPr>
      <t>在全县投入</t>
    </r>
    <r>
      <rPr>
        <b/>
        <sz val="14"/>
        <rFont val="Times New Roman"/>
        <charset val="134"/>
      </rPr>
      <t>470</t>
    </r>
    <r>
      <rPr>
        <b/>
        <sz val="14"/>
        <rFont val="宋体"/>
        <charset val="134"/>
      </rPr>
      <t>万元奖补合作社种植中药材</t>
    </r>
    <r>
      <rPr>
        <b/>
        <sz val="14"/>
        <rFont val="Times New Roman"/>
        <charset val="134"/>
      </rPr>
      <t>4700</t>
    </r>
    <r>
      <rPr>
        <b/>
        <sz val="14"/>
        <rFont val="宋体"/>
        <charset val="134"/>
      </rPr>
      <t>亩。</t>
    </r>
  </si>
  <si>
    <r>
      <rPr>
        <b/>
        <sz val="14"/>
        <rFont val="宋体"/>
        <charset val="134"/>
      </rPr>
      <t>农业农村局</t>
    </r>
  </si>
  <si>
    <r>
      <rPr>
        <b/>
        <sz val="14"/>
        <rFont val="Times New Roman"/>
        <charset val="134"/>
      </rPr>
      <t>1.5</t>
    </r>
    <r>
      <rPr>
        <b/>
        <sz val="14"/>
        <rFont val="宋体"/>
        <charset val="134"/>
      </rPr>
      <t>中药材种植基地补助项目（</t>
    </r>
    <r>
      <rPr>
        <b/>
        <sz val="14"/>
        <rFont val="Times New Roman"/>
        <charset val="134"/>
      </rPr>
      <t>500</t>
    </r>
    <r>
      <rPr>
        <b/>
        <sz val="14"/>
        <rFont val="宋体"/>
        <charset val="134"/>
      </rPr>
      <t>元标准）</t>
    </r>
  </si>
  <si>
    <r>
      <rPr>
        <b/>
        <sz val="14"/>
        <rFont val="宋体"/>
        <charset val="134"/>
      </rPr>
      <t>在全县投入</t>
    </r>
    <r>
      <rPr>
        <b/>
        <sz val="14"/>
        <rFont val="Times New Roman"/>
        <charset val="134"/>
      </rPr>
      <t>130</t>
    </r>
    <r>
      <rPr>
        <b/>
        <sz val="14"/>
        <rFont val="宋体"/>
        <charset val="134"/>
      </rPr>
      <t>万元奖补合作社种植中药材</t>
    </r>
    <r>
      <rPr>
        <b/>
        <sz val="14"/>
        <rFont val="Times New Roman"/>
        <charset val="134"/>
      </rPr>
      <t>2600</t>
    </r>
    <r>
      <rPr>
        <b/>
        <sz val="14"/>
        <rFont val="宋体"/>
        <charset val="134"/>
      </rPr>
      <t>亩。</t>
    </r>
  </si>
  <si>
    <r>
      <rPr>
        <b/>
        <sz val="14"/>
        <rFont val="Times New Roman"/>
        <charset val="134"/>
      </rPr>
      <t>1.6</t>
    </r>
    <r>
      <rPr>
        <b/>
        <sz val="14"/>
        <rFont val="宋体"/>
        <charset val="134"/>
      </rPr>
      <t>一般经济作物种植基地补助项目</t>
    </r>
    <r>
      <rPr>
        <b/>
        <sz val="14"/>
        <rFont val="Times New Roman"/>
        <charset val="134"/>
      </rPr>
      <t xml:space="preserve">
</t>
    </r>
    <r>
      <rPr>
        <b/>
        <sz val="14"/>
        <rFont val="宋体"/>
        <charset val="134"/>
      </rPr>
      <t>（万寿菊）</t>
    </r>
  </si>
  <si>
    <r>
      <rPr>
        <b/>
        <sz val="14"/>
        <rFont val="宋体"/>
        <charset val="134"/>
      </rPr>
      <t>在全县投入</t>
    </r>
    <r>
      <rPr>
        <b/>
        <sz val="14"/>
        <rFont val="Times New Roman"/>
        <charset val="134"/>
      </rPr>
      <t>130</t>
    </r>
    <r>
      <rPr>
        <b/>
        <sz val="14"/>
        <rFont val="宋体"/>
        <charset val="134"/>
      </rPr>
      <t>万元奖补合作社种植万寿菊</t>
    </r>
    <r>
      <rPr>
        <b/>
        <sz val="14"/>
        <rFont val="Times New Roman"/>
        <charset val="134"/>
      </rPr>
      <t>3250</t>
    </r>
    <r>
      <rPr>
        <b/>
        <sz val="14"/>
        <rFont val="宋体"/>
        <charset val="134"/>
      </rPr>
      <t>亩，每亩奖补</t>
    </r>
    <r>
      <rPr>
        <b/>
        <sz val="14"/>
        <rFont val="Times New Roman"/>
        <charset val="134"/>
      </rPr>
      <t>400</t>
    </r>
    <r>
      <rPr>
        <b/>
        <sz val="14"/>
        <rFont val="宋体"/>
        <charset val="134"/>
      </rPr>
      <t>元。</t>
    </r>
  </si>
  <si>
    <r>
      <rPr>
        <b/>
        <sz val="14"/>
        <rFont val="Times New Roman"/>
        <charset val="134"/>
      </rPr>
      <t>1.7</t>
    </r>
    <r>
      <rPr>
        <b/>
        <sz val="14"/>
        <rFont val="宋体"/>
        <charset val="134"/>
      </rPr>
      <t>一般经济作物种植基地补助项目</t>
    </r>
    <r>
      <rPr>
        <b/>
        <sz val="14"/>
        <rFont val="Times New Roman"/>
        <charset val="134"/>
      </rPr>
      <t xml:space="preserve">
</t>
    </r>
    <r>
      <rPr>
        <b/>
        <sz val="14"/>
        <rFont val="宋体"/>
        <charset val="134"/>
      </rPr>
      <t>（马鞭草）</t>
    </r>
  </si>
  <si>
    <r>
      <rPr>
        <b/>
        <sz val="14"/>
        <rFont val="宋体"/>
        <charset val="134"/>
      </rPr>
      <t>在全县投入</t>
    </r>
    <r>
      <rPr>
        <b/>
        <sz val="14"/>
        <rFont val="Times New Roman"/>
        <charset val="134"/>
      </rPr>
      <t>19.6</t>
    </r>
    <r>
      <rPr>
        <b/>
        <sz val="14"/>
        <rFont val="宋体"/>
        <charset val="134"/>
      </rPr>
      <t>万元奖补合作社种植马鞭草</t>
    </r>
    <r>
      <rPr>
        <b/>
        <sz val="14"/>
        <rFont val="Times New Roman"/>
        <charset val="134"/>
      </rPr>
      <t>490</t>
    </r>
    <r>
      <rPr>
        <b/>
        <sz val="14"/>
        <rFont val="宋体"/>
        <charset val="134"/>
      </rPr>
      <t>亩，每亩奖补</t>
    </r>
    <r>
      <rPr>
        <b/>
        <sz val="14"/>
        <rFont val="Times New Roman"/>
        <charset val="134"/>
      </rPr>
      <t>400</t>
    </r>
    <r>
      <rPr>
        <b/>
        <sz val="14"/>
        <rFont val="宋体"/>
        <charset val="134"/>
      </rPr>
      <t>元，。</t>
    </r>
  </si>
  <si>
    <r>
      <rPr>
        <b/>
        <sz val="14"/>
        <rFont val="Times New Roman"/>
        <charset val="134"/>
      </rPr>
      <t>1.8</t>
    </r>
    <r>
      <rPr>
        <b/>
        <sz val="14"/>
        <rFont val="宋体"/>
        <charset val="134"/>
      </rPr>
      <t>一般经济作物种植基地补助项目</t>
    </r>
    <r>
      <rPr>
        <b/>
        <sz val="14"/>
        <rFont val="Times New Roman"/>
        <charset val="134"/>
      </rPr>
      <t xml:space="preserve">
</t>
    </r>
    <r>
      <rPr>
        <b/>
        <sz val="14"/>
        <rFont val="宋体"/>
        <charset val="134"/>
      </rPr>
      <t>（薰衣草）</t>
    </r>
  </si>
  <si>
    <r>
      <rPr>
        <b/>
        <sz val="14"/>
        <rFont val="宋体"/>
        <charset val="134"/>
      </rPr>
      <t>在全县</t>
    </r>
    <r>
      <rPr>
        <b/>
        <sz val="14"/>
        <rFont val="Times New Roman"/>
        <charset val="134"/>
      </rPr>
      <t>4</t>
    </r>
    <r>
      <rPr>
        <b/>
        <sz val="14"/>
        <rFont val="宋体"/>
        <charset val="134"/>
      </rPr>
      <t>乡镇投入</t>
    </r>
    <r>
      <rPr>
        <b/>
        <sz val="14"/>
        <rFont val="Times New Roman"/>
        <charset val="134"/>
      </rPr>
      <t>23.2</t>
    </r>
    <r>
      <rPr>
        <b/>
        <sz val="14"/>
        <rFont val="宋体"/>
        <charset val="134"/>
      </rPr>
      <t>万元奖补合作社种植胸衣草</t>
    </r>
    <r>
      <rPr>
        <b/>
        <sz val="14"/>
        <rFont val="Times New Roman"/>
        <charset val="134"/>
      </rPr>
      <t>580</t>
    </r>
    <r>
      <rPr>
        <b/>
        <sz val="14"/>
        <rFont val="宋体"/>
        <charset val="134"/>
      </rPr>
      <t>亩，每亩奖补</t>
    </r>
    <r>
      <rPr>
        <b/>
        <sz val="14"/>
        <rFont val="Times New Roman"/>
        <charset val="134"/>
      </rPr>
      <t>400</t>
    </r>
    <r>
      <rPr>
        <b/>
        <sz val="14"/>
        <rFont val="宋体"/>
        <charset val="134"/>
      </rPr>
      <t>元，。</t>
    </r>
  </si>
  <si>
    <r>
      <rPr>
        <b/>
        <sz val="14"/>
        <rFont val="Times New Roman"/>
        <charset val="134"/>
      </rPr>
      <t>1.9</t>
    </r>
    <r>
      <rPr>
        <b/>
        <sz val="14"/>
        <rFont val="宋体"/>
        <charset val="134"/>
      </rPr>
      <t>一般经济作物种植基地补助项目</t>
    </r>
    <r>
      <rPr>
        <b/>
        <sz val="14"/>
        <rFont val="Times New Roman"/>
        <charset val="134"/>
      </rPr>
      <t xml:space="preserve">
</t>
    </r>
    <r>
      <rPr>
        <b/>
        <sz val="14"/>
        <rFont val="宋体"/>
        <charset val="134"/>
      </rPr>
      <t>（火麻）</t>
    </r>
  </si>
  <si>
    <r>
      <rPr>
        <b/>
        <sz val="14"/>
        <rFont val="宋体"/>
        <charset val="134"/>
      </rPr>
      <t>在全县投入</t>
    </r>
    <r>
      <rPr>
        <b/>
        <sz val="14"/>
        <rFont val="Times New Roman"/>
        <charset val="134"/>
      </rPr>
      <t>68.32</t>
    </r>
    <r>
      <rPr>
        <b/>
        <sz val="14"/>
        <rFont val="宋体"/>
        <charset val="134"/>
      </rPr>
      <t>万元奖补合作社种植火麻</t>
    </r>
    <r>
      <rPr>
        <b/>
        <sz val="14"/>
        <rFont val="Times New Roman"/>
        <charset val="134"/>
      </rPr>
      <t>1708</t>
    </r>
    <r>
      <rPr>
        <b/>
        <sz val="14"/>
        <rFont val="宋体"/>
        <charset val="134"/>
      </rPr>
      <t>亩，每亩奖补</t>
    </r>
    <r>
      <rPr>
        <b/>
        <sz val="14"/>
        <rFont val="Times New Roman"/>
        <charset val="134"/>
      </rPr>
      <t>400</t>
    </r>
    <r>
      <rPr>
        <b/>
        <sz val="14"/>
        <rFont val="宋体"/>
        <charset val="134"/>
      </rPr>
      <t>元。</t>
    </r>
  </si>
  <si>
    <r>
      <rPr>
        <b/>
        <sz val="14"/>
        <rFont val="Times New Roman"/>
        <charset val="134"/>
      </rPr>
      <t>1.10</t>
    </r>
    <r>
      <rPr>
        <b/>
        <sz val="14"/>
        <rFont val="宋体"/>
        <charset val="134"/>
      </rPr>
      <t>一般经济作物种植基地补助项目</t>
    </r>
    <r>
      <rPr>
        <b/>
        <sz val="14"/>
        <rFont val="Times New Roman"/>
        <charset val="134"/>
      </rPr>
      <t xml:space="preserve">
</t>
    </r>
    <r>
      <rPr>
        <b/>
        <sz val="14"/>
        <rFont val="宋体"/>
        <charset val="134"/>
      </rPr>
      <t>（向日葵）</t>
    </r>
  </si>
  <si>
    <r>
      <rPr>
        <b/>
        <sz val="14"/>
        <rFont val="宋体"/>
        <charset val="134"/>
      </rPr>
      <t>在全县投入</t>
    </r>
    <r>
      <rPr>
        <b/>
        <sz val="14"/>
        <rFont val="Times New Roman"/>
        <charset val="134"/>
      </rPr>
      <t>147.84</t>
    </r>
    <r>
      <rPr>
        <b/>
        <sz val="14"/>
        <rFont val="宋体"/>
        <charset val="134"/>
      </rPr>
      <t>万元奖补合作社种植向日葵</t>
    </r>
    <r>
      <rPr>
        <b/>
        <sz val="14"/>
        <rFont val="Times New Roman"/>
        <charset val="134"/>
      </rPr>
      <t>3696</t>
    </r>
    <r>
      <rPr>
        <b/>
        <sz val="14"/>
        <rFont val="宋体"/>
        <charset val="134"/>
      </rPr>
      <t>亩，每亩奖补</t>
    </r>
    <r>
      <rPr>
        <b/>
        <sz val="14"/>
        <rFont val="Times New Roman"/>
        <charset val="134"/>
      </rPr>
      <t>400</t>
    </r>
    <r>
      <rPr>
        <b/>
        <sz val="14"/>
        <rFont val="宋体"/>
        <charset val="134"/>
      </rPr>
      <t>元。</t>
    </r>
  </si>
  <si>
    <r>
      <rPr>
        <b/>
        <sz val="14"/>
        <rFont val="Times New Roman"/>
        <charset val="134"/>
      </rPr>
      <t>1.11</t>
    </r>
    <r>
      <rPr>
        <b/>
        <sz val="14"/>
        <rFont val="宋体"/>
        <charset val="134"/>
      </rPr>
      <t>一般经济作物种植基地补助项目</t>
    </r>
    <r>
      <rPr>
        <b/>
        <sz val="14"/>
        <rFont val="Times New Roman"/>
        <charset val="134"/>
      </rPr>
      <t xml:space="preserve">
</t>
    </r>
    <r>
      <rPr>
        <b/>
        <sz val="14"/>
        <rFont val="宋体"/>
        <charset val="134"/>
      </rPr>
      <t>（西葫芦）</t>
    </r>
  </si>
  <si>
    <r>
      <rPr>
        <b/>
        <sz val="14"/>
        <rFont val="宋体"/>
        <charset val="134"/>
      </rPr>
      <t>在全县投入</t>
    </r>
    <r>
      <rPr>
        <b/>
        <sz val="14"/>
        <rFont val="Times New Roman"/>
        <charset val="134"/>
      </rPr>
      <t>54</t>
    </r>
    <r>
      <rPr>
        <b/>
        <sz val="14"/>
        <rFont val="宋体"/>
        <charset val="134"/>
      </rPr>
      <t>万元奖补合作社种植西葫芦</t>
    </r>
    <r>
      <rPr>
        <b/>
        <sz val="14"/>
        <rFont val="Times New Roman"/>
        <charset val="134"/>
      </rPr>
      <t>1350</t>
    </r>
    <r>
      <rPr>
        <b/>
        <sz val="14"/>
        <rFont val="宋体"/>
        <charset val="134"/>
      </rPr>
      <t>亩，每亩奖补</t>
    </r>
    <r>
      <rPr>
        <b/>
        <sz val="14"/>
        <rFont val="Times New Roman"/>
        <charset val="134"/>
      </rPr>
      <t>400</t>
    </r>
    <r>
      <rPr>
        <b/>
        <sz val="14"/>
        <rFont val="宋体"/>
        <charset val="134"/>
      </rPr>
      <t>元，。</t>
    </r>
  </si>
  <si>
    <r>
      <rPr>
        <b/>
        <sz val="14"/>
        <rFont val="Times New Roman"/>
        <charset val="134"/>
      </rPr>
      <t>1.12</t>
    </r>
    <r>
      <rPr>
        <b/>
        <sz val="14"/>
        <rFont val="宋体"/>
        <charset val="134"/>
      </rPr>
      <t>油料作物种植基地补助项目</t>
    </r>
  </si>
  <si>
    <r>
      <rPr>
        <b/>
        <sz val="14"/>
        <rFont val="宋体"/>
        <charset val="134"/>
      </rPr>
      <t>在全县投入</t>
    </r>
    <r>
      <rPr>
        <b/>
        <sz val="14"/>
        <rFont val="Times New Roman"/>
        <charset val="134"/>
      </rPr>
      <t>28.38</t>
    </r>
    <r>
      <rPr>
        <b/>
        <sz val="14"/>
        <rFont val="宋体"/>
        <charset val="134"/>
      </rPr>
      <t>万元奖补合作社种植油料作物</t>
    </r>
    <r>
      <rPr>
        <b/>
        <sz val="14"/>
        <rFont val="Times New Roman"/>
        <charset val="134"/>
      </rPr>
      <t>1419</t>
    </r>
    <r>
      <rPr>
        <b/>
        <sz val="14"/>
        <rFont val="宋体"/>
        <charset val="134"/>
      </rPr>
      <t>亩，每亩奖补</t>
    </r>
    <r>
      <rPr>
        <b/>
        <sz val="14"/>
        <rFont val="Times New Roman"/>
        <charset val="134"/>
      </rPr>
      <t>200</t>
    </r>
    <r>
      <rPr>
        <b/>
        <sz val="14"/>
        <rFont val="宋体"/>
        <charset val="134"/>
      </rPr>
      <t>元。</t>
    </r>
  </si>
  <si>
    <r>
      <rPr>
        <b/>
        <sz val="14"/>
        <rFont val="Times New Roman"/>
        <charset val="134"/>
      </rPr>
      <t>1.13</t>
    </r>
    <r>
      <rPr>
        <b/>
        <sz val="14"/>
        <rFont val="宋体"/>
        <charset val="134"/>
      </rPr>
      <t>露地蔬菜种植基地补助项目</t>
    </r>
  </si>
  <si>
    <r>
      <rPr>
        <b/>
        <sz val="14"/>
        <rFont val="宋体"/>
        <charset val="134"/>
      </rPr>
      <t>在全县投入</t>
    </r>
    <r>
      <rPr>
        <b/>
        <sz val="14"/>
        <rFont val="Times New Roman"/>
        <charset val="134"/>
      </rPr>
      <t>22.9</t>
    </r>
    <r>
      <rPr>
        <b/>
        <sz val="14"/>
        <rFont val="宋体"/>
        <charset val="134"/>
      </rPr>
      <t>元奖补合作社种植露地蔬菜</t>
    </r>
    <r>
      <rPr>
        <b/>
        <sz val="14"/>
        <rFont val="Times New Roman"/>
        <charset val="134"/>
      </rPr>
      <t>572.5</t>
    </r>
    <r>
      <rPr>
        <b/>
        <sz val="14"/>
        <rFont val="宋体"/>
        <charset val="134"/>
      </rPr>
      <t>亩，每亩奖补</t>
    </r>
    <r>
      <rPr>
        <b/>
        <sz val="14"/>
        <rFont val="Times New Roman"/>
        <charset val="134"/>
      </rPr>
      <t>400</t>
    </r>
    <r>
      <rPr>
        <b/>
        <sz val="14"/>
        <rFont val="宋体"/>
        <charset val="134"/>
      </rPr>
      <t>元。</t>
    </r>
  </si>
  <si>
    <r>
      <rPr>
        <b/>
        <sz val="14"/>
        <rFont val="Times New Roman"/>
        <charset val="134"/>
      </rPr>
      <t>1.14</t>
    </r>
    <r>
      <rPr>
        <b/>
        <sz val="14"/>
        <rFont val="宋体"/>
        <charset val="134"/>
      </rPr>
      <t>新建大棚蔬菜种植基地补助项目</t>
    </r>
  </si>
  <si>
    <r>
      <rPr>
        <b/>
        <sz val="14"/>
        <rFont val="宋体"/>
        <charset val="134"/>
      </rPr>
      <t>在全县投入</t>
    </r>
    <r>
      <rPr>
        <b/>
        <sz val="14"/>
        <rFont val="Times New Roman"/>
        <charset val="134"/>
      </rPr>
      <t>31.45</t>
    </r>
    <r>
      <rPr>
        <b/>
        <sz val="14"/>
        <rFont val="宋体"/>
        <charset val="134"/>
      </rPr>
      <t>元奖补合作社种植新建蔬菜</t>
    </r>
    <r>
      <rPr>
        <b/>
        <sz val="14"/>
        <rFont val="Times New Roman"/>
        <charset val="134"/>
      </rPr>
      <t>31450</t>
    </r>
    <r>
      <rPr>
        <b/>
        <sz val="14"/>
        <rFont val="宋体"/>
        <charset val="134"/>
      </rPr>
      <t>㎡，每平米补助</t>
    </r>
    <r>
      <rPr>
        <b/>
        <sz val="14"/>
        <rFont val="Times New Roman"/>
        <charset val="134"/>
      </rPr>
      <t>10</t>
    </r>
    <r>
      <rPr>
        <b/>
        <sz val="14"/>
        <rFont val="宋体"/>
        <charset val="134"/>
      </rPr>
      <t>元。</t>
    </r>
  </si>
  <si>
    <r>
      <rPr>
        <b/>
        <sz val="14"/>
        <rFont val="Times New Roman"/>
        <charset val="134"/>
      </rPr>
      <t>1.15</t>
    </r>
    <r>
      <rPr>
        <b/>
        <sz val="14"/>
        <rFont val="宋体"/>
        <charset val="134"/>
      </rPr>
      <t>日光温室蔬菜种植基地补助项目</t>
    </r>
  </si>
  <si>
    <r>
      <rPr>
        <b/>
        <sz val="14"/>
        <rFont val="宋体"/>
        <charset val="134"/>
      </rPr>
      <t>在全县投入</t>
    </r>
    <r>
      <rPr>
        <b/>
        <sz val="14"/>
        <rFont val="Times New Roman"/>
        <charset val="134"/>
      </rPr>
      <t>168</t>
    </r>
    <r>
      <rPr>
        <b/>
        <sz val="14"/>
        <rFont val="宋体"/>
        <charset val="134"/>
      </rPr>
      <t>万元奖补合作社建设蔬菜种植日光温室</t>
    </r>
    <r>
      <rPr>
        <b/>
        <sz val="14"/>
        <rFont val="Times New Roman"/>
        <charset val="134"/>
      </rPr>
      <t>8400</t>
    </r>
    <r>
      <rPr>
        <b/>
        <sz val="14"/>
        <rFont val="宋体"/>
        <charset val="134"/>
      </rPr>
      <t>㎡，每平米补助</t>
    </r>
    <r>
      <rPr>
        <b/>
        <sz val="14"/>
        <rFont val="Times New Roman"/>
        <charset val="134"/>
      </rPr>
      <t>200</t>
    </r>
    <r>
      <rPr>
        <b/>
        <sz val="14"/>
        <rFont val="宋体"/>
        <charset val="134"/>
      </rPr>
      <t>元。</t>
    </r>
  </si>
  <si>
    <r>
      <rPr>
        <b/>
        <sz val="14"/>
        <rFont val="Times New Roman"/>
        <charset val="134"/>
      </rPr>
      <t>1.16</t>
    </r>
    <r>
      <rPr>
        <b/>
        <sz val="14"/>
        <rFont val="宋体"/>
        <charset val="134"/>
      </rPr>
      <t>食用菌种植补助项目</t>
    </r>
  </si>
  <si>
    <r>
      <rPr>
        <b/>
        <sz val="14"/>
        <rFont val="宋体"/>
        <charset val="134"/>
      </rPr>
      <t>在全县投入</t>
    </r>
    <r>
      <rPr>
        <b/>
        <sz val="14"/>
        <rFont val="Times New Roman"/>
        <charset val="134"/>
      </rPr>
      <t>28</t>
    </r>
    <r>
      <rPr>
        <b/>
        <sz val="14"/>
        <rFont val="宋体"/>
        <charset val="134"/>
      </rPr>
      <t>万元奖补合作社种植食用菌</t>
    </r>
    <r>
      <rPr>
        <b/>
        <sz val="14"/>
        <rFont val="Times New Roman"/>
        <charset val="134"/>
      </rPr>
      <t>28</t>
    </r>
    <r>
      <rPr>
        <b/>
        <sz val="14"/>
        <rFont val="宋体"/>
        <charset val="134"/>
      </rPr>
      <t>万棒，每棒补助</t>
    </r>
    <r>
      <rPr>
        <b/>
        <sz val="14"/>
        <rFont val="Times New Roman"/>
        <charset val="134"/>
      </rPr>
      <t>1</t>
    </r>
    <r>
      <rPr>
        <b/>
        <sz val="14"/>
        <rFont val="宋体"/>
        <charset val="134"/>
      </rPr>
      <t>元。</t>
    </r>
  </si>
  <si>
    <r>
      <rPr>
        <b/>
        <sz val="14"/>
        <rFont val="Times New Roman"/>
        <charset val="134"/>
      </rPr>
      <t>1.17</t>
    </r>
    <r>
      <rPr>
        <b/>
        <sz val="14"/>
        <rFont val="宋体"/>
        <charset val="134"/>
      </rPr>
      <t>林果业栽植生产基地建设补助项目</t>
    </r>
    <r>
      <rPr>
        <b/>
        <sz val="14"/>
        <rFont val="Times New Roman"/>
        <charset val="134"/>
      </rPr>
      <t xml:space="preserve">
</t>
    </r>
    <r>
      <rPr>
        <b/>
        <sz val="14"/>
        <rFont val="宋体"/>
        <charset val="134"/>
      </rPr>
      <t>（乌龙头）</t>
    </r>
  </si>
  <si>
    <r>
      <rPr>
        <b/>
        <sz val="14"/>
        <rFont val="宋体"/>
        <charset val="134"/>
      </rPr>
      <t>在全县投入</t>
    </r>
    <r>
      <rPr>
        <b/>
        <sz val="14"/>
        <rFont val="Times New Roman"/>
        <charset val="134"/>
      </rPr>
      <t>40</t>
    </r>
    <r>
      <rPr>
        <b/>
        <sz val="14"/>
        <rFont val="宋体"/>
        <charset val="134"/>
      </rPr>
      <t>万元奖补合作社种植乌龙头</t>
    </r>
    <r>
      <rPr>
        <b/>
        <sz val="14"/>
        <rFont val="Times New Roman"/>
        <charset val="134"/>
      </rPr>
      <t>500</t>
    </r>
    <r>
      <rPr>
        <b/>
        <sz val="14"/>
        <rFont val="宋体"/>
        <charset val="134"/>
      </rPr>
      <t>亩，每亩补助</t>
    </r>
    <r>
      <rPr>
        <b/>
        <sz val="14"/>
        <rFont val="Times New Roman"/>
        <charset val="134"/>
      </rPr>
      <t>800</t>
    </r>
    <r>
      <rPr>
        <b/>
        <sz val="14"/>
        <rFont val="宋体"/>
        <charset val="134"/>
      </rPr>
      <t>元。</t>
    </r>
  </si>
  <si>
    <r>
      <rPr>
        <b/>
        <sz val="14"/>
        <rFont val="Times New Roman"/>
        <charset val="134"/>
      </rPr>
      <t>1.18</t>
    </r>
    <r>
      <rPr>
        <b/>
        <sz val="14"/>
        <rFont val="宋体"/>
        <charset val="134"/>
      </rPr>
      <t>林果业提质增效生产基地建设补助项目</t>
    </r>
    <r>
      <rPr>
        <b/>
        <sz val="14"/>
        <rFont val="Times New Roman"/>
        <charset val="134"/>
      </rPr>
      <t xml:space="preserve">
</t>
    </r>
    <r>
      <rPr>
        <b/>
        <sz val="14"/>
        <rFont val="宋体"/>
        <charset val="134"/>
      </rPr>
      <t>（苹果、大樱桃、梨）</t>
    </r>
  </si>
  <si>
    <r>
      <rPr>
        <b/>
        <sz val="14"/>
        <rFont val="宋体"/>
        <charset val="134"/>
      </rPr>
      <t>在全县投入</t>
    </r>
    <r>
      <rPr>
        <b/>
        <sz val="14"/>
        <rFont val="Times New Roman"/>
        <charset val="134"/>
      </rPr>
      <t>111</t>
    </r>
    <r>
      <rPr>
        <b/>
        <sz val="14"/>
        <rFont val="宋体"/>
        <charset val="134"/>
      </rPr>
      <t>万元奖补合作社对苹果等果品提质增效</t>
    </r>
    <r>
      <rPr>
        <b/>
        <sz val="14"/>
        <rFont val="Times New Roman"/>
        <charset val="134"/>
      </rPr>
      <t>1850</t>
    </r>
    <r>
      <rPr>
        <b/>
        <sz val="14"/>
        <rFont val="宋体"/>
        <charset val="134"/>
      </rPr>
      <t>亩，每亩补助</t>
    </r>
    <r>
      <rPr>
        <b/>
        <sz val="14"/>
        <rFont val="Times New Roman"/>
        <charset val="134"/>
      </rPr>
      <t>600</t>
    </r>
    <r>
      <rPr>
        <b/>
        <sz val="14"/>
        <rFont val="宋体"/>
        <charset val="134"/>
      </rPr>
      <t>元。</t>
    </r>
  </si>
  <si>
    <r>
      <rPr>
        <b/>
        <sz val="14"/>
        <rFont val="Times New Roman"/>
        <charset val="134"/>
      </rPr>
      <t>1.19</t>
    </r>
    <r>
      <rPr>
        <b/>
        <sz val="14"/>
        <rFont val="宋体"/>
        <charset val="134"/>
      </rPr>
      <t>林果业提质增效生产基地建设补助项目</t>
    </r>
    <r>
      <rPr>
        <b/>
        <sz val="14"/>
        <rFont val="Times New Roman"/>
        <charset val="134"/>
      </rPr>
      <t xml:space="preserve">
</t>
    </r>
    <r>
      <rPr>
        <b/>
        <sz val="14"/>
        <rFont val="宋体"/>
        <charset val="134"/>
      </rPr>
      <t>（花椒）</t>
    </r>
  </si>
  <si>
    <r>
      <rPr>
        <b/>
        <sz val="14"/>
        <rFont val="宋体"/>
        <charset val="134"/>
      </rPr>
      <t>在全县投入</t>
    </r>
    <r>
      <rPr>
        <b/>
        <sz val="14"/>
        <rFont val="Times New Roman"/>
        <charset val="134"/>
      </rPr>
      <t>101</t>
    </r>
    <r>
      <rPr>
        <b/>
        <sz val="14"/>
        <rFont val="宋体"/>
        <charset val="134"/>
      </rPr>
      <t>万元奖补合作社花椒提质增效</t>
    </r>
    <r>
      <rPr>
        <b/>
        <sz val="14"/>
        <rFont val="Times New Roman"/>
        <charset val="134"/>
      </rPr>
      <t>2525</t>
    </r>
    <r>
      <rPr>
        <b/>
        <sz val="14"/>
        <rFont val="宋体"/>
        <charset val="134"/>
      </rPr>
      <t>亩，每亩补助</t>
    </r>
    <r>
      <rPr>
        <b/>
        <sz val="14"/>
        <rFont val="Times New Roman"/>
        <charset val="134"/>
      </rPr>
      <t>400</t>
    </r>
    <r>
      <rPr>
        <b/>
        <sz val="14"/>
        <rFont val="宋体"/>
        <charset val="134"/>
      </rPr>
      <t>元。</t>
    </r>
  </si>
  <si>
    <r>
      <rPr>
        <b/>
        <sz val="14"/>
        <rFont val="Times New Roman"/>
        <charset val="134"/>
      </rPr>
      <t>1.20</t>
    </r>
    <r>
      <rPr>
        <b/>
        <sz val="14"/>
        <rFont val="宋体"/>
        <charset val="134"/>
      </rPr>
      <t>农作物烘干房建设补助项目</t>
    </r>
  </si>
  <si>
    <t>在全县安排170万元建设农作物烘干房4座，用于农作物烘干、保存、贮藏。</t>
  </si>
  <si>
    <r>
      <rPr>
        <b/>
        <sz val="14"/>
        <rFont val="Times New Roman"/>
        <charset val="134"/>
      </rPr>
      <t>1.21</t>
    </r>
    <r>
      <rPr>
        <b/>
        <sz val="14"/>
        <rFont val="宋体"/>
        <charset val="134"/>
      </rPr>
      <t>马铃薯良种繁育基地建设补助项目</t>
    </r>
  </si>
  <si>
    <r>
      <rPr>
        <b/>
        <sz val="14"/>
        <rFont val="宋体"/>
        <charset val="134"/>
      </rPr>
      <t>在全县</t>
    </r>
    <r>
      <rPr>
        <b/>
        <sz val="14"/>
        <rFont val="Times New Roman"/>
        <charset val="134"/>
      </rPr>
      <t>15</t>
    </r>
    <r>
      <rPr>
        <b/>
        <sz val="14"/>
        <rFont val="宋体"/>
        <charset val="134"/>
      </rPr>
      <t>乡镇投入</t>
    </r>
    <r>
      <rPr>
        <b/>
        <sz val="14"/>
        <rFont val="Times New Roman"/>
        <charset val="134"/>
      </rPr>
      <t>588</t>
    </r>
    <r>
      <rPr>
        <b/>
        <sz val="14"/>
        <rFont val="宋体"/>
        <charset val="134"/>
      </rPr>
      <t>万元奖补合作社种植马铃薯</t>
    </r>
    <r>
      <rPr>
        <b/>
        <sz val="14"/>
        <rFont val="Times New Roman"/>
        <charset val="134"/>
      </rPr>
      <t>11760</t>
    </r>
    <r>
      <rPr>
        <b/>
        <sz val="14"/>
        <rFont val="宋体"/>
        <charset val="134"/>
      </rPr>
      <t>亩，每亩补助</t>
    </r>
    <r>
      <rPr>
        <b/>
        <sz val="14"/>
        <rFont val="Times New Roman"/>
        <charset val="134"/>
      </rPr>
      <t>500</t>
    </r>
    <r>
      <rPr>
        <b/>
        <sz val="14"/>
        <rFont val="宋体"/>
        <charset val="134"/>
      </rPr>
      <t>元。</t>
    </r>
  </si>
  <si>
    <r>
      <rPr>
        <b/>
        <sz val="18"/>
        <rFont val="宋体"/>
        <charset val="134"/>
      </rPr>
      <t>②</t>
    </r>
  </si>
  <si>
    <r>
      <rPr>
        <b/>
        <sz val="14"/>
        <rFont val="宋体"/>
        <charset val="134"/>
      </rPr>
      <t>养殖业基地：</t>
    </r>
    <r>
      <rPr>
        <b/>
        <sz val="14"/>
        <rFont val="Times New Roman"/>
        <charset val="134"/>
      </rPr>
      <t>9</t>
    </r>
    <r>
      <rPr>
        <b/>
        <sz val="14"/>
        <rFont val="宋体"/>
        <charset val="134"/>
      </rPr>
      <t>项</t>
    </r>
  </si>
  <si>
    <r>
      <rPr>
        <b/>
        <sz val="14"/>
        <rFont val="宋体"/>
        <charset val="134"/>
      </rPr>
      <t>投资</t>
    </r>
    <r>
      <rPr>
        <b/>
        <sz val="14"/>
        <rFont val="Times New Roman"/>
        <charset val="134"/>
      </rPr>
      <t>3253.655</t>
    </r>
    <r>
      <rPr>
        <b/>
        <sz val="14"/>
        <rFont val="宋体"/>
        <charset val="134"/>
      </rPr>
      <t>万元用于实施养殖业基地类项目。</t>
    </r>
  </si>
  <si>
    <r>
      <rPr>
        <b/>
        <sz val="14"/>
        <rFont val="Times New Roman"/>
        <charset val="134"/>
      </rPr>
      <t>2.1</t>
    </r>
    <r>
      <rPr>
        <b/>
        <sz val="14"/>
        <rFont val="宋体"/>
        <charset val="134"/>
      </rPr>
      <t>养殖合作社奖补项目</t>
    </r>
    <r>
      <rPr>
        <b/>
        <sz val="14"/>
        <rFont val="Times New Roman"/>
        <charset val="134"/>
      </rPr>
      <t xml:space="preserve">
</t>
    </r>
    <r>
      <rPr>
        <b/>
        <sz val="14"/>
        <rFont val="宋体"/>
        <charset val="134"/>
      </rPr>
      <t>（购买青贮机械者优先）</t>
    </r>
  </si>
  <si>
    <r>
      <rPr>
        <b/>
        <sz val="14"/>
        <rFont val="宋体"/>
        <charset val="134"/>
      </rPr>
      <t>在全县择优奖补</t>
    </r>
    <r>
      <rPr>
        <b/>
        <sz val="14"/>
        <rFont val="Times New Roman"/>
        <charset val="134"/>
      </rPr>
      <t>32</t>
    </r>
    <r>
      <rPr>
        <b/>
        <sz val="14"/>
        <rFont val="宋体"/>
        <charset val="134"/>
      </rPr>
      <t>个种养殖合作社，每个</t>
    </r>
    <r>
      <rPr>
        <b/>
        <sz val="14"/>
        <rFont val="Times New Roman"/>
        <charset val="134"/>
      </rPr>
      <t>10</t>
    </r>
    <r>
      <rPr>
        <b/>
        <sz val="14"/>
        <rFont val="宋体"/>
        <charset val="134"/>
      </rPr>
      <t>万元。</t>
    </r>
  </si>
  <si>
    <r>
      <rPr>
        <b/>
        <sz val="14"/>
        <rFont val="Times New Roman"/>
        <charset val="134"/>
      </rPr>
      <t>2.2</t>
    </r>
    <r>
      <rPr>
        <b/>
        <sz val="14"/>
        <rFont val="宋体"/>
        <charset val="134"/>
      </rPr>
      <t>特种动物养殖绿色示范基地建设补助项目</t>
    </r>
  </si>
  <si>
    <r>
      <rPr>
        <b/>
        <sz val="14"/>
        <rFont val="宋体"/>
        <charset val="134"/>
      </rPr>
      <t>在全县投入</t>
    </r>
    <r>
      <rPr>
        <b/>
        <sz val="14"/>
        <rFont val="Times New Roman"/>
        <charset val="134"/>
      </rPr>
      <t>20</t>
    </r>
    <r>
      <rPr>
        <b/>
        <sz val="14"/>
        <rFont val="宋体"/>
        <charset val="134"/>
      </rPr>
      <t>万元奖补合作社等新型经营主体购进特种动物</t>
    </r>
    <r>
      <rPr>
        <b/>
        <sz val="14"/>
        <rFont val="Times New Roman"/>
        <charset val="134"/>
      </rPr>
      <t>200</t>
    </r>
    <r>
      <rPr>
        <b/>
        <sz val="14"/>
        <rFont val="宋体"/>
        <charset val="134"/>
      </rPr>
      <t>只，补助标准成年</t>
    </r>
    <r>
      <rPr>
        <b/>
        <sz val="14"/>
        <rFont val="Times New Roman"/>
        <charset val="134"/>
      </rPr>
      <t>1000</t>
    </r>
    <r>
      <rPr>
        <b/>
        <sz val="14"/>
        <rFont val="宋体"/>
        <charset val="134"/>
      </rPr>
      <t>元</t>
    </r>
    <r>
      <rPr>
        <b/>
        <sz val="14"/>
        <rFont val="Times New Roman"/>
        <charset val="134"/>
      </rPr>
      <t>/</t>
    </r>
    <r>
      <rPr>
        <b/>
        <sz val="14"/>
        <rFont val="宋体"/>
        <charset val="134"/>
      </rPr>
      <t>只；羔</t>
    </r>
    <r>
      <rPr>
        <b/>
        <sz val="14"/>
        <rFont val="Times New Roman"/>
        <charset val="134"/>
      </rPr>
      <t>200</t>
    </r>
    <r>
      <rPr>
        <b/>
        <sz val="14"/>
        <rFont val="宋体"/>
        <charset val="134"/>
      </rPr>
      <t>元</t>
    </r>
    <r>
      <rPr>
        <b/>
        <sz val="14"/>
        <rFont val="Times New Roman"/>
        <charset val="134"/>
      </rPr>
      <t>/</t>
    </r>
    <r>
      <rPr>
        <b/>
        <sz val="14"/>
        <rFont val="宋体"/>
        <charset val="134"/>
      </rPr>
      <t>只。</t>
    </r>
  </si>
  <si>
    <r>
      <rPr>
        <b/>
        <sz val="14"/>
        <rFont val="Times New Roman"/>
        <charset val="134"/>
      </rPr>
      <t>2.3</t>
    </r>
    <r>
      <rPr>
        <b/>
        <sz val="14"/>
        <rFont val="宋体"/>
        <charset val="134"/>
      </rPr>
      <t>土鸡养殖绿色示范基地建设补助项目</t>
    </r>
  </si>
  <si>
    <r>
      <rPr>
        <b/>
        <sz val="14"/>
        <rFont val="宋体"/>
        <charset val="134"/>
      </rPr>
      <t>在全县投入</t>
    </r>
    <r>
      <rPr>
        <b/>
        <sz val="14"/>
        <rFont val="Times New Roman"/>
        <charset val="134"/>
      </rPr>
      <t>218.4</t>
    </r>
    <r>
      <rPr>
        <b/>
        <sz val="14"/>
        <rFont val="宋体"/>
        <charset val="134"/>
      </rPr>
      <t>万元奖补合作社养殖土鸡</t>
    </r>
    <r>
      <rPr>
        <b/>
        <sz val="14"/>
        <rFont val="Times New Roman"/>
        <charset val="134"/>
      </rPr>
      <t>145600</t>
    </r>
    <r>
      <rPr>
        <b/>
        <sz val="14"/>
        <rFont val="宋体"/>
        <charset val="134"/>
      </rPr>
      <t>只，每只补助</t>
    </r>
    <r>
      <rPr>
        <b/>
        <sz val="14"/>
        <rFont val="Times New Roman"/>
        <charset val="134"/>
      </rPr>
      <t>15</t>
    </r>
    <r>
      <rPr>
        <b/>
        <sz val="14"/>
        <rFont val="宋体"/>
        <charset val="134"/>
      </rPr>
      <t>元。</t>
    </r>
  </si>
  <si>
    <r>
      <rPr>
        <b/>
        <sz val="14"/>
        <rFont val="Times New Roman"/>
        <charset val="134"/>
      </rPr>
      <t>2.4</t>
    </r>
    <r>
      <rPr>
        <b/>
        <sz val="14"/>
        <rFont val="宋体"/>
        <charset val="134"/>
      </rPr>
      <t>兔子养殖绿色示范基地建设补助项目</t>
    </r>
  </si>
  <si>
    <r>
      <rPr>
        <b/>
        <sz val="14"/>
        <rFont val="宋体"/>
        <charset val="134"/>
      </rPr>
      <t>在全县投入</t>
    </r>
    <r>
      <rPr>
        <b/>
        <sz val="14"/>
        <rFont val="Times New Roman"/>
        <charset val="134"/>
      </rPr>
      <t>12.075</t>
    </r>
    <r>
      <rPr>
        <b/>
        <sz val="14"/>
        <rFont val="宋体"/>
        <charset val="134"/>
      </rPr>
      <t>万元奖补合作社养殖兔子</t>
    </r>
    <r>
      <rPr>
        <b/>
        <sz val="14"/>
        <rFont val="Times New Roman"/>
        <charset val="134"/>
      </rPr>
      <t>8050</t>
    </r>
    <r>
      <rPr>
        <b/>
        <sz val="14"/>
        <rFont val="宋体"/>
        <charset val="134"/>
      </rPr>
      <t>只，每只补助</t>
    </r>
    <r>
      <rPr>
        <b/>
        <sz val="14"/>
        <rFont val="Times New Roman"/>
        <charset val="134"/>
      </rPr>
      <t>15</t>
    </r>
    <r>
      <rPr>
        <b/>
        <sz val="14"/>
        <rFont val="宋体"/>
        <charset val="134"/>
      </rPr>
      <t>元。</t>
    </r>
  </si>
  <si>
    <r>
      <rPr>
        <b/>
        <sz val="14"/>
        <rFont val="Times New Roman"/>
        <charset val="134"/>
      </rPr>
      <t>2.5</t>
    </r>
    <r>
      <rPr>
        <b/>
        <sz val="14"/>
        <rFont val="宋体"/>
        <charset val="134"/>
      </rPr>
      <t>基础母牛引进补助项目</t>
    </r>
  </si>
  <si>
    <r>
      <rPr>
        <b/>
        <sz val="14"/>
        <rFont val="宋体"/>
        <charset val="134"/>
      </rPr>
      <t>在全县投入</t>
    </r>
    <r>
      <rPr>
        <b/>
        <sz val="14"/>
        <rFont val="Times New Roman"/>
        <charset val="134"/>
      </rPr>
      <t>1379.8</t>
    </r>
    <r>
      <rPr>
        <b/>
        <sz val="14"/>
        <rFont val="宋体"/>
        <charset val="134"/>
      </rPr>
      <t>万元奖补合作社引进基础母牛</t>
    </r>
    <r>
      <rPr>
        <b/>
        <sz val="14"/>
        <rFont val="Times New Roman"/>
        <charset val="134"/>
      </rPr>
      <t>6899</t>
    </r>
    <r>
      <rPr>
        <b/>
        <sz val="14"/>
        <rFont val="宋体"/>
        <charset val="134"/>
      </rPr>
      <t>头，每头补助</t>
    </r>
    <r>
      <rPr>
        <b/>
        <sz val="14"/>
        <rFont val="Times New Roman"/>
        <charset val="134"/>
      </rPr>
      <t>2000</t>
    </r>
    <r>
      <rPr>
        <b/>
        <sz val="14"/>
        <rFont val="宋体"/>
        <charset val="134"/>
      </rPr>
      <t>元。</t>
    </r>
  </si>
  <si>
    <r>
      <rPr>
        <b/>
        <sz val="14"/>
        <rFont val="Times New Roman"/>
        <charset val="134"/>
      </rPr>
      <t>2.6</t>
    </r>
    <r>
      <rPr>
        <b/>
        <sz val="14"/>
        <rFont val="宋体"/>
        <charset val="134"/>
      </rPr>
      <t>基础母羊引进补助项目</t>
    </r>
  </si>
  <si>
    <r>
      <rPr>
        <b/>
        <sz val="14"/>
        <rFont val="宋体"/>
        <charset val="134"/>
      </rPr>
      <t>在全县</t>
    </r>
    <r>
      <rPr>
        <b/>
        <sz val="14"/>
        <rFont val="Times New Roman"/>
        <charset val="134"/>
      </rPr>
      <t>14</t>
    </r>
    <r>
      <rPr>
        <b/>
        <sz val="14"/>
        <rFont val="宋体"/>
        <charset val="134"/>
      </rPr>
      <t>乡镇投入</t>
    </r>
    <r>
      <rPr>
        <b/>
        <sz val="14"/>
        <rFont val="Times New Roman"/>
        <charset val="134"/>
      </rPr>
      <t>343.32</t>
    </r>
    <r>
      <rPr>
        <b/>
        <sz val="14"/>
        <rFont val="宋体"/>
        <charset val="134"/>
      </rPr>
      <t>万元奖补合作社引进基础母羊</t>
    </r>
    <r>
      <rPr>
        <b/>
        <sz val="14"/>
        <rFont val="Times New Roman"/>
        <charset val="134"/>
      </rPr>
      <t>11444</t>
    </r>
    <r>
      <rPr>
        <b/>
        <sz val="14"/>
        <rFont val="宋体"/>
        <charset val="134"/>
      </rPr>
      <t>只。</t>
    </r>
  </si>
  <si>
    <r>
      <rPr>
        <b/>
        <sz val="14"/>
        <rFont val="Times New Roman"/>
        <charset val="134"/>
      </rPr>
      <t>2.7</t>
    </r>
    <r>
      <rPr>
        <b/>
        <sz val="14"/>
        <rFont val="宋体"/>
        <charset val="134"/>
      </rPr>
      <t>牛犊补助项目</t>
    </r>
  </si>
  <si>
    <r>
      <rPr>
        <b/>
        <sz val="14"/>
        <rFont val="宋体"/>
        <charset val="134"/>
      </rPr>
      <t>在全县</t>
    </r>
    <r>
      <rPr>
        <b/>
        <sz val="14"/>
        <rFont val="Times New Roman"/>
        <charset val="134"/>
      </rPr>
      <t>15</t>
    </r>
    <r>
      <rPr>
        <b/>
        <sz val="14"/>
        <rFont val="宋体"/>
        <charset val="134"/>
      </rPr>
      <t>乡镇投入</t>
    </r>
    <r>
      <rPr>
        <b/>
        <sz val="14"/>
        <rFont val="Times New Roman"/>
        <charset val="134"/>
      </rPr>
      <t>669.6</t>
    </r>
    <r>
      <rPr>
        <b/>
        <sz val="14"/>
        <rFont val="宋体"/>
        <charset val="134"/>
      </rPr>
      <t>万元奖补合作社牛犊</t>
    </r>
    <r>
      <rPr>
        <b/>
        <sz val="14"/>
        <rFont val="Times New Roman"/>
        <charset val="134"/>
      </rPr>
      <t>6696</t>
    </r>
    <r>
      <rPr>
        <b/>
        <sz val="14"/>
        <rFont val="宋体"/>
        <charset val="134"/>
      </rPr>
      <t>头，每头补助</t>
    </r>
    <r>
      <rPr>
        <b/>
        <sz val="14"/>
        <rFont val="Times New Roman"/>
        <charset val="134"/>
      </rPr>
      <t>1000</t>
    </r>
    <r>
      <rPr>
        <b/>
        <sz val="14"/>
        <rFont val="宋体"/>
        <charset val="134"/>
      </rPr>
      <t>元。</t>
    </r>
  </si>
  <si>
    <r>
      <rPr>
        <b/>
        <sz val="14"/>
        <rFont val="Times New Roman"/>
        <charset val="134"/>
      </rPr>
      <t>2.8</t>
    </r>
    <r>
      <rPr>
        <b/>
        <sz val="14"/>
        <rFont val="宋体"/>
        <charset val="134"/>
      </rPr>
      <t>羔羊补助项目</t>
    </r>
  </si>
  <si>
    <r>
      <rPr>
        <b/>
        <sz val="14"/>
        <rFont val="宋体"/>
        <charset val="134"/>
      </rPr>
      <t>在全县</t>
    </r>
    <r>
      <rPr>
        <b/>
        <sz val="14"/>
        <rFont val="Times New Roman"/>
        <charset val="134"/>
      </rPr>
      <t>14</t>
    </r>
    <r>
      <rPr>
        <b/>
        <sz val="14"/>
        <rFont val="宋体"/>
        <charset val="134"/>
      </rPr>
      <t>乡镇投入</t>
    </r>
    <r>
      <rPr>
        <b/>
        <sz val="14"/>
        <rFont val="Times New Roman"/>
        <charset val="134"/>
      </rPr>
      <t>140.46</t>
    </r>
    <r>
      <rPr>
        <b/>
        <sz val="14"/>
        <rFont val="宋体"/>
        <charset val="134"/>
      </rPr>
      <t>万元奖补合作社羔羊</t>
    </r>
    <r>
      <rPr>
        <b/>
        <sz val="14"/>
        <rFont val="Times New Roman"/>
        <charset val="134"/>
      </rPr>
      <t>14046</t>
    </r>
    <r>
      <rPr>
        <b/>
        <sz val="14"/>
        <rFont val="宋体"/>
        <charset val="134"/>
      </rPr>
      <t>只，每只补助</t>
    </r>
    <r>
      <rPr>
        <b/>
        <sz val="14"/>
        <rFont val="Times New Roman"/>
        <charset val="134"/>
      </rPr>
      <t>100</t>
    </r>
    <r>
      <rPr>
        <b/>
        <sz val="14"/>
        <rFont val="宋体"/>
        <charset val="134"/>
      </rPr>
      <t>元。</t>
    </r>
  </si>
  <si>
    <r>
      <rPr>
        <b/>
        <sz val="14"/>
        <rFont val="Times New Roman"/>
        <charset val="134"/>
      </rPr>
      <t>2.9</t>
    </r>
    <r>
      <rPr>
        <b/>
        <sz val="14"/>
        <rFont val="宋体"/>
        <charset val="134"/>
      </rPr>
      <t>牛改良补贴项目</t>
    </r>
  </si>
  <si>
    <r>
      <rPr>
        <b/>
        <sz val="14"/>
        <rFont val="宋体"/>
        <charset val="134"/>
      </rPr>
      <t>在全县投入</t>
    </r>
    <r>
      <rPr>
        <b/>
        <sz val="14"/>
        <rFont val="Times New Roman"/>
        <charset val="134"/>
      </rPr>
      <t>150</t>
    </r>
    <r>
      <rPr>
        <b/>
        <sz val="14"/>
        <rFont val="宋体"/>
        <charset val="134"/>
      </rPr>
      <t>万元实施牛改良</t>
    </r>
    <r>
      <rPr>
        <b/>
        <sz val="14"/>
        <rFont val="Times New Roman"/>
        <charset val="134"/>
      </rPr>
      <t>1.5</t>
    </r>
    <r>
      <rPr>
        <b/>
        <sz val="14"/>
        <rFont val="宋体"/>
        <charset val="134"/>
      </rPr>
      <t>万头。</t>
    </r>
  </si>
  <si>
    <r>
      <rPr>
        <b/>
        <sz val="18"/>
        <rFont val="Calibri"/>
        <charset val="134"/>
      </rPr>
      <t>③</t>
    </r>
  </si>
  <si>
    <r>
      <rPr>
        <b/>
        <sz val="14"/>
        <rFont val="宋体"/>
        <charset val="134"/>
      </rPr>
      <t>休闲农业与乡村旅游：</t>
    </r>
    <r>
      <rPr>
        <b/>
        <sz val="14"/>
        <rFont val="Times New Roman"/>
        <charset val="134"/>
      </rPr>
      <t>1</t>
    </r>
    <r>
      <rPr>
        <b/>
        <sz val="14"/>
        <rFont val="宋体"/>
        <charset val="134"/>
      </rPr>
      <t>项</t>
    </r>
  </si>
  <si>
    <r>
      <rPr>
        <b/>
        <sz val="14"/>
        <rFont val="宋体"/>
        <charset val="134"/>
      </rPr>
      <t>投资</t>
    </r>
    <r>
      <rPr>
        <b/>
        <sz val="14"/>
        <rFont val="Times New Roman"/>
        <charset val="134"/>
      </rPr>
      <t>1453.3</t>
    </r>
    <r>
      <rPr>
        <b/>
        <sz val="14"/>
        <rFont val="宋体"/>
        <charset val="134"/>
      </rPr>
      <t>万元用于实施乡村旅游项目。</t>
    </r>
  </si>
  <si>
    <r>
      <rPr>
        <b/>
        <sz val="14"/>
        <rFont val="Times New Roman"/>
        <charset val="134"/>
      </rPr>
      <t>3.1</t>
    </r>
    <r>
      <rPr>
        <b/>
        <sz val="14"/>
        <rFont val="宋体"/>
        <charset val="134"/>
      </rPr>
      <t>乡村旅游</t>
    </r>
  </si>
  <si>
    <r>
      <rPr>
        <sz val="14"/>
        <rFont val="宋体"/>
        <charset val="134"/>
      </rPr>
      <t>马鹿镇生态旅游小镇建设项目</t>
    </r>
  </si>
  <si>
    <t>2022.01—2022.12</t>
  </si>
  <si>
    <r>
      <rPr>
        <sz val="14"/>
        <rFont val="宋体"/>
        <charset val="134"/>
      </rPr>
      <t>提升镇区文化旅游基础设施和公共服务水平：（</t>
    </r>
    <r>
      <rPr>
        <sz val="14"/>
        <rFont val="Times New Roman"/>
        <charset val="134"/>
      </rPr>
      <t>1</t>
    </r>
    <r>
      <rPr>
        <sz val="14"/>
        <rFont val="宋体"/>
        <charset val="134"/>
      </rPr>
      <t>）投资</t>
    </r>
    <r>
      <rPr>
        <sz val="14"/>
        <rFont val="Times New Roman"/>
        <charset val="134"/>
      </rPr>
      <t>105</t>
    </r>
    <r>
      <rPr>
        <sz val="14"/>
        <rFont val="宋体"/>
        <charset val="134"/>
      </rPr>
      <t>万元，将金康大道沿河路主干道（金川</t>
    </r>
    <r>
      <rPr>
        <sz val="14"/>
        <rFont val="Times New Roman"/>
        <charset val="134"/>
      </rPr>
      <t>——</t>
    </r>
    <r>
      <rPr>
        <sz val="14"/>
        <rFont val="宋体"/>
        <charset val="134"/>
      </rPr>
      <t>康王）建设</t>
    </r>
    <r>
      <rPr>
        <sz val="14"/>
        <rFont val="Times New Roman"/>
        <charset val="134"/>
      </rPr>
      <t>5</t>
    </r>
    <r>
      <rPr>
        <sz val="14"/>
        <rFont val="宋体"/>
        <charset val="134"/>
      </rPr>
      <t>公里风情带，游客通过乘坐观光车、自驾车或徒步方式，领略沿途自然风光。（</t>
    </r>
    <r>
      <rPr>
        <sz val="14"/>
        <rFont val="Times New Roman"/>
        <charset val="134"/>
      </rPr>
      <t>2</t>
    </r>
    <r>
      <rPr>
        <sz val="14"/>
        <rFont val="宋体"/>
        <charset val="134"/>
      </rPr>
      <t>）投资</t>
    </r>
    <r>
      <rPr>
        <sz val="14"/>
        <rFont val="Times New Roman"/>
        <charset val="134"/>
      </rPr>
      <t>75</t>
    </r>
    <r>
      <rPr>
        <sz val="14"/>
        <rFont val="宋体"/>
        <charset val="134"/>
      </rPr>
      <t>万元，新建关山风物博物馆</t>
    </r>
    <r>
      <rPr>
        <sz val="14"/>
        <rFont val="Times New Roman"/>
        <charset val="134"/>
      </rPr>
      <t>1</t>
    </r>
    <r>
      <rPr>
        <sz val="14"/>
        <rFont val="宋体"/>
        <charset val="134"/>
      </rPr>
      <t>处，彩陶文化走廊，每隔</t>
    </r>
    <r>
      <rPr>
        <sz val="14"/>
        <rFont val="Times New Roman"/>
        <charset val="134"/>
      </rPr>
      <t>500</t>
    </r>
    <r>
      <rPr>
        <sz val="14"/>
        <rFont val="宋体"/>
        <charset val="134"/>
      </rPr>
      <t>米设置一组陶罐器皿彩陶景观小品群组，共设置</t>
    </r>
    <r>
      <rPr>
        <sz val="14"/>
        <rFont val="Times New Roman"/>
        <charset val="134"/>
      </rPr>
      <t>10</t>
    </r>
    <r>
      <rPr>
        <sz val="14"/>
        <rFont val="宋体"/>
        <charset val="134"/>
      </rPr>
      <t>组彩陶景观小品群组；（</t>
    </r>
    <r>
      <rPr>
        <sz val="14"/>
        <rFont val="Times New Roman"/>
        <charset val="134"/>
      </rPr>
      <t>3</t>
    </r>
    <r>
      <rPr>
        <sz val="14"/>
        <rFont val="宋体"/>
        <charset val="134"/>
      </rPr>
      <t>）投资</t>
    </r>
    <r>
      <rPr>
        <sz val="14"/>
        <rFont val="Times New Roman"/>
        <charset val="134"/>
      </rPr>
      <t>150</t>
    </r>
    <r>
      <rPr>
        <sz val="14"/>
        <rFont val="宋体"/>
        <charset val="134"/>
      </rPr>
      <t>万元，新建</t>
    </r>
    <r>
      <rPr>
        <sz val="14"/>
        <rFont val="Times New Roman"/>
        <charset val="134"/>
      </rPr>
      <t>1500</t>
    </r>
    <r>
      <rPr>
        <sz val="14"/>
        <rFont val="宋体"/>
        <charset val="134"/>
      </rPr>
      <t>平方米生态停车场</t>
    </r>
    <r>
      <rPr>
        <sz val="14"/>
        <rFont val="Times New Roman"/>
        <charset val="134"/>
      </rPr>
      <t>1</t>
    </r>
    <r>
      <rPr>
        <sz val="14"/>
        <rFont val="宋体"/>
        <charset val="134"/>
      </rPr>
      <t>处，设置停车位</t>
    </r>
    <r>
      <rPr>
        <sz val="14"/>
        <rFont val="Times New Roman"/>
        <charset val="134"/>
      </rPr>
      <t>120</t>
    </r>
    <r>
      <rPr>
        <sz val="14"/>
        <rFont val="宋体"/>
        <charset val="134"/>
      </rPr>
      <t>个；（</t>
    </r>
    <r>
      <rPr>
        <sz val="14"/>
        <rFont val="Times New Roman"/>
        <charset val="134"/>
      </rPr>
      <t>4</t>
    </r>
    <r>
      <rPr>
        <sz val="14"/>
        <rFont val="宋体"/>
        <charset val="134"/>
      </rPr>
      <t>）沿街老旧房改造：投资</t>
    </r>
    <r>
      <rPr>
        <sz val="14"/>
        <rFont val="Times New Roman"/>
        <charset val="134"/>
      </rPr>
      <t>208</t>
    </r>
    <r>
      <rPr>
        <sz val="14"/>
        <rFont val="宋体"/>
        <charset val="134"/>
      </rPr>
      <t>万元，对</t>
    </r>
    <r>
      <rPr>
        <sz val="14"/>
        <rFont val="Times New Roman"/>
        <charset val="134"/>
      </rPr>
      <t>32</t>
    </r>
    <r>
      <rPr>
        <sz val="14"/>
        <rFont val="宋体"/>
        <charset val="134"/>
      </rPr>
      <t>户农户原有住房进行改造升级，保持原有风貌，做到修旧如旧，建设不同档次住宿标准，适当收集村民家中闲置物品，陈列摆放，外部以青砖为主色调，每户配有私人菜园等设施。</t>
    </r>
  </si>
  <si>
    <r>
      <rPr>
        <sz val="14"/>
        <rFont val="宋体"/>
        <charset val="134"/>
      </rPr>
      <t>项目实施后，能够发展乡村文化旅游，带动人民群众增加收益。</t>
    </r>
  </si>
  <si>
    <r>
      <rPr>
        <sz val="14"/>
        <rFont val="宋体"/>
        <charset val="134"/>
      </rPr>
      <t>文旅局</t>
    </r>
  </si>
  <si>
    <r>
      <rPr>
        <sz val="14"/>
        <rFont val="宋体"/>
        <charset val="134"/>
      </rPr>
      <t>闫家乡车古村乡村旅游提升工程</t>
    </r>
  </si>
  <si>
    <r>
      <rPr>
        <sz val="14"/>
        <rFont val="宋体"/>
        <charset val="134"/>
      </rPr>
      <t>车古村</t>
    </r>
  </si>
  <si>
    <r>
      <rPr>
        <sz val="14"/>
        <rFont val="Times New Roman"/>
        <charset val="134"/>
      </rPr>
      <t>1.</t>
    </r>
    <r>
      <rPr>
        <sz val="14"/>
        <rFont val="宋体"/>
        <charset val="134"/>
      </rPr>
      <t>车古村硬化农家乐院落长</t>
    </r>
    <r>
      <rPr>
        <sz val="14"/>
        <rFont val="Times New Roman"/>
        <charset val="134"/>
      </rPr>
      <t>60</t>
    </r>
    <r>
      <rPr>
        <sz val="14"/>
        <rFont val="宋体"/>
        <charset val="134"/>
      </rPr>
      <t>米，宽</t>
    </r>
    <r>
      <rPr>
        <sz val="14"/>
        <rFont val="Times New Roman"/>
        <charset val="134"/>
      </rPr>
      <t>31</t>
    </r>
    <r>
      <rPr>
        <sz val="14"/>
        <rFont val="宋体"/>
        <charset val="134"/>
      </rPr>
      <t>米，面积</t>
    </r>
    <r>
      <rPr>
        <sz val="14"/>
        <rFont val="Times New Roman"/>
        <charset val="134"/>
      </rPr>
      <t>1860</t>
    </r>
    <r>
      <rPr>
        <sz val="14"/>
        <rFont val="宋体"/>
        <charset val="134"/>
      </rPr>
      <t>平米，围栏</t>
    </r>
    <r>
      <rPr>
        <sz val="14"/>
        <rFont val="Times New Roman"/>
        <charset val="134"/>
      </rPr>
      <t>180</t>
    </r>
    <r>
      <rPr>
        <sz val="14"/>
        <rFont val="宋体"/>
        <charset val="134"/>
      </rPr>
      <t>米，护坡长</t>
    </r>
    <r>
      <rPr>
        <sz val="14"/>
        <rFont val="Times New Roman"/>
        <charset val="134"/>
      </rPr>
      <t>150</t>
    </r>
    <r>
      <rPr>
        <sz val="14"/>
        <rFont val="宋体"/>
        <charset val="134"/>
      </rPr>
      <t>米，宽</t>
    </r>
    <r>
      <rPr>
        <sz val="14"/>
        <rFont val="Times New Roman"/>
        <charset val="134"/>
      </rPr>
      <t>0.5</t>
    </r>
    <r>
      <rPr>
        <sz val="14"/>
        <rFont val="宋体"/>
        <charset val="134"/>
      </rPr>
      <t>米，高</t>
    </r>
    <r>
      <rPr>
        <sz val="14"/>
        <rFont val="Times New Roman"/>
        <charset val="134"/>
      </rPr>
      <t>4</t>
    </r>
    <r>
      <rPr>
        <sz val="14"/>
        <rFont val="宋体"/>
        <charset val="134"/>
      </rPr>
      <t>米，</t>
    </r>
    <r>
      <rPr>
        <sz val="14"/>
        <rFont val="Times New Roman"/>
        <charset val="134"/>
      </rPr>
      <t>300m³</t>
    </r>
    <r>
      <rPr>
        <sz val="14"/>
        <rFont val="宋体"/>
        <charset val="134"/>
      </rPr>
      <t>。共计</t>
    </r>
    <r>
      <rPr>
        <sz val="14"/>
        <rFont val="Times New Roman"/>
        <charset val="134"/>
      </rPr>
      <t>35.3</t>
    </r>
    <r>
      <rPr>
        <sz val="14"/>
        <rFont val="宋体"/>
        <charset val="134"/>
      </rPr>
      <t>万元。</t>
    </r>
    <r>
      <rPr>
        <sz val="14"/>
        <rFont val="Times New Roman"/>
        <charset val="134"/>
      </rPr>
      <t>2.</t>
    </r>
    <r>
      <rPr>
        <sz val="14"/>
        <rFont val="宋体"/>
        <charset val="134"/>
      </rPr>
      <t>在车古村万家坪修建观景台</t>
    </r>
    <r>
      <rPr>
        <sz val="14"/>
        <rFont val="Times New Roman"/>
        <charset val="134"/>
      </rPr>
      <t>5</t>
    </r>
    <r>
      <rPr>
        <sz val="14"/>
        <rFont val="宋体"/>
        <charset val="134"/>
      </rPr>
      <t>处，石凳</t>
    </r>
    <r>
      <rPr>
        <sz val="14"/>
        <rFont val="Times New Roman"/>
        <charset val="134"/>
      </rPr>
      <t>20</t>
    </r>
    <r>
      <rPr>
        <sz val="14"/>
        <rFont val="宋体"/>
        <charset val="134"/>
      </rPr>
      <t>只，圆桌</t>
    </r>
    <r>
      <rPr>
        <sz val="14"/>
        <rFont val="Times New Roman"/>
        <charset val="134"/>
      </rPr>
      <t>5</t>
    </r>
    <r>
      <rPr>
        <sz val="14"/>
        <rFont val="宋体"/>
        <charset val="134"/>
      </rPr>
      <t>个，修建观光走廊长</t>
    </r>
    <r>
      <rPr>
        <sz val="14"/>
        <rFont val="Times New Roman"/>
        <charset val="134"/>
      </rPr>
      <t>2000</t>
    </r>
    <r>
      <rPr>
        <sz val="14"/>
        <rFont val="宋体"/>
        <charset val="134"/>
      </rPr>
      <t>㎡。共计</t>
    </r>
    <r>
      <rPr>
        <sz val="14"/>
        <rFont val="Times New Roman"/>
        <charset val="134"/>
      </rPr>
      <t>380</t>
    </r>
    <r>
      <rPr>
        <sz val="14"/>
        <rFont val="宋体"/>
        <charset val="134"/>
      </rPr>
      <t>万。</t>
    </r>
  </si>
  <si>
    <r>
      <rPr>
        <sz val="14"/>
        <rFont val="宋体"/>
        <charset val="134"/>
      </rPr>
      <t>补齐乡村旅游基础，引导乡村旅游产业发展，有效增加群众收入。</t>
    </r>
  </si>
  <si>
    <r>
      <rPr>
        <sz val="14"/>
        <rFont val="宋体"/>
        <charset val="134"/>
      </rPr>
      <t>闫家乡王坪村乡村旅游基础设施建设</t>
    </r>
  </si>
  <si>
    <r>
      <rPr>
        <sz val="14"/>
        <rFont val="宋体"/>
        <charset val="134"/>
      </rPr>
      <t>王坪村</t>
    </r>
  </si>
  <si>
    <r>
      <rPr>
        <sz val="14"/>
        <rFont val="Times New Roman"/>
        <charset val="134"/>
      </rPr>
      <t>1.</t>
    </r>
    <r>
      <rPr>
        <sz val="14"/>
        <rFont val="宋体"/>
        <charset val="134"/>
      </rPr>
      <t>依托水帘洞在王坪村发展乡村旅游，前期需修建农家乐一处，观光长廊</t>
    </r>
    <r>
      <rPr>
        <sz val="14"/>
        <rFont val="Times New Roman"/>
        <charset val="134"/>
      </rPr>
      <t>500</t>
    </r>
    <r>
      <rPr>
        <sz val="14"/>
        <rFont val="宋体"/>
        <charset val="134"/>
      </rPr>
      <t>米、凉亭</t>
    </r>
    <r>
      <rPr>
        <sz val="14"/>
        <rFont val="Times New Roman"/>
        <charset val="134"/>
      </rPr>
      <t>4</t>
    </r>
    <r>
      <rPr>
        <sz val="14"/>
        <rFont val="宋体"/>
        <charset val="134"/>
      </rPr>
      <t>处、护栏</t>
    </r>
    <r>
      <rPr>
        <sz val="14"/>
        <rFont val="Times New Roman"/>
        <charset val="134"/>
      </rPr>
      <t>1</t>
    </r>
    <r>
      <rPr>
        <sz val="14"/>
        <rFont val="宋体"/>
        <charset val="134"/>
      </rPr>
      <t>公里、天梯</t>
    </r>
    <r>
      <rPr>
        <sz val="14"/>
        <rFont val="Times New Roman"/>
        <charset val="134"/>
      </rPr>
      <t>800</t>
    </r>
    <r>
      <rPr>
        <sz val="14"/>
        <rFont val="宋体"/>
        <charset val="134"/>
      </rPr>
      <t>米、停车场</t>
    </r>
    <r>
      <rPr>
        <sz val="14"/>
        <rFont val="Times New Roman"/>
        <charset val="134"/>
      </rPr>
      <t>2</t>
    </r>
    <r>
      <rPr>
        <sz val="14"/>
        <rFont val="宋体"/>
        <charset val="134"/>
      </rPr>
      <t>处</t>
    </r>
    <r>
      <rPr>
        <sz val="14"/>
        <rFont val="Times New Roman"/>
        <charset val="134"/>
      </rPr>
      <t>2000</t>
    </r>
    <r>
      <rPr>
        <sz val="14"/>
        <rFont val="宋体"/>
        <charset val="134"/>
      </rPr>
      <t>平米，共需资金</t>
    </r>
    <r>
      <rPr>
        <sz val="14"/>
        <rFont val="Times New Roman"/>
        <charset val="134"/>
      </rPr>
      <t>500</t>
    </r>
    <r>
      <rPr>
        <sz val="14"/>
        <rFont val="宋体"/>
        <charset val="134"/>
      </rPr>
      <t>万元。</t>
    </r>
  </si>
  <si>
    <r>
      <rPr>
        <b/>
        <sz val="18"/>
        <rFont val="宋体"/>
        <charset val="134"/>
      </rPr>
      <t>④</t>
    </r>
  </si>
  <si>
    <r>
      <rPr>
        <b/>
        <sz val="14"/>
        <rFont val="宋体"/>
        <charset val="134"/>
      </rPr>
      <t>其他：</t>
    </r>
    <r>
      <rPr>
        <b/>
        <sz val="14"/>
        <rFont val="Times New Roman"/>
        <charset val="134"/>
      </rPr>
      <t>5</t>
    </r>
    <r>
      <rPr>
        <b/>
        <sz val="14"/>
        <rFont val="宋体"/>
        <charset val="134"/>
      </rPr>
      <t>项</t>
    </r>
  </si>
  <si>
    <r>
      <rPr>
        <b/>
        <sz val="14"/>
        <rFont val="Times New Roman"/>
        <charset val="134"/>
      </rPr>
      <t>4.1</t>
    </r>
    <r>
      <rPr>
        <b/>
        <sz val="14"/>
        <rFont val="宋体"/>
        <charset val="134"/>
      </rPr>
      <t>乡村振兴巾帼示范基地建设项目</t>
    </r>
  </si>
  <si>
    <r>
      <rPr>
        <b/>
        <sz val="14"/>
        <rFont val="宋体"/>
        <charset val="134"/>
      </rPr>
      <t>投资</t>
    </r>
    <r>
      <rPr>
        <b/>
        <sz val="14"/>
        <rFont val="Times New Roman"/>
        <charset val="134"/>
      </rPr>
      <t>20</t>
    </r>
    <r>
      <rPr>
        <b/>
        <sz val="14"/>
        <rFont val="宋体"/>
        <charset val="134"/>
      </rPr>
      <t>万元用于乡村振兴巾帼示范基地建设项目。</t>
    </r>
  </si>
  <si>
    <r>
      <rPr>
        <sz val="14"/>
        <rFont val="宋体"/>
        <charset val="134"/>
      </rPr>
      <t>乡村振兴巾帼示范基地</t>
    </r>
  </si>
  <si>
    <r>
      <rPr>
        <sz val="14"/>
        <rFont val="宋体"/>
        <charset val="134"/>
      </rPr>
      <t>张川县龙山镇四方村、马河村川区地带</t>
    </r>
  </si>
  <si>
    <r>
      <rPr>
        <sz val="14"/>
        <rFont val="宋体"/>
        <charset val="134"/>
      </rPr>
      <t>张家川回族自治县荣达果品种植农民专业合作社</t>
    </r>
  </si>
  <si>
    <r>
      <rPr>
        <sz val="14"/>
        <rFont val="宋体"/>
        <charset val="134"/>
      </rPr>
      <t>通过巾帼示范基地的建设，推动乡村振兴发展</t>
    </r>
  </si>
  <si>
    <r>
      <rPr>
        <sz val="14"/>
        <rFont val="宋体"/>
        <charset val="134"/>
      </rPr>
      <t>妇联</t>
    </r>
  </si>
  <si>
    <r>
      <rPr>
        <sz val="14"/>
        <rFont val="宋体"/>
        <charset val="134"/>
      </rPr>
      <t>张家川县龙山镇韩川村</t>
    </r>
  </si>
  <si>
    <r>
      <rPr>
        <sz val="14"/>
        <rFont val="宋体"/>
        <charset val="134"/>
      </rPr>
      <t>张家川回族自治县川红秦椒种养殖农民专业合作社</t>
    </r>
  </si>
  <si>
    <r>
      <rPr>
        <sz val="14"/>
        <rFont val="宋体"/>
        <charset val="134"/>
      </rPr>
      <t>张家川县龙山镇红家堡子</t>
    </r>
    <r>
      <rPr>
        <sz val="14"/>
        <rFont val="Times New Roman"/>
        <charset val="134"/>
      </rPr>
      <t>“</t>
    </r>
    <r>
      <rPr>
        <sz val="14"/>
        <rFont val="宋体"/>
        <charset val="134"/>
      </rPr>
      <t>方地</t>
    </r>
    <r>
      <rPr>
        <sz val="14"/>
        <rFont val="Times New Roman"/>
        <charset val="134"/>
      </rPr>
      <t>”</t>
    </r>
  </si>
  <si>
    <r>
      <rPr>
        <sz val="14"/>
        <rFont val="宋体"/>
        <charset val="134"/>
      </rPr>
      <t>张家川回族自治县民安养殖农民专业合作社</t>
    </r>
  </si>
  <si>
    <r>
      <rPr>
        <sz val="14"/>
        <rFont val="宋体"/>
        <charset val="134"/>
      </rPr>
      <t>张家川镇阳上村</t>
    </r>
  </si>
  <si>
    <r>
      <rPr>
        <sz val="14"/>
        <rFont val="宋体"/>
        <charset val="134"/>
      </rPr>
      <t>张家川回族自治县金旭升獭兔养殖专业合作社</t>
    </r>
  </si>
  <si>
    <r>
      <rPr>
        <b/>
        <sz val="14"/>
        <rFont val="Times New Roman"/>
        <charset val="134"/>
      </rPr>
      <t>4.2</t>
    </r>
    <r>
      <rPr>
        <b/>
        <sz val="14"/>
        <rFont val="宋体"/>
        <charset val="134"/>
      </rPr>
      <t>肉牛</t>
    </r>
    <r>
      <rPr>
        <b/>
        <sz val="14"/>
        <rFont val="Times New Roman"/>
        <charset val="134"/>
      </rPr>
      <t>(</t>
    </r>
    <r>
      <rPr>
        <b/>
        <sz val="14"/>
        <rFont val="宋体"/>
        <charset val="134"/>
      </rPr>
      <t>羊</t>
    </r>
    <r>
      <rPr>
        <b/>
        <sz val="14"/>
        <rFont val="Times New Roman"/>
        <charset val="134"/>
      </rPr>
      <t>)</t>
    </r>
    <r>
      <rPr>
        <b/>
        <sz val="14"/>
        <rFont val="宋体"/>
        <charset val="134"/>
      </rPr>
      <t>养殖户粪污治理项目奖补</t>
    </r>
  </si>
  <si>
    <r>
      <rPr>
        <b/>
        <sz val="14"/>
        <rFont val="宋体"/>
        <charset val="134"/>
      </rPr>
      <t>在全县</t>
    </r>
    <r>
      <rPr>
        <b/>
        <sz val="14"/>
        <rFont val="Times New Roman"/>
        <charset val="134"/>
      </rPr>
      <t>8</t>
    </r>
    <r>
      <rPr>
        <b/>
        <sz val="14"/>
        <rFont val="宋体"/>
        <charset val="134"/>
      </rPr>
      <t>乡镇投入</t>
    </r>
    <r>
      <rPr>
        <b/>
        <sz val="14"/>
        <rFont val="Times New Roman"/>
        <charset val="134"/>
      </rPr>
      <t>200</t>
    </r>
    <r>
      <rPr>
        <b/>
        <sz val="14"/>
        <rFont val="宋体"/>
        <charset val="134"/>
      </rPr>
      <t>万元奖补肉牛</t>
    </r>
    <r>
      <rPr>
        <b/>
        <sz val="14"/>
        <rFont val="Times New Roman"/>
        <charset val="134"/>
      </rPr>
      <t>(</t>
    </r>
    <r>
      <rPr>
        <b/>
        <sz val="14"/>
        <rFont val="宋体"/>
        <charset val="134"/>
      </rPr>
      <t>羊</t>
    </r>
    <r>
      <rPr>
        <b/>
        <sz val="14"/>
        <rFont val="Times New Roman"/>
        <charset val="134"/>
      </rPr>
      <t>)</t>
    </r>
    <r>
      <rPr>
        <b/>
        <sz val="14"/>
        <rFont val="宋体"/>
        <charset val="134"/>
      </rPr>
      <t>养殖户粪污治理合作社</t>
    </r>
    <r>
      <rPr>
        <b/>
        <sz val="14"/>
        <rFont val="Times New Roman"/>
        <charset val="134"/>
      </rPr>
      <t>20</t>
    </r>
    <r>
      <rPr>
        <b/>
        <sz val="14"/>
        <rFont val="宋体"/>
        <charset val="134"/>
      </rPr>
      <t>个，每个奖补</t>
    </r>
    <r>
      <rPr>
        <b/>
        <sz val="14"/>
        <rFont val="Times New Roman"/>
        <charset val="134"/>
      </rPr>
      <t>10</t>
    </r>
    <r>
      <rPr>
        <b/>
        <sz val="14"/>
        <rFont val="宋体"/>
        <charset val="134"/>
      </rPr>
      <t>万元。</t>
    </r>
  </si>
  <si>
    <r>
      <rPr>
        <b/>
        <sz val="14"/>
        <rFont val="Times New Roman"/>
        <charset val="134"/>
      </rPr>
      <t>4.3</t>
    </r>
    <r>
      <rPr>
        <b/>
        <sz val="14"/>
        <rFont val="宋体"/>
        <charset val="134"/>
      </rPr>
      <t>村集体经济发展项目（产业园建设）</t>
    </r>
  </si>
  <si>
    <r>
      <rPr>
        <b/>
        <sz val="14"/>
        <rFont val="宋体"/>
        <charset val="134"/>
      </rPr>
      <t>新建</t>
    </r>
  </si>
  <si>
    <r>
      <rPr>
        <b/>
        <sz val="14"/>
        <rFont val="宋体"/>
        <charset val="134"/>
      </rPr>
      <t>在</t>
    </r>
    <r>
      <rPr>
        <b/>
        <sz val="14"/>
        <rFont val="Times New Roman"/>
        <charset val="134"/>
      </rPr>
      <t>8</t>
    </r>
    <r>
      <rPr>
        <b/>
        <sz val="14"/>
        <rFont val="宋体"/>
        <charset val="134"/>
      </rPr>
      <t>个产业园投入村集体发展资金</t>
    </r>
    <r>
      <rPr>
        <b/>
        <sz val="14"/>
        <rFont val="Times New Roman"/>
        <charset val="134"/>
      </rPr>
      <t>8800</t>
    </r>
    <r>
      <rPr>
        <b/>
        <sz val="14"/>
        <rFont val="宋体"/>
        <charset val="134"/>
      </rPr>
      <t>万元，财政投入资金形成的固定资产所有权归村集体，利益在村集体和经营主体之间分配。</t>
    </r>
  </si>
  <si>
    <r>
      <rPr>
        <sz val="14"/>
        <rFont val="宋体"/>
        <charset val="134"/>
      </rPr>
      <t>张家川县中部肉牛养殖示范场建设项目</t>
    </r>
  </si>
  <si>
    <r>
      <rPr>
        <sz val="14"/>
        <rFont val="宋体"/>
        <charset val="134"/>
      </rPr>
      <t>在</t>
    </r>
    <r>
      <rPr>
        <sz val="14"/>
        <rFont val="Times New Roman"/>
        <charset val="134"/>
      </rPr>
      <t>3</t>
    </r>
    <r>
      <rPr>
        <sz val="14"/>
        <rFont val="宋体"/>
        <charset val="134"/>
      </rPr>
      <t>乡镇</t>
    </r>
    <r>
      <rPr>
        <sz val="14"/>
        <rFont val="Times New Roman"/>
        <charset val="134"/>
      </rPr>
      <t>44</t>
    </r>
    <r>
      <rPr>
        <sz val="14"/>
        <rFont val="宋体"/>
        <charset val="134"/>
      </rPr>
      <t>村安排村集体经济发展资金</t>
    </r>
    <r>
      <rPr>
        <sz val="14"/>
        <rFont val="Times New Roman"/>
        <charset val="134"/>
      </rPr>
      <t>2000</t>
    </r>
    <r>
      <rPr>
        <sz val="14"/>
        <rFont val="宋体"/>
        <charset val="134"/>
      </rPr>
      <t>万元，用于张家川县中部（刘堡镇刘堡村）肉牛养殖示范场建设项目，其中刘堡镇</t>
    </r>
    <r>
      <rPr>
        <sz val="14"/>
        <rFont val="Times New Roman"/>
        <charset val="134"/>
      </rPr>
      <t>15</t>
    </r>
    <r>
      <rPr>
        <sz val="14"/>
        <rFont val="宋体"/>
        <charset val="134"/>
      </rPr>
      <t>村安排</t>
    </r>
    <r>
      <rPr>
        <sz val="14"/>
        <rFont val="Times New Roman"/>
        <charset val="134"/>
      </rPr>
      <t>650</t>
    </r>
    <r>
      <rPr>
        <sz val="14"/>
        <rFont val="宋体"/>
        <charset val="134"/>
      </rPr>
      <t>万元，在董家村、峡里村、夭儿村、芦科村、郑沟村、小湾村、梨园村各安排</t>
    </r>
    <r>
      <rPr>
        <sz val="14"/>
        <rFont val="Times New Roman"/>
        <charset val="134"/>
      </rPr>
      <t>60</t>
    </r>
    <r>
      <rPr>
        <sz val="14"/>
        <rFont val="宋体"/>
        <charset val="134"/>
      </rPr>
      <t>万元</t>
    </r>
    <r>
      <rPr>
        <sz val="14"/>
        <rFont val="Times New Roman"/>
        <charset val="134"/>
      </rPr>
      <t>,</t>
    </r>
    <r>
      <rPr>
        <sz val="14"/>
        <rFont val="宋体"/>
        <charset val="134"/>
      </rPr>
      <t>在赵湾村、王山村、李山村、丰银村、刘堡村、罗湾村、王家村各安排</t>
    </r>
    <r>
      <rPr>
        <sz val="14"/>
        <rFont val="Times New Roman"/>
        <charset val="134"/>
      </rPr>
      <t>30</t>
    </r>
    <r>
      <rPr>
        <sz val="14"/>
        <rFont val="宋体"/>
        <charset val="134"/>
      </rPr>
      <t>万元，五星村</t>
    </r>
    <r>
      <rPr>
        <sz val="14"/>
        <rFont val="Times New Roman"/>
        <charset val="134"/>
      </rPr>
      <t>20</t>
    </r>
    <r>
      <rPr>
        <sz val="14"/>
        <rFont val="宋体"/>
        <charset val="134"/>
      </rPr>
      <t>万元；木河乡</t>
    </r>
    <r>
      <rPr>
        <sz val="14"/>
        <rFont val="Times New Roman"/>
        <charset val="134"/>
      </rPr>
      <t>10</t>
    </r>
    <r>
      <rPr>
        <sz val="14"/>
        <rFont val="宋体"/>
        <charset val="134"/>
      </rPr>
      <t>村</t>
    </r>
    <r>
      <rPr>
        <sz val="14"/>
        <rFont val="Times New Roman"/>
        <charset val="134"/>
      </rPr>
      <t>590</t>
    </r>
    <r>
      <rPr>
        <sz val="14"/>
        <rFont val="宋体"/>
        <charset val="134"/>
      </rPr>
      <t>万元，在上渠村、庄河村、马坪村、店子村、坪王村、秋木村、桃园村、高山村、八卜村各安排</t>
    </r>
    <r>
      <rPr>
        <sz val="14"/>
        <rFont val="Times New Roman"/>
        <charset val="134"/>
      </rPr>
      <t>60</t>
    </r>
    <r>
      <rPr>
        <sz val="14"/>
        <rFont val="宋体"/>
        <charset val="134"/>
      </rPr>
      <t>万元，李沟村安排</t>
    </r>
    <r>
      <rPr>
        <sz val="14"/>
        <rFont val="Times New Roman"/>
        <charset val="134"/>
      </rPr>
      <t>50</t>
    </r>
    <r>
      <rPr>
        <sz val="14"/>
        <rFont val="宋体"/>
        <charset val="134"/>
      </rPr>
      <t>万元；张川镇</t>
    </r>
    <r>
      <rPr>
        <sz val="14"/>
        <rFont val="Times New Roman"/>
        <charset val="134"/>
      </rPr>
      <t>19</t>
    </r>
    <r>
      <rPr>
        <sz val="14"/>
        <rFont val="宋体"/>
        <charset val="134"/>
      </rPr>
      <t>村</t>
    </r>
    <r>
      <rPr>
        <sz val="14"/>
        <rFont val="Times New Roman"/>
        <charset val="134"/>
      </rPr>
      <t>760</t>
    </r>
    <r>
      <rPr>
        <sz val="14"/>
        <rFont val="宋体"/>
        <charset val="134"/>
      </rPr>
      <t>万元，在西街村、西夭村、东街村、东关村、西关村、赵川村、峡口村、崔湾村、崔家村、上川村、南川村、袁川村、下仁村、大堡村、赵阳村、杨川村、堡山村、背武村、孟寺村各安排</t>
    </r>
    <r>
      <rPr>
        <sz val="14"/>
        <rFont val="Times New Roman"/>
        <charset val="134"/>
      </rPr>
      <t>40</t>
    </r>
    <r>
      <rPr>
        <sz val="14"/>
        <rFont val="宋体"/>
        <charset val="134"/>
      </rPr>
      <t>万元。</t>
    </r>
  </si>
  <si>
    <r>
      <rPr>
        <sz val="14"/>
        <rFont val="宋体"/>
        <charset val="134"/>
      </rPr>
      <t>按照一定比例分红，带动村集体经济发展和农户就业。财政投入资金形成的固定资产所有权归村集体。</t>
    </r>
  </si>
  <si>
    <r>
      <rPr>
        <sz val="14"/>
        <rFont val="宋体"/>
        <charset val="134"/>
      </rPr>
      <t>张家川县东部肉牛养殖示范场建设项目</t>
    </r>
  </si>
  <si>
    <r>
      <rPr>
        <sz val="14"/>
        <rFont val="宋体"/>
        <charset val="134"/>
      </rPr>
      <t>在</t>
    </r>
    <r>
      <rPr>
        <sz val="14"/>
        <rFont val="Times New Roman"/>
        <charset val="134"/>
      </rPr>
      <t>4</t>
    </r>
    <r>
      <rPr>
        <sz val="14"/>
        <rFont val="宋体"/>
        <charset val="134"/>
      </rPr>
      <t>乡镇</t>
    </r>
    <r>
      <rPr>
        <sz val="14"/>
        <rFont val="Times New Roman"/>
        <charset val="134"/>
      </rPr>
      <t>32</t>
    </r>
    <r>
      <rPr>
        <sz val="14"/>
        <rFont val="宋体"/>
        <charset val="134"/>
      </rPr>
      <t>村安排</t>
    </r>
    <r>
      <rPr>
        <sz val="14"/>
        <rFont val="Times New Roman"/>
        <charset val="134"/>
      </rPr>
      <t>2000</t>
    </r>
    <r>
      <rPr>
        <sz val="14"/>
        <rFont val="宋体"/>
        <charset val="134"/>
      </rPr>
      <t>万元，用于张家川县东部（恭门镇西坡村）肉牛养殖示范场建设项目，其中恭门镇</t>
    </r>
    <r>
      <rPr>
        <sz val="14"/>
        <rFont val="Times New Roman"/>
        <charset val="134"/>
      </rPr>
      <t>17</t>
    </r>
    <r>
      <rPr>
        <sz val="14"/>
        <rFont val="宋体"/>
        <charset val="134"/>
      </rPr>
      <t>村</t>
    </r>
    <r>
      <rPr>
        <sz val="14"/>
        <rFont val="Times New Roman"/>
        <charset val="134"/>
      </rPr>
      <t>1060</t>
    </r>
    <r>
      <rPr>
        <sz val="14"/>
        <rFont val="宋体"/>
        <charset val="134"/>
      </rPr>
      <t>万元，在城子村、灵台村、西坡村、麻崖村、麻山村、仁湾村、袁河村、袁家村、张巴村、毛山村、阴山村各安排</t>
    </r>
    <r>
      <rPr>
        <sz val="14"/>
        <rFont val="Times New Roman"/>
        <charset val="134"/>
      </rPr>
      <t>60</t>
    </r>
    <r>
      <rPr>
        <sz val="14"/>
        <rFont val="宋体"/>
        <charset val="134"/>
      </rPr>
      <t>万元，在海河村、河北村、杨坡村、团结村、柳沟村各安排</t>
    </r>
    <r>
      <rPr>
        <sz val="14"/>
        <rFont val="Times New Roman"/>
        <charset val="134"/>
      </rPr>
      <t>70</t>
    </r>
    <r>
      <rPr>
        <sz val="14"/>
        <rFont val="宋体"/>
        <charset val="134"/>
      </rPr>
      <t>万元，在西关村安排</t>
    </r>
    <r>
      <rPr>
        <sz val="14"/>
        <rFont val="Times New Roman"/>
        <charset val="134"/>
      </rPr>
      <t>50</t>
    </r>
    <r>
      <rPr>
        <sz val="14"/>
        <rFont val="宋体"/>
        <charset val="134"/>
      </rPr>
      <t>万元；马鹿镇</t>
    </r>
    <r>
      <rPr>
        <sz val="14"/>
        <rFont val="Times New Roman"/>
        <charset val="134"/>
      </rPr>
      <t>8</t>
    </r>
    <r>
      <rPr>
        <sz val="14"/>
        <rFont val="宋体"/>
        <charset val="134"/>
      </rPr>
      <t>村</t>
    </r>
    <r>
      <rPr>
        <sz val="14"/>
        <rFont val="Times New Roman"/>
        <charset val="134"/>
      </rPr>
      <t>480</t>
    </r>
    <r>
      <rPr>
        <sz val="14"/>
        <rFont val="宋体"/>
        <charset val="134"/>
      </rPr>
      <t>万元，在陡崖村、韩河村、林峰村、寺湾村、白杨村、堡梁村、石庄科村、牌楼村各安排</t>
    </r>
    <r>
      <rPr>
        <sz val="14"/>
        <rFont val="Times New Roman"/>
        <charset val="134"/>
      </rPr>
      <t>60</t>
    </r>
    <r>
      <rPr>
        <sz val="14"/>
        <rFont val="宋体"/>
        <charset val="134"/>
      </rPr>
      <t>万元；闫家乡</t>
    </r>
    <r>
      <rPr>
        <sz val="14"/>
        <rFont val="Times New Roman"/>
        <charset val="134"/>
      </rPr>
      <t>4</t>
    </r>
    <r>
      <rPr>
        <sz val="14"/>
        <rFont val="宋体"/>
        <charset val="134"/>
      </rPr>
      <t>村</t>
    </r>
    <r>
      <rPr>
        <sz val="14"/>
        <rFont val="Times New Roman"/>
        <charset val="134"/>
      </rPr>
      <t>240</t>
    </r>
    <r>
      <rPr>
        <sz val="14"/>
        <rFont val="宋体"/>
        <charset val="134"/>
      </rPr>
      <t>万元，在操场村、大场村、草川梁村、神树村各安排</t>
    </r>
    <r>
      <rPr>
        <sz val="14"/>
        <rFont val="Times New Roman"/>
        <charset val="134"/>
      </rPr>
      <t>60</t>
    </r>
    <r>
      <rPr>
        <sz val="14"/>
        <rFont val="宋体"/>
        <charset val="134"/>
      </rPr>
      <t>万元；平安乡</t>
    </r>
    <r>
      <rPr>
        <sz val="14"/>
        <rFont val="Times New Roman"/>
        <charset val="134"/>
      </rPr>
      <t>4</t>
    </r>
    <r>
      <rPr>
        <sz val="14"/>
        <rFont val="宋体"/>
        <charset val="134"/>
      </rPr>
      <t>村</t>
    </r>
    <r>
      <rPr>
        <sz val="14"/>
        <rFont val="Times New Roman"/>
        <charset val="134"/>
      </rPr>
      <t>220</t>
    </r>
    <r>
      <rPr>
        <sz val="14"/>
        <rFont val="宋体"/>
        <charset val="134"/>
      </rPr>
      <t>万元，梨树村、新庄村各</t>
    </r>
    <r>
      <rPr>
        <sz val="14"/>
        <rFont val="Times New Roman"/>
        <charset val="134"/>
      </rPr>
      <t>60</t>
    </r>
    <r>
      <rPr>
        <sz val="14"/>
        <rFont val="宋体"/>
        <charset val="134"/>
      </rPr>
      <t>万元，包梁村、铁固村各</t>
    </r>
    <r>
      <rPr>
        <sz val="14"/>
        <rFont val="Times New Roman"/>
        <charset val="134"/>
      </rPr>
      <t>50</t>
    </r>
    <r>
      <rPr>
        <sz val="14"/>
        <rFont val="宋体"/>
        <charset val="134"/>
      </rPr>
      <t>万元。</t>
    </r>
  </si>
  <si>
    <r>
      <rPr>
        <sz val="14"/>
        <rFont val="宋体"/>
        <charset val="134"/>
      </rPr>
      <t>张家川县西部肉牛养殖示范场建设项目</t>
    </r>
  </si>
  <si>
    <r>
      <rPr>
        <sz val="14"/>
        <rFont val="宋体"/>
        <charset val="134"/>
      </rPr>
      <t>在</t>
    </r>
    <r>
      <rPr>
        <sz val="14"/>
        <rFont val="Times New Roman"/>
        <charset val="134"/>
      </rPr>
      <t>2</t>
    </r>
    <r>
      <rPr>
        <sz val="14"/>
        <rFont val="宋体"/>
        <charset val="134"/>
      </rPr>
      <t>乡镇</t>
    </r>
    <r>
      <rPr>
        <sz val="14"/>
        <rFont val="Times New Roman"/>
        <charset val="134"/>
      </rPr>
      <t>18</t>
    </r>
    <r>
      <rPr>
        <sz val="14"/>
        <rFont val="宋体"/>
        <charset val="134"/>
      </rPr>
      <t>村安排村集体经济发展资金</t>
    </r>
    <r>
      <rPr>
        <sz val="14"/>
        <rFont val="Times New Roman"/>
        <charset val="134"/>
      </rPr>
      <t>1000</t>
    </r>
    <r>
      <rPr>
        <sz val="14"/>
        <rFont val="宋体"/>
        <charset val="134"/>
      </rPr>
      <t>万元，用于张家川县西部（马关镇上豆村）肉牛养殖示范场建设项目，其中马关镇</t>
    </r>
    <r>
      <rPr>
        <sz val="14"/>
        <rFont val="Times New Roman"/>
        <charset val="134"/>
      </rPr>
      <t>7</t>
    </r>
    <r>
      <rPr>
        <sz val="14"/>
        <rFont val="宋体"/>
        <charset val="134"/>
      </rPr>
      <t>村安排</t>
    </r>
    <r>
      <rPr>
        <sz val="14"/>
        <rFont val="Times New Roman"/>
        <charset val="134"/>
      </rPr>
      <t>350</t>
    </r>
    <r>
      <rPr>
        <sz val="14"/>
        <rFont val="宋体"/>
        <charset val="134"/>
      </rPr>
      <t>万元，在西庄村、西台村、赵沟村、庙湾村、东庄村、草湾村、西山村各安排</t>
    </r>
    <r>
      <rPr>
        <sz val="14"/>
        <rFont val="Times New Roman"/>
        <charset val="134"/>
      </rPr>
      <t>50</t>
    </r>
    <r>
      <rPr>
        <sz val="14"/>
        <rFont val="宋体"/>
        <charset val="134"/>
      </rPr>
      <t>万元；大阳镇</t>
    </r>
    <r>
      <rPr>
        <sz val="14"/>
        <rFont val="Times New Roman"/>
        <charset val="134"/>
      </rPr>
      <t>11</t>
    </r>
    <r>
      <rPr>
        <sz val="14"/>
        <rFont val="宋体"/>
        <charset val="134"/>
      </rPr>
      <t>村</t>
    </r>
    <r>
      <rPr>
        <sz val="14"/>
        <rFont val="Times New Roman"/>
        <charset val="134"/>
      </rPr>
      <t>650</t>
    </r>
    <r>
      <rPr>
        <sz val="14"/>
        <rFont val="宋体"/>
        <charset val="134"/>
      </rPr>
      <t>万元，在下李村、刘沟村、中庄村、寨子村、水滩村、高沟村、东沟村、候吴村、梁堡村、吴家村各安排</t>
    </r>
    <r>
      <rPr>
        <sz val="14"/>
        <rFont val="Times New Roman"/>
        <charset val="134"/>
      </rPr>
      <t>60</t>
    </r>
    <r>
      <rPr>
        <sz val="14"/>
        <rFont val="宋体"/>
        <charset val="134"/>
      </rPr>
      <t>万元，刘山村安排</t>
    </r>
    <r>
      <rPr>
        <sz val="14"/>
        <rFont val="Times New Roman"/>
        <charset val="134"/>
      </rPr>
      <t>50</t>
    </r>
    <r>
      <rPr>
        <sz val="14"/>
        <rFont val="宋体"/>
        <charset val="134"/>
      </rPr>
      <t>万元</t>
    </r>
  </si>
  <si>
    <r>
      <rPr>
        <sz val="14"/>
        <rFont val="宋体"/>
        <charset val="134"/>
      </rPr>
      <t>张家川县东部饲草加工配送中心建设项目</t>
    </r>
  </si>
  <si>
    <r>
      <rPr>
        <sz val="14"/>
        <rFont val="宋体"/>
        <charset val="134"/>
      </rPr>
      <t>在</t>
    </r>
    <r>
      <rPr>
        <sz val="14"/>
        <rFont val="Times New Roman"/>
        <charset val="134"/>
      </rPr>
      <t>2</t>
    </r>
    <r>
      <rPr>
        <sz val="14"/>
        <rFont val="宋体"/>
        <charset val="134"/>
      </rPr>
      <t>乡镇</t>
    </r>
    <r>
      <rPr>
        <sz val="14"/>
        <rFont val="Times New Roman"/>
        <charset val="134"/>
      </rPr>
      <t>8</t>
    </r>
    <r>
      <rPr>
        <sz val="14"/>
        <rFont val="宋体"/>
        <charset val="134"/>
      </rPr>
      <t>村安排村级经济发展资金</t>
    </r>
    <r>
      <rPr>
        <sz val="14"/>
        <rFont val="Times New Roman"/>
        <charset val="134"/>
      </rPr>
      <t>500</t>
    </r>
    <r>
      <rPr>
        <sz val="14"/>
        <rFont val="宋体"/>
        <charset val="134"/>
      </rPr>
      <t>万元，用于东部饲草产业加工配送中心建设项目。其中张棉乡</t>
    </r>
    <r>
      <rPr>
        <sz val="14"/>
        <rFont val="Times New Roman"/>
        <charset val="134"/>
      </rPr>
      <t>3</t>
    </r>
    <r>
      <rPr>
        <sz val="14"/>
        <rFont val="宋体"/>
        <charset val="134"/>
      </rPr>
      <t>村</t>
    </r>
    <r>
      <rPr>
        <sz val="14"/>
        <rFont val="Times New Roman"/>
        <charset val="134"/>
      </rPr>
      <t>140</t>
    </r>
    <r>
      <rPr>
        <sz val="14"/>
        <rFont val="宋体"/>
        <charset val="134"/>
      </rPr>
      <t>万元，在张棉村、周家村各安排</t>
    </r>
    <r>
      <rPr>
        <sz val="14"/>
        <rFont val="Times New Roman"/>
        <charset val="134"/>
      </rPr>
      <t>50</t>
    </r>
    <r>
      <rPr>
        <sz val="14"/>
        <rFont val="宋体"/>
        <charset val="134"/>
      </rPr>
      <t>万元，在田湾村安排</t>
    </r>
    <r>
      <rPr>
        <sz val="14"/>
        <rFont val="Times New Roman"/>
        <charset val="134"/>
      </rPr>
      <t>40</t>
    </r>
    <r>
      <rPr>
        <sz val="14"/>
        <rFont val="宋体"/>
        <charset val="134"/>
      </rPr>
      <t>万元；胡川镇</t>
    </r>
    <r>
      <rPr>
        <sz val="14"/>
        <rFont val="Times New Roman"/>
        <charset val="134"/>
      </rPr>
      <t>12</t>
    </r>
    <r>
      <rPr>
        <sz val="14"/>
        <rFont val="宋体"/>
        <charset val="134"/>
      </rPr>
      <t>村</t>
    </r>
    <r>
      <rPr>
        <sz val="14"/>
        <rFont val="Times New Roman"/>
        <charset val="134"/>
      </rPr>
      <t>360</t>
    </r>
    <r>
      <rPr>
        <sz val="14"/>
        <rFont val="宋体"/>
        <charset val="134"/>
      </rPr>
      <t>万元，在后湾村、刘塬村、宁马村、祁沟村、蒲家村、潘峪村、夏堡村、深坷村、前梁村、胡川村、张堡村、柳湾村各安排</t>
    </r>
    <r>
      <rPr>
        <sz val="14"/>
        <rFont val="Times New Roman"/>
        <charset val="134"/>
      </rPr>
      <t>30</t>
    </r>
    <r>
      <rPr>
        <sz val="14"/>
        <rFont val="宋体"/>
        <charset val="134"/>
      </rPr>
      <t>万元。</t>
    </r>
  </si>
  <si>
    <r>
      <rPr>
        <sz val="14"/>
        <rFont val="宋体"/>
        <charset val="134"/>
      </rPr>
      <t>张家川县中部蔬菜产业园区建设项目</t>
    </r>
  </si>
  <si>
    <r>
      <rPr>
        <sz val="14"/>
        <rFont val="宋体"/>
        <charset val="134"/>
      </rPr>
      <t>在</t>
    </r>
    <r>
      <rPr>
        <sz val="14"/>
        <rFont val="Times New Roman"/>
        <charset val="134"/>
      </rPr>
      <t>2</t>
    </r>
    <r>
      <rPr>
        <sz val="14"/>
        <rFont val="宋体"/>
        <charset val="134"/>
      </rPr>
      <t>乡镇</t>
    </r>
    <r>
      <rPr>
        <sz val="14"/>
        <rFont val="Times New Roman"/>
        <charset val="134"/>
      </rPr>
      <t>12</t>
    </r>
    <r>
      <rPr>
        <sz val="14"/>
        <rFont val="宋体"/>
        <charset val="134"/>
      </rPr>
      <t>村安排村集体经济发展资金</t>
    </r>
    <r>
      <rPr>
        <sz val="14"/>
        <rFont val="Times New Roman"/>
        <charset val="134"/>
      </rPr>
      <t>1000</t>
    </r>
    <r>
      <rPr>
        <sz val="14"/>
        <rFont val="宋体"/>
        <charset val="134"/>
      </rPr>
      <t>万元，用于张家川县中部（刘堡镇米家村）蔬菜产业园建设项目，其中川王镇</t>
    </r>
    <r>
      <rPr>
        <sz val="14"/>
        <rFont val="Times New Roman"/>
        <charset val="134"/>
      </rPr>
      <t>3</t>
    </r>
    <r>
      <rPr>
        <sz val="14"/>
        <rFont val="宋体"/>
        <charset val="134"/>
      </rPr>
      <t>村</t>
    </r>
    <r>
      <rPr>
        <sz val="14"/>
        <rFont val="Times New Roman"/>
        <charset val="134"/>
      </rPr>
      <t>240</t>
    </r>
    <r>
      <rPr>
        <sz val="14"/>
        <rFont val="宋体"/>
        <charset val="134"/>
      </rPr>
      <t>万元，哈沟村、范湾村、松树湾村各安排</t>
    </r>
    <r>
      <rPr>
        <sz val="14"/>
        <rFont val="Times New Roman"/>
        <charset val="134"/>
      </rPr>
      <t>80</t>
    </r>
    <r>
      <rPr>
        <sz val="14"/>
        <rFont val="宋体"/>
        <charset val="134"/>
      </rPr>
      <t>万；连五乡</t>
    </r>
    <r>
      <rPr>
        <sz val="14"/>
        <rFont val="Times New Roman"/>
        <charset val="134"/>
      </rPr>
      <t>9</t>
    </r>
    <r>
      <rPr>
        <sz val="14"/>
        <rFont val="宋体"/>
        <charset val="134"/>
      </rPr>
      <t>村</t>
    </r>
    <r>
      <rPr>
        <sz val="14"/>
        <rFont val="Times New Roman"/>
        <charset val="134"/>
      </rPr>
      <t>760</t>
    </r>
    <r>
      <rPr>
        <sz val="14"/>
        <rFont val="宋体"/>
        <charset val="134"/>
      </rPr>
      <t>万元，在李家村、四合村、黄家村、贠家村、中渠村各安排</t>
    </r>
    <r>
      <rPr>
        <sz val="14"/>
        <rFont val="Times New Roman"/>
        <charset val="134"/>
      </rPr>
      <t>80</t>
    </r>
    <r>
      <rPr>
        <sz val="14"/>
        <rFont val="宋体"/>
        <charset val="134"/>
      </rPr>
      <t>万元，在连五村、高庄村、腰庄村、兰家村各安排</t>
    </r>
    <r>
      <rPr>
        <sz val="14"/>
        <rFont val="Times New Roman"/>
        <charset val="134"/>
      </rPr>
      <t>90</t>
    </r>
    <r>
      <rPr>
        <sz val="14"/>
        <rFont val="宋体"/>
        <charset val="134"/>
      </rPr>
      <t>万元。</t>
    </r>
  </si>
  <si>
    <r>
      <rPr>
        <sz val="14"/>
        <rFont val="宋体"/>
        <charset val="134"/>
      </rPr>
      <t>张家川县西部蔬菜产业园区建设项目</t>
    </r>
  </si>
  <si>
    <r>
      <rPr>
        <sz val="14"/>
        <rFont val="宋体"/>
        <charset val="134"/>
      </rPr>
      <t>在</t>
    </r>
    <r>
      <rPr>
        <sz val="14"/>
        <rFont val="Times New Roman"/>
        <charset val="134"/>
      </rPr>
      <t>2</t>
    </r>
    <r>
      <rPr>
        <sz val="14"/>
        <rFont val="宋体"/>
        <charset val="134"/>
      </rPr>
      <t>乡镇</t>
    </r>
    <r>
      <rPr>
        <sz val="14"/>
        <rFont val="Times New Roman"/>
        <charset val="134"/>
      </rPr>
      <t>12</t>
    </r>
    <r>
      <rPr>
        <sz val="14"/>
        <rFont val="宋体"/>
        <charset val="134"/>
      </rPr>
      <t>村安排村集体经济发展资金</t>
    </r>
    <r>
      <rPr>
        <sz val="14"/>
        <rFont val="Times New Roman"/>
        <charset val="134"/>
      </rPr>
      <t>800</t>
    </r>
    <r>
      <rPr>
        <sz val="14"/>
        <rFont val="宋体"/>
        <charset val="134"/>
      </rPr>
      <t>万元，用于西部（马关镇石川村）蔬菜产业园区建设，其中马关镇</t>
    </r>
    <r>
      <rPr>
        <sz val="14"/>
        <rFont val="Times New Roman"/>
        <charset val="134"/>
      </rPr>
      <t>4</t>
    </r>
    <r>
      <rPr>
        <sz val="14"/>
        <rFont val="宋体"/>
        <charset val="134"/>
      </rPr>
      <t>村</t>
    </r>
    <r>
      <rPr>
        <sz val="14"/>
        <rFont val="Times New Roman"/>
        <charset val="134"/>
      </rPr>
      <t>240</t>
    </r>
    <r>
      <rPr>
        <sz val="14"/>
        <rFont val="宋体"/>
        <charset val="134"/>
      </rPr>
      <t>万元，在东山村、韦沟村、上河村、小庄村各安排</t>
    </r>
    <r>
      <rPr>
        <sz val="14"/>
        <rFont val="Times New Roman"/>
        <charset val="134"/>
      </rPr>
      <t>60</t>
    </r>
    <r>
      <rPr>
        <sz val="14"/>
        <rFont val="宋体"/>
        <charset val="134"/>
      </rPr>
      <t>万元；梁山镇</t>
    </r>
    <r>
      <rPr>
        <sz val="14"/>
        <rFont val="Times New Roman"/>
        <charset val="134"/>
      </rPr>
      <t>8</t>
    </r>
    <r>
      <rPr>
        <sz val="14"/>
        <rFont val="宋体"/>
        <charset val="134"/>
      </rPr>
      <t>村安排</t>
    </r>
    <r>
      <rPr>
        <sz val="14"/>
        <rFont val="Times New Roman"/>
        <charset val="134"/>
      </rPr>
      <t>500</t>
    </r>
    <r>
      <rPr>
        <sz val="14"/>
        <rFont val="宋体"/>
        <charset val="134"/>
      </rPr>
      <t>万元，在梁山村、丹麻村、高营村各安排</t>
    </r>
    <r>
      <rPr>
        <sz val="14"/>
        <rFont val="Times New Roman"/>
        <charset val="134"/>
      </rPr>
      <t>80</t>
    </r>
    <r>
      <rPr>
        <sz val="14"/>
        <rFont val="宋体"/>
        <charset val="134"/>
      </rPr>
      <t>万元，在五方村、阳屲村、杨崖村各安排</t>
    </r>
    <r>
      <rPr>
        <sz val="14"/>
        <rFont val="Times New Roman"/>
        <charset val="134"/>
      </rPr>
      <t>60</t>
    </r>
    <r>
      <rPr>
        <sz val="14"/>
        <rFont val="宋体"/>
        <charset val="134"/>
      </rPr>
      <t>万元；在斜头村、吕湾村各安排</t>
    </r>
    <r>
      <rPr>
        <sz val="14"/>
        <rFont val="Times New Roman"/>
        <charset val="134"/>
      </rPr>
      <t>40</t>
    </r>
    <r>
      <rPr>
        <sz val="14"/>
        <rFont val="宋体"/>
        <charset val="134"/>
      </rPr>
      <t>万元；在大阳镇南山村安排</t>
    </r>
    <r>
      <rPr>
        <sz val="14"/>
        <rFont val="Times New Roman"/>
        <charset val="134"/>
      </rPr>
      <t>60</t>
    </r>
    <r>
      <rPr>
        <sz val="14"/>
        <rFont val="宋体"/>
        <charset val="134"/>
      </rPr>
      <t>万元。</t>
    </r>
  </si>
  <si>
    <r>
      <rPr>
        <sz val="14"/>
        <rFont val="宋体"/>
        <charset val="134"/>
      </rPr>
      <t>张家川县大阳镇产业基地建设项目</t>
    </r>
  </si>
  <si>
    <r>
      <rPr>
        <sz val="14"/>
        <rFont val="宋体"/>
        <charset val="134"/>
      </rPr>
      <t>大阳镇</t>
    </r>
    <r>
      <rPr>
        <sz val="14"/>
        <rFont val="Times New Roman"/>
        <charset val="134"/>
      </rPr>
      <t>8</t>
    </r>
    <r>
      <rPr>
        <sz val="14"/>
        <rFont val="宋体"/>
        <charset val="134"/>
      </rPr>
      <t>村安排</t>
    </r>
    <r>
      <rPr>
        <sz val="14"/>
        <rFont val="Times New Roman"/>
        <charset val="134"/>
      </rPr>
      <t>500</t>
    </r>
    <r>
      <rPr>
        <sz val="14"/>
        <rFont val="宋体"/>
        <charset val="134"/>
      </rPr>
      <t>万元，用于大阳镇产业基地建设项目，其中河李村</t>
    </r>
    <r>
      <rPr>
        <sz val="14"/>
        <rFont val="Times New Roman"/>
        <charset val="134"/>
      </rPr>
      <t>50</t>
    </r>
    <r>
      <rPr>
        <sz val="14"/>
        <rFont val="宋体"/>
        <charset val="134"/>
      </rPr>
      <t>万元，阳沟村</t>
    </r>
    <r>
      <rPr>
        <sz val="14"/>
        <rFont val="Times New Roman"/>
        <charset val="134"/>
      </rPr>
      <t>40</t>
    </r>
    <r>
      <rPr>
        <sz val="14"/>
        <rFont val="宋体"/>
        <charset val="134"/>
      </rPr>
      <t>万元，小阳村</t>
    </r>
    <r>
      <rPr>
        <sz val="14"/>
        <rFont val="Times New Roman"/>
        <charset val="134"/>
      </rPr>
      <t>60</t>
    </r>
    <r>
      <rPr>
        <sz val="14"/>
        <rFont val="宋体"/>
        <charset val="134"/>
      </rPr>
      <t>万元，在汪洋村、豁岘村、闫庄村、阳湾村、太原村、各安排</t>
    </r>
    <r>
      <rPr>
        <sz val="14"/>
        <rFont val="Times New Roman"/>
        <charset val="134"/>
      </rPr>
      <t>70</t>
    </r>
    <r>
      <rPr>
        <sz val="14"/>
        <rFont val="宋体"/>
        <charset val="134"/>
      </rPr>
      <t>万元。</t>
    </r>
  </si>
  <si>
    <r>
      <rPr>
        <sz val="14"/>
        <rFont val="宋体"/>
        <charset val="134"/>
      </rPr>
      <t>张川镇产业基地建设项目</t>
    </r>
  </si>
  <si>
    <r>
      <rPr>
        <sz val="14"/>
        <rFont val="宋体"/>
        <charset val="134"/>
      </rPr>
      <t>张川镇</t>
    </r>
  </si>
  <si>
    <r>
      <rPr>
        <sz val="14"/>
        <rFont val="宋体"/>
        <charset val="134"/>
      </rPr>
      <t>在张川镇</t>
    </r>
    <r>
      <rPr>
        <sz val="14"/>
        <rFont val="Times New Roman"/>
        <charset val="134"/>
      </rPr>
      <t>24</t>
    </r>
    <r>
      <rPr>
        <sz val="14"/>
        <rFont val="宋体"/>
        <charset val="134"/>
      </rPr>
      <t>村安排</t>
    </r>
    <r>
      <rPr>
        <sz val="14"/>
        <rFont val="Times New Roman"/>
        <charset val="134"/>
      </rPr>
      <t>1000</t>
    </r>
    <r>
      <rPr>
        <sz val="14"/>
        <rFont val="宋体"/>
        <charset val="134"/>
      </rPr>
      <t>万元，用于张川镇（刘家村）产业基地建设项目。其中沟口村、园树村、瓦泉村、纳沟村、背武村、下仁村、大堡村、赵阳村、杨川村、堡山村各安排</t>
    </r>
    <r>
      <rPr>
        <sz val="14"/>
        <rFont val="Times New Roman"/>
        <charset val="134"/>
      </rPr>
      <t>30</t>
    </r>
    <r>
      <rPr>
        <sz val="14"/>
        <rFont val="宋体"/>
        <charset val="134"/>
      </rPr>
      <t>万元，在崔湾村、崔家村、峡口村、赵川村、东关村、西街村、西夭村、东街村、西关村、上川村、南川村、袁川村、孟寺村、查湾村各投入</t>
    </r>
    <r>
      <rPr>
        <sz val="14"/>
        <rFont val="Times New Roman"/>
        <charset val="134"/>
      </rPr>
      <t>50</t>
    </r>
    <r>
      <rPr>
        <sz val="14"/>
        <rFont val="宋体"/>
        <charset val="134"/>
      </rPr>
      <t>万元。</t>
    </r>
  </si>
  <si>
    <r>
      <rPr>
        <b/>
        <sz val="14"/>
        <rFont val="Times New Roman"/>
        <charset val="134"/>
      </rPr>
      <t>4.4</t>
    </r>
    <r>
      <rPr>
        <b/>
        <sz val="14"/>
        <rFont val="宋体"/>
        <charset val="134"/>
      </rPr>
      <t>村集体经济发展项目</t>
    </r>
  </si>
  <si>
    <t>新建</t>
  </si>
  <si>
    <t>张川县</t>
  </si>
  <si>
    <r>
      <rPr>
        <sz val="14"/>
        <rFont val="宋体"/>
        <charset val="134"/>
      </rPr>
      <t>投资</t>
    </r>
    <r>
      <rPr>
        <sz val="14"/>
        <rFont val="Times New Roman"/>
        <charset val="134"/>
      </rPr>
      <t>9800</t>
    </r>
    <r>
      <rPr>
        <sz val="14"/>
        <rFont val="宋体"/>
        <charset val="134"/>
      </rPr>
      <t>万元在</t>
    </r>
    <r>
      <rPr>
        <sz val="14"/>
        <rFont val="Times New Roman"/>
        <charset val="134"/>
      </rPr>
      <t>15</t>
    </r>
    <r>
      <rPr>
        <sz val="14"/>
        <rFont val="宋体"/>
        <charset val="134"/>
      </rPr>
      <t>乡镇</t>
    </r>
    <r>
      <rPr>
        <sz val="14"/>
        <rFont val="Times New Roman"/>
        <charset val="134"/>
      </rPr>
      <t>196</t>
    </r>
    <r>
      <rPr>
        <sz val="14"/>
        <rFont val="宋体"/>
        <charset val="134"/>
      </rPr>
      <t>村实施村集体经济发展项目。</t>
    </r>
  </si>
  <si>
    <r>
      <rPr>
        <b/>
        <sz val="14"/>
        <rFont val="Times New Roman"/>
        <charset val="134"/>
      </rPr>
      <t>4.5</t>
    </r>
    <r>
      <rPr>
        <b/>
        <sz val="14"/>
        <rFont val="宋体"/>
        <charset val="134"/>
      </rPr>
      <t>张家川县现代农业产业园（肉牛）养殖示范场污水处理系统及供电保障建设项目</t>
    </r>
  </si>
  <si>
    <t>恭门镇付川村刘堡镇刘堡村龙山镇北河村</t>
  </si>
  <si>
    <r>
      <rPr>
        <sz val="14"/>
        <rFont val="宋体"/>
        <charset val="134"/>
      </rPr>
      <t>在张家川县恭门镇、刘堡镇两个肉牛养殖示范场各建设污水处理系统</t>
    </r>
    <r>
      <rPr>
        <sz val="14"/>
        <rFont val="Times New Roman"/>
        <charset val="134"/>
      </rPr>
      <t>1</t>
    </r>
    <r>
      <rPr>
        <sz val="14"/>
        <rFont val="宋体"/>
        <charset val="134"/>
      </rPr>
      <t>套</t>
    </r>
    <r>
      <rPr>
        <sz val="14"/>
        <rFont val="Times New Roman"/>
        <charset val="134"/>
      </rPr>
      <t>120</t>
    </r>
    <r>
      <rPr>
        <sz val="14"/>
        <rFont val="宋体"/>
        <charset val="134"/>
      </rPr>
      <t>万元，供电电网</t>
    </r>
    <r>
      <rPr>
        <sz val="14"/>
        <rFont val="Times New Roman"/>
        <charset val="134"/>
      </rPr>
      <t>1</t>
    </r>
    <r>
      <rPr>
        <sz val="14"/>
        <rFont val="宋体"/>
        <charset val="134"/>
      </rPr>
      <t>套</t>
    </r>
    <r>
      <rPr>
        <sz val="14"/>
        <rFont val="Times New Roman"/>
        <charset val="134"/>
      </rPr>
      <t>80</t>
    </r>
    <r>
      <rPr>
        <sz val="14"/>
        <rFont val="宋体"/>
        <charset val="134"/>
      </rPr>
      <t>万元，龙山镇肉牛养殖示范场改造污水处理系统、建设有机肥堆粪发酵场等</t>
    </r>
    <r>
      <rPr>
        <sz val="14"/>
        <rFont val="Times New Roman"/>
        <charset val="134"/>
      </rPr>
      <t>100</t>
    </r>
    <r>
      <rPr>
        <sz val="14"/>
        <rFont val="宋体"/>
        <charset val="134"/>
      </rPr>
      <t>万元，建设共计</t>
    </r>
    <r>
      <rPr>
        <sz val="14"/>
        <rFont val="Times New Roman"/>
        <charset val="134"/>
      </rPr>
      <t>500</t>
    </r>
    <r>
      <rPr>
        <sz val="14"/>
        <rFont val="宋体"/>
        <charset val="134"/>
      </rPr>
      <t>万元。</t>
    </r>
  </si>
  <si>
    <t>提升养殖场污水处理能力、提升养殖场建设标准化程度，增加产业效益</t>
  </si>
  <si>
    <t>县畜牧中心</t>
  </si>
  <si>
    <t>恭门镇
刘堡镇
龙山镇</t>
  </si>
  <si>
    <r>
      <rPr>
        <b/>
        <sz val="14"/>
        <rFont val="宋体"/>
        <charset val="134"/>
      </rPr>
      <t>（三）</t>
    </r>
  </si>
  <si>
    <r>
      <rPr>
        <b/>
        <sz val="14"/>
        <rFont val="宋体"/>
        <charset val="134"/>
      </rPr>
      <t>加工流通项目：</t>
    </r>
    <r>
      <rPr>
        <b/>
        <sz val="14"/>
        <rFont val="Times New Roman"/>
        <charset val="134"/>
      </rPr>
      <t>5</t>
    </r>
    <r>
      <rPr>
        <b/>
        <sz val="14"/>
        <rFont val="宋体"/>
        <charset val="134"/>
      </rPr>
      <t>项</t>
    </r>
  </si>
  <si>
    <r>
      <rPr>
        <b/>
        <sz val="14"/>
        <rFont val="宋体"/>
        <charset val="134"/>
      </rPr>
      <t>投资</t>
    </r>
    <r>
      <rPr>
        <b/>
        <sz val="14"/>
        <rFont val="Times New Roman"/>
        <charset val="134"/>
      </rPr>
      <t>4385</t>
    </r>
    <r>
      <rPr>
        <b/>
        <sz val="14"/>
        <rFont val="宋体"/>
        <charset val="134"/>
      </rPr>
      <t>万元用于加工流通类项目。</t>
    </r>
  </si>
  <si>
    <r>
      <rPr>
        <b/>
        <sz val="14"/>
        <rFont val="宋体"/>
        <charset val="134"/>
      </rPr>
      <t>农产品仓储保鲜冷链基础设施建设</t>
    </r>
  </si>
  <si>
    <r>
      <rPr>
        <b/>
        <sz val="14"/>
        <rFont val="宋体"/>
        <charset val="134"/>
      </rPr>
      <t>投资</t>
    </r>
    <r>
      <rPr>
        <b/>
        <sz val="14"/>
        <rFont val="Times New Roman"/>
        <charset val="134"/>
      </rPr>
      <t>1240</t>
    </r>
    <r>
      <rPr>
        <b/>
        <sz val="14"/>
        <rFont val="宋体"/>
        <charset val="134"/>
      </rPr>
      <t>万元用于农产品仓储保鲜冷链基础设施建设项目。</t>
    </r>
  </si>
  <si>
    <r>
      <rPr>
        <sz val="14"/>
        <rFont val="Times New Roman"/>
        <charset val="134"/>
      </rPr>
      <t>1.1</t>
    </r>
    <r>
      <rPr>
        <sz val="14"/>
        <rFont val="宋体"/>
        <charset val="134"/>
      </rPr>
      <t>农产品仓储保鲜设施建设补助项目</t>
    </r>
  </si>
  <si>
    <r>
      <rPr>
        <sz val="14"/>
        <rFont val="宋体"/>
        <charset val="134"/>
      </rPr>
      <t>在全县</t>
    </r>
    <r>
      <rPr>
        <sz val="14"/>
        <rFont val="Times New Roman"/>
        <charset val="134"/>
      </rPr>
      <t>15</t>
    </r>
    <r>
      <rPr>
        <sz val="14"/>
        <rFont val="宋体"/>
        <charset val="134"/>
      </rPr>
      <t>家新型经营主体建设</t>
    </r>
    <r>
      <rPr>
        <sz val="14"/>
        <rFont val="Times New Roman"/>
        <charset val="134"/>
      </rPr>
      <t>15</t>
    </r>
    <r>
      <rPr>
        <sz val="14"/>
        <rFont val="宋体"/>
        <charset val="134"/>
      </rPr>
      <t>座冷库</t>
    </r>
    <r>
      <rPr>
        <sz val="14"/>
        <rFont val="Times New Roman"/>
        <charset val="134"/>
      </rPr>
      <t>9200</t>
    </r>
    <r>
      <rPr>
        <sz val="14"/>
        <rFont val="宋体"/>
        <charset val="134"/>
      </rPr>
      <t>吨</t>
    </r>
    <r>
      <rPr>
        <sz val="14"/>
        <rFont val="Times New Roman"/>
        <charset val="134"/>
      </rPr>
      <t>.</t>
    </r>
  </si>
  <si>
    <r>
      <rPr>
        <sz val="14"/>
        <rFont val="Times New Roman"/>
        <charset val="134"/>
      </rPr>
      <t>1.2</t>
    </r>
    <r>
      <rPr>
        <sz val="14"/>
        <rFont val="宋体"/>
        <charset val="134"/>
      </rPr>
      <t>冷链物流产业园供电项目</t>
    </r>
  </si>
  <si>
    <r>
      <rPr>
        <sz val="14"/>
        <rFont val="宋体"/>
        <charset val="134"/>
      </rPr>
      <t>为张家川县农产品冷链物流产业园提供生产电力保障，需资金</t>
    </r>
    <r>
      <rPr>
        <sz val="14"/>
        <rFont val="Times New Roman"/>
        <charset val="134"/>
      </rPr>
      <t>110</t>
    </r>
    <r>
      <rPr>
        <sz val="14"/>
        <rFont val="宋体"/>
        <charset val="134"/>
      </rPr>
      <t>万元。</t>
    </r>
  </si>
  <si>
    <r>
      <rPr>
        <sz val="14"/>
        <rFont val="宋体"/>
        <charset val="134"/>
      </rPr>
      <t>带动全县产业发展和周边农户就业</t>
    </r>
  </si>
  <si>
    <r>
      <rPr>
        <b/>
        <sz val="14"/>
        <rFont val="宋体"/>
        <charset val="134"/>
      </rPr>
      <t>产地初加工和精深加工</t>
    </r>
  </si>
  <si>
    <r>
      <rPr>
        <b/>
        <sz val="14"/>
        <rFont val="宋体"/>
        <charset val="134"/>
      </rPr>
      <t>投资</t>
    </r>
    <r>
      <rPr>
        <b/>
        <sz val="14"/>
        <rFont val="Times New Roman"/>
        <charset val="134"/>
      </rPr>
      <t>135</t>
    </r>
    <r>
      <rPr>
        <b/>
        <sz val="14"/>
        <rFont val="宋体"/>
        <charset val="134"/>
      </rPr>
      <t>万元用于产地初加工和精深加工项目。</t>
    </r>
  </si>
  <si>
    <r>
      <rPr>
        <b/>
        <sz val="14"/>
        <rFont val="Times New Roman"/>
        <charset val="134"/>
      </rPr>
      <t>2.1</t>
    </r>
    <r>
      <rPr>
        <b/>
        <sz val="14"/>
        <rFont val="宋体"/>
        <charset val="134"/>
      </rPr>
      <t>种植类加工奖补项目</t>
    </r>
  </si>
  <si>
    <r>
      <rPr>
        <b/>
        <sz val="14"/>
        <rFont val="宋体"/>
        <charset val="134"/>
      </rPr>
      <t>在全县投入</t>
    </r>
    <r>
      <rPr>
        <b/>
        <sz val="14"/>
        <rFont val="Times New Roman"/>
        <charset val="134"/>
      </rPr>
      <t>90</t>
    </r>
    <r>
      <rPr>
        <b/>
        <sz val="14"/>
        <rFont val="宋体"/>
        <charset val="134"/>
      </rPr>
      <t>万元奖补种植类加工合作社</t>
    </r>
    <r>
      <rPr>
        <b/>
        <sz val="14"/>
        <rFont val="Times New Roman"/>
        <charset val="134"/>
      </rPr>
      <t>6</t>
    </r>
    <r>
      <rPr>
        <b/>
        <sz val="14"/>
        <rFont val="宋体"/>
        <charset val="134"/>
      </rPr>
      <t>个，每个奖补</t>
    </r>
    <r>
      <rPr>
        <b/>
        <sz val="14"/>
        <rFont val="Times New Roman"/>
        <charset val="134"/>
      </rPr>
      <t>15</t>
    </r>
    <r>
      <rPr>
        <b/>
        <sz val="14"/>
        <rFont val="宋体"/>
        <charset val="134"/>
      </rPr>
      <t>万元。</t>
    </r>
  </si>
  <si>
    <r>
      <rPr>
        <b/>
        <sz val="14"/>
        <rFont val="Times New Roman"/>
        <charset val="134"/>
      </rPr>
      <t>2.2</t>
    </r>
    <r>
      <rPr>
        <b/>
        <sz val="14"/>
        <rFont val="宋体"/>
        <charset val="134"/>
      </rPr>
      <t>养殖类加工奖补项目</t>
    </r>
  </si>
  <si>
    <r>
      <rPr>
        <b/>
        <sz val="14"/>
        <rFont val="宋体"/>
        <charset val="134"/>
      </rPr>
      <t>在全县</t>
    </r>
    <r>
      <rPr>
        <b/>
        <sz val="14"/>
        <rFont val="Times New Roman"/>
        <charset val="134"/>
      </rPr>
      <t>2</t>
    </r>
    <r>
      <rPr>
        <b/>
        <sz val="14"/>
        <rFont val="宋体"/>
        <charset val="134"/>
      </rPr>
      <t>乡镇投入</t>
    </r>
    <r>
      <rPr>
        <b/>
        <sz val="14"/>
        <rFont val="Times New Roman"/>
        <charset val="134"/>
      </rPr>
      <t>45</t>
    </r>
    <r>
      <rPr>
        <b/>
        <sz val="14"/>
        <rFont val="宋体"/>
        <charset val="134"/>
      </rPr>
      <t>万元奖补养殖类加工合作社</t>
    </r>
    <r>
      <rPr>
        <b/>
        <sz val="14"/>
        <rFont val="Times New Roman"/>
        <charset val="134"/>
      </rPr>
      <t>3</t>
    </r>
    <r>
      <rPr>
        <b/>
        <sz val="14"/>
        <rFont val="宋体"/>
        <charset val="134"/>
      </rPr>
      <t>个。</t>
    </r>
  </si>
  <si>
    <r>
      <rPr>
        <b/>
        <sz val="14"/>
        <rFont val="宋体"/>
        <charset val="134"/>
      </rPr>
      <t>品牌打造和展销平台</t>
    </r>
  </si>
  <si>
    <r>
      <rPr>
        <b/>
        <sz val="14"/>
        <rFont val="宋体"/>
        <charset val="134"/>
      </rPr>
      <t>投资</t>
    </r>
    <r>
      <rPr>
        <b/>
        <sz val="14"/>
        <rFont val="Times New Roman"/>
        <charset val="134"/>
      </rPr>
      <t>3010</t>
    </r>
    <r>
      <rPr>
        <b/>
        <sz val="14"/>
        <rFont val="宋体"/>
        <charset val="134"/>
      </rPr>
      <t>万元用于品牌打造和展销平台项目。</t>
    </r>
  </si>
  <si>
    <r>
      <rPr>
        <sz val="14"/>
        <rFont val="宋体"/>
        <charset val="134"/>
      </rPr>
      <t>品牌创建补助项目</t>
    </r>
  </si>
  <si>
    <r>
      <rPr>
        <sz val="14"/>
        <rFont val="宋体"/>
        <charset val="134"/>
      </rPr>
      <t>张家川县</t>
    </r>
  </si>
  <si>
    <r>
      <rPr>
        <sz val="14"/>
        <rFont val="宋体"/>
        <charset val="134"/>
      </rPr>
      <t>在全县投入</t>
    </r>
    <r>
      <rPr>
        <sz val="14"/>
        <rFont val="Times New Roman"/>
        <charset val="134"/>
      </rPr>
      <t>10</t>
    </r>
    <r>
      <rPr>
        <sz val="14"/>
        <rFont val="宋体"/>
        <charset val="134"/>
      </rPr>
      <t>万元进行品牌创建。</t>
    </r>
  </si>
  <si>
    <r>
      <rPr>
        <sz val="14"/>
        <rFont val="宋体"/>
        <charset val="134"/>
      </rPr>
      <t>创建农产品品牌，提高产品知名度，带动产业发展</t>
    </r>
  </si>
  <si>
    <r>
      <rPr>
        <sz val="14"/>
        <rFont val="宋体"/>
        <charset val="134"/>
      </rPr>
      <t>支持张家川县特色餐饮业发展奖补项目</t>
    </r>
  </si>
  <si>
    <r>
      <rPr>
        <sz val="14"/>
        <rFont val="宋体"/>
        <charset val="134"/>
      </rPr>
      <t>在县级衔接资金中安排</t>
    </r>
    <r>
      <rPr>
        <sz val="14"/>
        <rFont val="Times New Roman"/>
        <charset val="134"/>
      </rPr>
      <t>3000</t>
    </r>
    <r>
      <rPr>
        <sz val="14"/>
        <rFont val="宋体"/>
        <charset val="134"/>
      </rPr>
      <t>万元用于特色餐饮产业发展。项目实施依据县人社局、县餐饮服务业发展中心出台的《支持张家川县特色餐饮业发展的奖补方案》执行。</t>
    </r>
  </si>
  <si>
    <r>
      <rPr>
        <sz val="14"/>
        <rFont val="宋体"/>
        <charset val="134"/>
      </rPr>
      <t>用于扶持张家川特色餐饮业的发展</t>
    </r>
  </si>
  <si>
    <r>
      <rPr>
        <sz val="14"/>
        <rFont val="宋体"/>
        <charset val="134"/>
      </rPr>
      <t>人社局</t>
    </r>
  </si>
  <si>
    <r>
      <rPr>
        <sz val="11"/>
        <rFont val="宋体"/>
        <charset val="134"/>
      </rPr>
      <t>张家川县餐饮服务业发展中心</t>
    </r>
  </si>
  <si>
    <r>
      <rPr>
        <b/>
        <sz val="14"/>
        <rFont val="宋体"/>
        <charset val="134"/>
      </rPr>
      <t>（四）</t>
    </r>
  </si>
  <si>
    <r>
      <rPr>
        <b/>
        <sz val="14"/>
        <rFont val="宋体"/>
        <charset val="134"/>
      </rPr>
      <t>配套设施项目：</t>
    </r>
    <r>
      <rPr>
        <b/>
        <sz val="14"/>
        <rFont val="Times New Roman"/>
        <charset val="134"/>
      </rPr>
      <t>1</t>
    </r>
    <r>
      <rPr>
        <b/>
        <sz val="14"/>
        <rFont val="宋体"/>
        <charset val="134"/>
      </rPr>
      <t>项</t>
    </r>
  </si>
  <si>
    <r>
      <rPr>
        <sz val="14"/>
        <rFont val="宋体"/>
        <charset val="134"/>
      </rPr>
      <t>投资</t>
    </r>
    <r>
      <rPr>
        <sz val="14"/>
        <rFont val="Times New Roman"/>
        <charset val="134"/>
      </rPr>
      <t>4725</t>
    </r>
    <r>
      <rPr>
        <sz val="14"/>
        <rFont val="宋体"/>
        <charset val="134"/>
      </rPr>
      <t>万元用于配套设施项目。</t>
    </r>
  </si>
  <si>
    <r>
      <rPr>
        <b/>
        <sz val="14"/>
        <rFont val="宋体"/>
        <charset val="134"/>
      </rPr>
      <t>小型农田水利设施建设</t>
    </r>
  </si>
  <si>
    <r>
      <rPr>
        <sz val="14"/>
        <rFont val="宋体"/>
        <charset val="134"/>
      </rPr>
      <t>投资</t>
    </r>
    <r>
      <rPr>
        <sz val="14"/>
        <rFont val="Times New Roman"/>
        <charset val="134"/>
      </rPr>
      <t>4725</t>
    </r>
    <r>
      <rPr>
        <sz val="14"/>
        <rFont val="宋体"/>
        <charset val="134"/>
      </rPr>
      <t>万元用于小型农田水利设施建设。</t>
    </r>
  </si>
  <si>
    <r>
      <rPr>
        <b/>
        <sz val="14"/>
        <rFont val="Times New Roman"/>
        <charset val="134"/>
      </rPr>
      <t>1.1</t>
    </r>
    <r>
      <rPr>
        <b/>
        <sz val="14"/>
        <rFont val="宋体"/>
        <charset val="134"/>
      </rPr>
      <t>高标准农田建设项目</t>
    </r>
  </si>
  <si>
    <r>
      <rPr>
        <b/>
        <sz val="14"/>
        <rFont val="宋体"/>
        <charset val="134"/>
      </rPr>
      <t>在全县建设高标准农田</t>
    </r>
    <r>
      <rPr>
        <b/>
        <sz val="14"/>
        <rFont val="Times New Roman"/>
        <charset val="134"/>
      </rPr>
      <t>3.5</t>
    </r>
    <r>
      <rPr>
        <b/>
        <sz val="14"/>
        <rFont val="宋体"/>
        <charset val="134"/>
      </rPr>
      <t>万亩，亩补助</t>
    </r>
    <r>
      <rPr>
        <b/>
        <sz val="14"/>
        <rFont val="Times New Roman"/>
        <charset val="134"/>
      </rPr>
      <t>1350</t>
    </r>
    <r>
      <rPr>
        <b/>
        <sz val="14"/>
        <rFont val="宋体"/>
        <charset val="134"/>
      </rPr>
      <t>元。</t>
    </r>
  </si>
  <si>
    <r>
      <rPr>
        <b/>
        <sz val="14"/>
        <rFont val="宋体"/>
        <charset val="134"/>
      </rPr>
      <t>（五）</t>
    </r>
  </si>
  <si>
    <r>
      <rPr>
        <b/>
        <sz val="14"/>
        <rFont val="宋体"/>
        <charset val="134"/>
      </rPr>
      <t>产业服务支撑项目：</t>
    </r>
    <r>
      <rPr>
        <b/>
        <sz val="14"/>
        <rFont val="Times New Roman"/>
        <charset val="134"/>
      </rPr>
      <t>2</t>
    </r>
    <r>
      <rPr>
        <b/>
        <sz val="14"/>
        <rFont val="宋体"/>
        <charset val="134"/>
      </rPr>
      <t>项</t>
    </r>
  </si>
  <si>
    <r>
      <rPr>
        <b/>
        <sz val="14"/>
        <rFont val="宋体"/>
        <charset val="134"/>
      </rPr>
      <t>投资</t>
    </r>
    <r>
      <rPr>
        <b/>
        <sz val="14"/>
        <rFont val="Times New Roman"/>
        <charset val="134"/>
      </rPr>
      <t>755.64</t>
    </r>
    <r>
      <rPr>
        <b/>
        <sz val="14"/>
        <rFont val="宋体"/>
        <charset val="134"/>
      </rPr>
      <t>万元用于产业服务支撑项目。</t>
    </r>
  </si>
  <si>
    <r>
      <rPr>
        <b/>
        <sz val="14"/>
        <rFont val="宋体"/>
        <charset val="134"/>
      </rPr>
      <t>智慧农业</t>
    </r>
  </si>
  <si>
    <r>
      <rPr>
        <sz val="14"/>
        <rFont val="宋体"/>
        <charset val="134"/>
      </rPr>
      <t>智慧农牧信息化建设项目</t>
    </r>
  </si>
  <si>
    <r>
      <rPr>
        <sz val="14"/>
        <rFont val="宋体"/>
        <charset val="134"/>
      </rPr>
      <t>相关乡镇</t>
    </r>
  </si>
  <si>
    <r>
      <rPr>
        <sz val="14"/>
        <rFont val="宋体"/>
        <charset val="134"/>
      </rPr>
      <t>建设智慧农牧信息化系统，提高精细生产和田间智能管理的能力，更好地开展技术指导，促进农业增产增收。</t>
    </r>
  </si>
  <si>
    <r>
      <rPr>
        <sz val="14"/>
        <rFont val="宋体"/>
        <charset val="134"/>
      </rPr>
      <t>带动全县产业发展。</t>
    </r>
  </si>
  <si>
    <t>四方村花牛苹果园肥水一体化高效栽培技术示范</t>
  </si>
  <si>
    <t>龙山镇四方村</t>
  </si>
  <si>
    <t>建设示范园400亩，推行肥水一体化灌溉施肥设备设施系统，根据土壤需水需肥情况补充水分和肥料，提高施肥精准性；采用测土配方技术掌握果园土壤肥力状况，总结苹果园肥水一体化高效栽培技术。实现节水60%以上，增加效益30%；培训人员200人次。项目具体实施内容按专家研讨后内容为准。</t>
  </si>
  <si>
    <t>苹果示范园150亩，产生效益135万元，每年带动农户增加务工收入40万元，支付农户土地流转费20万元。</t>
  </si>
  <si>
    <t>科技局</t>
  </si>
  <si>
    <t>张家川回族自治县荣达果品种植农民专业合作社</t>
  </si>
  <si>
    <t>张家川县东西协作高标准农田土壤改良关键技术开发与研究项目</t>
  </si>
  <si>
    <t>张家川县恭门镇</t>
  </si>
  <si>
    <t>一、建设内容：1.生物有机肥专用微生物菌剂的筛选与开发；2.生物可降解保水材料的合成与开发；3.土壤改良技术方案的优化；二、建设规模.1.选择项目村开展100亩的土壤改良试验示范，通过耕地地力等级测试，寻求最佳的提高土壤肥力的措施；2.培养研究生一至两名，培养专业技术人员10名左右。</t>
  </si>
  <si>
    <t>实施土壤改良工程后，项目区新增耕地实施土地翻耕、晒田，利用太阳紫外线可杀死土壤中的有害病菌，提高田间持水能力和土壤抗蚀性能力，降低土壤容重，增大土壤孔隙，改善土壤通气状况，利于土壤生物生长发育从而提高农作物的抗害能力。项目的实施，可实现耕地质量提高；促进土地节约集约利用；推动农业产业结构调整，促进农村集体土地承包经营权规模集中经营，确保农民增收，保持农村特.</t>
  </si>
  <si>
    <t>张家川回族自治县农业农村项目建设服务中心</t>
  </si>
  <si>
    <t>张家川县中药材试验示范建设及规范化加工项目</t>
  </si>
  <si>
    <t>张家川县大阳镇</t>
  </si>
  <si>
    <t>引进中药材新品种，建立试验示范基地3000亩；新建中药饮片生产及食品生产流水线，集药食生产、技术研发、技术推广于一体；促进中药材科学种植、精深加工向产业化规模化标准化方向发展，为巩固拓展脱贫攻坚成果和乡村振兴发挥示范带动作用。</t>
  </si>
  <si>
    <t>项目实施建成后预计收益450万元，解决务工就业人员50余人，示范引导种植户300余户，降低生产成本，提高经济效益。</t>
  </si>
  <si>
    <t>甘肃天水圣慈药业有限公司大阳分公司</t>
  </si>
  <si>
    <r>
      <rPr>
        <b/>
        <sz val="14"/>
        <rFont val="宋体"/>
        <charset val="134"/>
      </rPr>
      <t>农业社会化服务</t>
    </r>
  </si>
  <si>
    <r>
      <rPr>
        <b/>
        <sz val="14"/>
        <rFont val="Times New Roman"/>
        <charset val="134"/>
      </rPr>
      <t>1.“</t>
    </r>
    <r>
      <rPr>
        <b/>
        <sz val="14"/>
        <rFont val="宋体"/>
        <charset val="134"/>
      </rPr>
      <t>宜机化</t>
    </r>
    <r>
      <rPr>
        <b/>
        <sz val="14"/>
        <rFont val="Times New Roman"/>
        <charset val="134"/>
      </rPr>
      <t>”</t>
    </r>
    <r>
      <rPr>
        <b/>
        <sz val="14"/>
        <rFont val="宋体"/>
        <charset val="134"/>
      </rPr>
      <t>建设补助项目</t>
    </r>
  </si>
  <si>
    <r>
      <rPr>
        <b/>
        <sz val="14"/>
        <rFont val="宋体"/>
        <charset val="134"/>
      </rPr>
      <t>在全县投入</t>
    </r>
    <r>
      <rPr>
        <b/>
        <sz val="14"/>
        <rFont val="Times New Roman"/>
        <charset val="134"/>
      </rPr>
      <t>350.64</t>
    </r>
    <r>
      <rPr>
        <b/>
        <sz val="14"/>
        <rFont val="宋体"/>
        <charset val="134"/>
      </rPr>
      <t>万元奖补合作社进行农机社会化托管服务作业</t>
    </r>
    <r>
      <rPr>
        <b/>
        <sz val="14"/>
        <rFont val="Times New Roman"/>
        <charset val="134"/>
      </rPr>
      <t>35064</t>
    </r>
    <r>
      <rPr>
        <b/>
        <sz val="14"/>
        <rFont val="宋体"/>
        <charset val="134"/>
      </rPr>
      <t>亩，每亩补助</t>
    </r>
    <r>
      <rPr>
        <b/>
        <sz val="14"/>
        <rFont val="Times New Roman"/>
        <charset val="134"/>
      </rPr>
      <t>100</t>
    </r>
    <r>
      <rPr>
        <b/>
        <sz val="14"/>
        <rFont val="宋体"/>
        <charset val="134"/>
      </rPr>
      <t>元。</t>
    </r>
  </si>
  <si>
    <r>
      <rPr>
        <b/>
        <sz val="14"/>
        <rFont val="宋体"/>
        <charset val="134"/>
      </rPr>
      <t>（六）</t>
    </r>
  </si>
  <si>
    <r>
      <rPr>
        <b/>
        <sz val="14"/>
        <rFont val="宋体"/>
        <charset val="134"/>
      </rPr>
      <t>金融保险配套项目：</t>
    </r>
    <r>
      <rPr>
        <b/>
        <sz val="14"/>
        <rFont val="Times New Roman"/>
        <charset val="134"/>
      </rPr>
      <t>1</t>
    </r>
    <r>
      <rPr>
        <b/>
        <sz val="14"/>
        <rFont val="宋体"/>
        <charset val="134"/>
      </rPr>
      <t>项</t>
    </r>
  </si>
  <si>
    <r>
      <rPr>
        <b/>
        <sz val="14"/>
        <rFont val="宋体"/>
        <charset val="134"/>
      </rPr>
      <t>投资</t>
    </r>
    <r>
      <rPr>
        <b/>
        <sz val="14"/>
        <rFont val="Times New Roman"/>
        <charset val="134"/>
      </rPr>
      <t>3393.5545</t>
    </r>
    <r>
      <rPr>
        <b/>
        <sz val="14"/>
        <rFont val="宋体"/>
        <charset val="134"/>
      </rPr>
      <t>万元实施小额信贷贴息项目。</t>
    </r>
  </si>
  <si>
    <r>
      <rPr>
        <b/>
        <sz val="14"/>
        <rFont val="宋体"/>
        <charset val="134"/>
      </rPr>
      <t>小额贷款贴息</t>
    </r>
  </si>
  <si>
    <r>
      <rPr>
        <sz val="14"/>
        <rFont val="宋体"/>
        <charset val="134"/>
      </rPr>
      <t>投资</t>
    </r>
    <r>
      <rPr>
        <sz val="14"/>
        <rFont val="Times New Roman"/>
        <charset val="134"/>
      </rPr>
      <t>3393.5545</t>
    </r>
    <r>
      <rPr>
        <sz val="14"/>
        <rFont val="宋体"/>
        <charset val="134"/>
      </rPr>
      <t>万元实施小额信贷贴息项目。</t>
    </r>
  </si>
  <si>
    <r>
      <rPr>
        <sz val="14"/>
        <rFont val="宋体"/>
        <charset val="134"/>
      </rPr>
      <t>财政局</t>
    </r>
  </si>
  <si>
    <r>
      <rPr>
        <b/>
        <sz val="18"/>
        <rFont val="宋体"/>
        <charset val="134"/>
      </rPr>
      <t>二</t>
    </r>
  </si>
  <si>
    <r>
      <rPr>
        <b/>
        <sz val="18"/>
        <rFont val="宋体"/>
        <charset val="134"/>
      </rPr>
      <t>就业项目：</t>
    </r>
    <r>
      <rPr>
        <b/>
        <sz val="18"/>
        <rFont val="Times New Roman"/>
        <charset val="134"/>
      </rPr>
      <t>14</t>
    </r>
    <r>
      <rPr>
        <b/>
        <sz val="18"/>
        <rFont val="宋体"/>
        <charset val="134"/>
      </rPr>
      <t>项</t>
    </r>
  </si>
  <si>
    <r>
      <rPr>
        <b/>
        <sz val="18"/>
        <rFont val="宋体"/>
        <charset val="134"/>
      </rPr>
      <t>投资</t>
    </r>
    <r>
      <rPr>
        <b/>
        <sz val="18"/>
        <rFont val="Times New Roman"/>
        <charset val="134"/>
      </rPr>
      <t>2916.78</t>
    </r>
    <r>
      <rPr>
        <b/>
        <sz val="18"/>
        <rFont val="宋体"/>
        <charset val="134"/>
      </rPr>
      <t>万元用于实施就业类项目。</t>
    </r>
  </si>
  <si>
    <r>
      <rPr>
        <b/>
        <sz val="14"/>
        <rFont val="宋体"/>
        <charset val="134"/>
      </rPr>
      <t>（一）</t>
    </r>
  </si>
  <si>
    <r>
      <rPr>
        <b/>
        <sz val="14"/>
        <rFont val="宋体"/>
        <charset val="134"/>
      </rPr>
      <t>务工补助：</t>
    </r>
    <r>
      <rPr>
        <b/>
        <sz val="14"/>
        <rFont val="Times New Roman"/>
        <charset val="134"/>
      </rPr>
      <t>2</t>
    </r>
    <r>
      <rPr>
        <b/>
        <sz val="14"/>
        <rFont val="宋体"/>
        <charset val="134"/>
      </rPr>
      <t>项</t>
    </r>
  </si>
  <si>
    <r>
      <rPr>
        <b/>
        <sz val="14"/>
        <rFont val="宋体"/>
        <charset val="134"/>
      </rPr>
      <t>投资</t>
    </r>
    <r>
      <rPr>
        <b/>
        <sz val="14"/>
        <rFont val="Times New Roman"/>
        <charset val="134"/>
      </rPr>
      <t>220.8</t>
    </r>
    <r>
      <rPr>
        <b/>
        <sz val="14"/>
        <rFont val="宋体"/>
        <charset val="134"/>
      </rPr>
      <t>万元用于务工补助项目。</t>
    </r>
  </si>
  <si>
    <r>
      <rPr>
        <b/>
        <sz val="14"/>
        <rFont val="宋体"/>
        <charset val="134"/>
      </rPr>
      <t>交通费补助</t>
    </r>
  </si>
  <si>
    <r>
      <rPr>
        <b/>
        <sz val="14"/>
        <rFont val="宋体"/>
        <charset val="134"/>
      </rPr>
      <t>投资</t>
    </r>
    <r>
      <rPr>
        <b/>
        <sz val="14"/>
        <rFont val="Times New Roman"/>
        <charset val="134"/>
      </rPr>
      <t>190.8</t>
    </r>
    <r>
      <rPr>
        <b/>
        <sz val="14"/>
        <rFont val="宋体"/>
        <charset val="134"/>
      </rPr>
      <t>万元用于交通费补助项目。</t>
    </r>
  </si>
  <si>
    <r>
      <rPr>
        <sz val="14"/>
        <rFont val="宋体"/>
        <charset val="134"/>
      </rPr>
      <t>赴天津和省外务工脱贫劳动力交通补贴</t>
    </r>
  </si>
  <si>
    <r>
      <rPr>
        <sz val="14"/>
        <rFont val="宋体"/>
        <charset val="134"/>
      </rPr>
      <t>续建</t>
    </r>
  </si>
  <si>
    <r>
      <rPr>
        <sz val="14"/>
        <rFont val="Times New Roman"/>
        <charset val="134"/>
      </rPr>
      <t>15</t>
    </r>
    <r>
      <rPr>
        <sz val="14"/>
        <rFont val="宋体"/>
        <charset val="134"/>
      </rPr>
      <t>个乡镇</t>
    </r>
  </si>
  <si>
    <r>
      <rPr>
        <sz val="14"/>
        <rFont val="宋体"/>
        <charset val="134"/>
      </rPr>
      <t>参照</t>
    </r>
    <r>
      <rPr>
        <sz val="14"/>
        <rFont val="Times New Roman"/>
        <charset val="134"/>
      </rPr>
      <t>2020</t>
    </r>
    <r>
      <rPr>
        <sz val="14"/>
        <rFont val="宋体"/>
        <charset val="134"/>
      </rPr>
      <t>年疫情期间补助标准，对跨省就业的外出务工者，给予</t>
    </r>
    <r>
      <rPr>
        <sz val="14"/>
        <rFont val="Times New Roman"/>
        <charset val="134"/>
      </rPr>
      <t>600</t>
    </r>
    <r>
      <rPr>
        <sz val="14"/>
        <rFont val="宋体"/>
        <charset val="134"/>
      </rPr>
      <t>元</t>
    </r>
    <r>
      <rPr>
        <sz val="14"/>
        <rFont val="Times New Roman"/>
        <charset val="134"/>
      </rPr>
      <t>/</t>
    </r>
    <r>
      <rPr>
        <sz val="14"/>
        <rFont val="宋体"/>
        <charset val="134"/>
      </rPr>
      <t>人一次性交通补助。</t>
    </r>
  </si>
  <si>
    <r>
      <rPr>
        <sz val="14"/>
        <rFont val="宋体"/>
        <charset val="134"/>
      </rPr>
      <t>鼓励我县贫困劳动力外出务工，增加收入</t>
    </r>
  </si>
  <si>
    <r>
      <rPr>
        <sz val="14"/>
        <rFont val="宋体"/>
        <charset val="134"/>
      </rPr>
      <t>人社局、各乡镇</t>
    </r>
  </si>
  <si>
    <r>
      <rPr>
        <b/>
        <sz val="14"/>
        <rFont val="宋体"/>
        <charset val="134"/>
      </rPr>
      <t>生产奖补、劳务补助等</t>
    </r>
  </si>
  <si>
    <r>
      <rPr>
        <b/>
        <sz val="14"/>
        <rFont val="宋体"/>
        <charset val="134"/>
      </rPr>
      <t>投资</t>
    </r>
    <r>
      <rPr>
        <b/>
        <sz val="14"/>
        <rFont val="Times New Roman"/>
        <charset val="134"/>
      </rPr>
      <t>30</t>
    </r>
    <r>
      <rPr>
        <b/>
        <sz val="14"/>
        <rFont val="宋体"/>
        <charset val="134"/>
      </rPr>
      <t>万元用于奖补类项目。</t>
    </r>
  </si>
  <si>
    <r>
      <rPr>
        <sz val="14"/>
        <rFont val="宋体"/>
        <charset val="134"/>
      </rPr>
      <t>东西部协作消费帮扶奖补项目</t>
    </r>
  </si>
  <si>
    <r>
      <rPr>
        <sz val="14"/>
        <rFont val="宋体"/>
        <charset val="134"/>
      </rPr>
      <t>安排</t>
    </r>
    <r>
      <rPr>
        <sz val="14"/>
        <rFont val="Times New Roman"/>
        <charset val="134"/>
      </rPr>
      <t>30</t>
    </r>
    <r>
      <rPr>
        <sz val="14"/>
        <rFont val="宋体"/>
        <charset val="134"/>
      </rPr>
      <t>万元，对参与我县东西部协作和中央定点单位消费帮扶工作、在东西部协作帮扶地区和中国煤炭地质总局销售我县农特产品的生产经营主体进行资金奖补，由县商务局负责制定具体奖补方案，并按照方案执行。</t>
    </r>
  </si>
  <si>
    <t>通过资金奖励，激励带动农特产品生产经销企业参与消费帮扶工作的积极性，带动脱贫群众稳定增收，巩固拓展脱贫攻坚成果，助力乡村振兴。</t>
  </si>
  <si>
    <r>
      <rPr>
        <sz val="14"/>
        <rFont val="宋体"/>
        <charset val="134"/>
      </rPr>
      <t>商务局</t>
    </r>
  </si>
  <si>
    <r>
      <rPr>
        <sz val="14"/>
        <rFont val="宋体"/>
        <charset val="134"/>
      </rPr>
      <t>县商务局</t>
    </r>
  </si>
  <si>
    <r>
      <rPr>
        <b/>
        <sz val="14"/>
        <rFont val="宋体"/>
        <charset val="134"/>
      </rPr>
      <t>（二）</t>
    </r>
  </si>
  <si>
    <r>
      <rPr>
        <b/>
        <sz val="14"/>
        <rFont val="宋体"/>
        <charset val="134"/>
      </rPr>
      <t>就业：</t>
    </r>
    <r>
      <rPr>
        <b/>
        <sz val="14"/>
        <rFont val="Times New Roman"/>
        <charset val="134"/>
      </rPr>
      <t>9</t>
    </r>
    <r>
      <rPr>
        <b/>
        <sz val="14"/>
        <rFont val="宋体"/>
        <charset val="134"/>
      </rPr>
      <t>项</t>
    </r>
  </si>
  <si>
    <r>
      <rPr>
        <b/>
        <sz val="14"/>
        <rFont val="宋体"/>
        <charset val="134"/>
      </rPr>
      <t>投资</t>
    </r>
    <r>
      <rPr>
        <b/>
        <sz val="14"/>
        <rFont val="Times New Roman"/>
        <charset val="134"/>
      </rPr>
      <t>1351.8</t>
    </r>
    <r>
      <rPr>
        <b/>
        <sz val="14"/>
        <rFont val="宋体"/>
        <charset val="134"/>
      </rPr>
      <t>万元用于就业项目。</t>
    </r>
  </si>
  <si>
    <r>
      <rPr>
        <b/>
        <sz val="14"/>
        <rFont val="宋体"/>
        <charset val="134"/>
      </rPr>
      <t>帮扶车间（特色手工基地）建设：</t>
    </r>
    <r>
      <rPr>
        <b/>
        <sz val="14"/>
        <rFont val="Times New Roman"/>
        <charset val="134"/>
      </rPr>
      <t>1</t>
    </r>
    <r>
      <rPr>
        <b/>
        <sz val="14"/>
        <rFont val="宋体"/>
        <charset val="134"/>
      </rPr>
      <t>项</t>
    </r>
  </si>
  <si>
    <r>
      <rPr>
        <b/>
        <sz val="14"/>
        <rFont val="宋体"/>
        <charset val="134"/>
      </rPr>
      <t>投资</t>
    </r>
    <r>
      <rPr>
        <b/>
        <sz val="14"/>
        <rFont val="Times New Roman"/>
        <charset val="134"/>
      </rPr>
      <t>610</t>
    </r>
    <r>
      <rPr>
        <b/>
        <sz val="14"/>
        <rFont val="宋体"/>
        <charset val="134"/>
      </rPr>
      <t>万元用于帮扶车间（特色手工基地）建设项目。</t>
    </r>
  </si>
  <si>
    <r>
      <rPr>
        <sz val="14"/>
        <rFont val="宋体"/>
        <charset val="134"/>
      </rPr>
      <t>巾帼帮扶车间</t>
    </r>
  </si>
  <si>
    <r>
      <rPr>
        <sz val="14"/>
        <rFont val="宋体"/>
        <charset val="134"/>
      </rPr>
      <t>张家川回族自治县伊真香淀粉制品有限公司</t>
    </r>
  </si>
  <si>
    <r>
      <rPr>
        <sz val="14"/>
        <rFont val="宋体"/>
        <charset val="134"/>
      </rPr>
      <t>扶持产业发展，拓宽增收渠道，提高农户收入</t>
    </r>
  </si>
  <si>
    <r>
      <rPr>
        <sz val="14"/>
        <rFont val="宋体"/>
        <charset val="134"/>
      </rPr>
      <t>张家川镇上磨村</t>
    </r>
  </si>
  <si>
    <r>
      <rPr>
        <sz val="14"/>
        <rFont val="宋体"/>
        <charset val="134"/>
      </rPr>
      <t>张家川县俊义服饰加工厂</t>
    </r>
  </si>
  <si>
    <r>
      <rPr>
        <sz val="14"/>
        <rFont val="宋体"/>
        <charset val="134"/>
      </rPr>
      <t>张家川县银润服饰有限公司</t>
    </r>
  </si>
  <si>
    <r>
      <rPr>
        <sz val="14"/>
        <rFont val="宋体"/>
        <charset val="134"/>
      </rPr>
      <t>张家川镇西关村</t>
    </r>
  </si>
  <si>
    <r>
      <rPr>
        <sz val="14"/>
        <rFont val="宋体"/>
        <charset val="134"/>
      </rPr>
      <t>张家川回族自治县张家川镇博研梅花鹿养殖场</t>
    </r>
  </si>
  <si>
    <r>
      <rPr>
        <sz val="14"/>
        <rFont val="宋体"/>
        <charset val="134"/>
      </rPr>
      <t>张家川回族自治县星月食品有限公司</t>
    </r>
  </si>
  <si>
    <r>
      <rPr>
        <sz val="14"/>
        <rFont val="宋体"/>
        <charset val="134"/>
      </rPr>
      <t>龙山镇芦源村</t>
    </r>
  </si>
  <si>
    <r>
      <rPr>
        <sz val="14"/>
        <rFont val="宋体"/>
        <charset val="134"/>
      </rPr>
      <t>天水市芦塬村卓越服装有限公司</t>
    </r>
  </si>
  <si>
    <r>
      <rPr>
        <sz val="14"/>
        <rFont val="宋体"/>
        <charset val="134"/>
      </rPr>
      <t>公共实训基地项目建设</t>
    </r>
  </si>
  <si>
    <t>2022.1-2022.10</t>
  </si>
  <si>
    <r>
      <rPr>
        <sz val="14"/>
        <rFont val="宋体"/>
        <charset val="134"/>
      </rPr>
      <t>上磨职中</t>
    </r>
  </si>
  <si>
    <r>
      <rPr>
        <sz val="14"/>
        <rFont val="宋体"/>
        <charset val="134"/>
      </rPr>
      <t>新建集实训、孵化一体的公共实训基地</t>
    </r>
    <r>
      <rPr>
        <sz val="14"/>
        <rFont val="Times New Roman"/>
        <charset val="134"/>
      </rPr>
      <t>1</t>
    </r>
    <r>
      <rPr>
        <sz val="14"/>
        <rFont val="宋体"/>
        <charset val="134"/>
      </rPr>
      <t>处。其中：建设地上</t>
    </r>
    <r>
      <rPr>
        <sz val="14"/>
        <rFont val="Times New Roman"/>
        <charset val="134"/>
      </rPr>
      <t>5</t>
    </r>
    <r>
      <rPr>
        <sz val="14"/>
        <rFont val="宋体"/>
        <charset val="134"/>
      </rPr>
      <t>层实训楼</t>
    </r>
    <r>
      <rPr>
        <sz val="14"/>
        <rFont val="Times New Roman"/>
        <charset val="134"/>
      </rPr>
      <t>1</t>
    </r>
    <r>
      <rPr>
        <sz val="14"/>
        <rFont val="宋体"/>
        <charset val="134"/>
      </rPr>
      <t>幢，建筑面积</t>
    </r>
    <r>
      <rPr>
        <sz val="14"/>
        <rFont val="Times New Roman"/>
        <charset val="134"/>
      </rPr>
      <t>5000</t>
    </r>
    <r>
      <rPr>
        <sz val="14"/>
        <rFont val="宋体"/>
        <charset val="134"/>
      </rPr>
      <t>平方米；建设停车场、绿化带、花园等附属设施，购置电子设备、灶具、桌椅、消防、办公用品等设备。</t>
    </r>
  </si>
  <si>
    <r>
      <rPr>
        <sz val="14"/>
        <rFont val="宋体"/>
        <charset val="134"/>
      </rPr>
      <t>该项目的实施，能够进一步提升我县餐饮业职业技能培训水平，真正使参训群众获得一技之长，促进餐饮业向产业化、连锁式方向发展，有效壮大发展规模，提升发展质量效益，增强竞争实力，扩大对外影响。</t>
    </r>
  </si>
  <si>
    <r>
      <rPr>
        <b/>
        <sz val="14"/>
        <rFont val="宋体"/>
        <charset val="134"/>
      </rPr>
      <t>技能培训：</t>
    </r>
    <r>
      <rPr>
        <b/>
        <sz val="14"/>
        <rFont val="Times New Roman"/>
        <charset val="134"/>
      </rPr>
      <t>5</t>
    </r>
    <r>
      <rPr>
        <b/>
        <sz val="14"/>
        <rFont val="宋体"/>
        <charset val="134"/>
      </rPr>
      <t>项</t>
    </r>
  </si>
  <si>
    <r>
      <rPr>
        <b/>
        <sz val="14"/>
        <rFont val="宋体"/>
        <charset val="134"/>
      </rPr>
      <t>投资</t>
    </r>
    <r>
      <rPr>
        <b/>
        <sz val="14"/>
        <rFont val="Times New Roman"/>
        <charset val="134"/>
      </rPr>
      <t>703.80</t>
    </r>
    <r>
      <rPr>
        <b/>
        <sz val="14"/>
        <rFont val="宋体"/>
        <charset val="134"/>
      </rPr>
      <t>万元用于技能培训项目。</t>
    </r>
  </si>
  <si>
    <r>
      <rPr>
        <b/>
        <sz val="14"/>
        <rFont val="Times New Roman"/>
        <charset val="134"/>
      </rPr>
      <t>2.1</t>
    </r>
    <r>
      <rPr>
        <b/>
        <sz val="14"/>
        <rFont val="宋体"/>
        <charset val="134"/>
      </rPr>
      <t>劳动力职业技能培训项目</t>
    </r>
  </si>
  <si>
    <r>
      <rPr>
        <b/>
        <sz val="14"/>
        <rFont val="宋体"/>
        <charset val="134"/>
      </rPr>
      <t>投资</t>
    </r>
    <r>
      <rPr>
        <b/>
        <sz val="14"/>
        <rFont val="Times New Roman"/>
        <charset val="134"/>
      </rPr>
      <t>698.28</t>
    </r>
    <r>
      <rPr>
        <b/>
        <sz val="14"/>
        <rFont val="宋体"/>
        <charset val="134"/>
      </rPr>
      <t>万元用于劳动力职业技能培训项目。</t>
    </r>
  </si>
  <si>
    <r>
      <rPr>
        <sz val="14"/>
        <rFont val="宋体"/>
        <charset val="134"/>
      </rPr>
      <t>脱贫劳动力职业技能技能培训项目</t>
    </r>
  </si>
  <si>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29</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</si>
  <si>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通过技能培训增加群众就业技能，进一步提高收入</t>
    </r>
  </si>
  <si>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21</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</si>
  <si>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27</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</si>
  <si>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15</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</si>
  <si>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13</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</si>
  <si>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8</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</si>
  <si>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22</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</si>
  <si>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17</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</si>
  <si>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张棉乡</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</si>
  <si>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11</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</si>
  <si>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12</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</si>
  <si>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24</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</si>
  <si>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14</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</si>
  <si>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b/>
        <sz val="14"/>
        <rFont val="Times New Roman"/>
        <charset val="134"/>
      </rPr>
      <t>2.2</t>
    </r>
    <r>
      <rPr>
        <b/>
        <sz val="14"/>
        <rFont val="宋体"/>
        <charset val="134"/>
      </rPr>
      <t>农业实用技术培训项目（边缘户）</t>
    </r>
  </si>
  <si>
    <r>
      <rPr>
        <b/>
        <sz val="14"/>
        <rFont val="宋体"/>
        <charset val="134"/>
      </rPr>
      <t>安排</t>
    </r>
    <r>
      <rPr>
        <b/>
        <sz val="14"/>
        <rFont val="Times New Roman"/>
        <charset val="134"/>
      </rPr>
      <t>2.82</t>
    </r>
    <r>
      <rPr>
        <b/>
        <sz val="14"/>
        <rFont val="宋体"/>
        <charset val="134"/>
      </rPr>
      <t>万元在相关乡镇实施边缘户农业实用技术培训项目，每人</t>
    </r>
    <r>
      <rPr>
        <b/>
        <sz val="14"/>
        <rFont val="Times New Roman"/>
        <charset val="134"/>
      </rPr>
      <t>300</t>
    </r>
    <r>
      <rPr>
        <b/>
        <sz val="14"/>
        <rFont val="宋体"/>
        <charset val="134"/>
      </rPr>
      <t>元标准，共培训</t>
    </r>
    <r>
      <rPr>
        <b/>
        <sz val="14"/>
        <rFont val="Times New Roman"/>
        <charset val="134"/>
      </rPr>
      <t>94</t>
    </r>
    <r>
      <rPr>
        <b/>
        <sz val="14"/>
        <rFont val="宋体"/>
        <charset val="134"/>
      </rPr>
      <t>人。</t>
    </r>
  </si>
  <si>
    <r>
      <rPr>
        <sz val="14"/>
        <rFont val="宋体"/>
        <charset val="134"/>
      </rPr>
      <t>龙山镇农业实用技术培训项目</t>
    </r>
  </si>
  <si>
    <r>
      <rPr>
        <sz val="14"/>
        <rFont val="宋体"/>
        <charset val="134"/>
      </rPr>
      <t>西门村培训</t>
    </r>
    <r>
      <rPr>
        <sz val="14"/>
        <rFont val="Times New Roman"/>
        <charset val="134"/>
      </rPr>
      <t>3</t>
    </r>
    <r>
      <rPr>
        <sz val="14"/>
        <rFont val="宋体"/>
        <charset val="134"/>
      </rPr>
      <t>人，补助</t>
    </r>
    <r>
      <rPr>
        <sz val="14"/>
        <rFont val="Times New Roman"/>
        <charset val="134"/>
      </rPr>
      <t>0.09</t>
    </r>
    <r>
      <rPr>
        <sz val="14"/>
        <rFont val="宋体"/>
        <charset val="134"/>
      </rPr>
      <t>万元</t>
    </r>
  </si>
  <si>
    <r>
      <rPr>
        <sz val="14"/>
        <rFont val="宋体"/>
        <charset val="134"/>
      </rPr>
      <t>提高农户种植养殖技术水平，扩宽增收渠道</t>
    </r>
  </si>
  <si>
    <r>
      <rPr>
        <sz val="14"/>
        <rFont val="宋体"/>
        <charset val="134"/>
      </rPr>
      <t>恭门镇农业实用技术培训项目</t>
    </r>
  </si>
  <si>
    <r>
      <rPr>
        <sz val="14"/>
        <rFont val="宋体"/>
        <charset val="134"/>
      </rPr>
      <t>灵台村</t>
    </r>
    <r>
      <rPr>
        <sz val="14"/>
        <rFont val="Times New Roman"/>
        <charset val="134"/>
      </rPr>
      <t>2</t>
    </r>
    <r>
      <rPr>
        <sz val="14"/>
        <rFont val="宋体"/>
        <charset val="134"/>
      </rPr>
      <t>户</t>
    </r>
    <r>
      <rPr>
        <sz val="14"/>
        <rFont val="Times New Roman"/>
        <charset val="134"/>
      </rPr>
      <t>2</t>
    </r>
    <r>
      <rPr>
        <sz val="14"/>
        <rFont val="宋体"/>
        <charset val="134"/>
      </rPr>
      <t>人</t>
    </r>
  </si>
  <si>
    <r>
      <rPr>
        <sz val="14"/>
        <rFont val="宋体"/>
        <charset val="134"/>
      </rPr>
      <t>提高边缘户科学种植水平，巩固拓展脱贫攻坚成果</t>
    </r>
  </si>
  <si>
    <r>
      <rPr>
        <sz val="14"/>
        <rFont val="宋体"/>
        <charset val="134"/>
      </rPr>
      <t>胡川镇农业实用技术培训项目</t>
    </r>
  </si>
  <si>
    <r>
      <rPr>
        <sz val="14"/>
        <rFont val="宋体"/>
        <charset val="134"/>
      </rPr>
      <t>在胡川镇实施农业实用技术培训</t>
    </r>
    <r>
      <rPr>
        <sz val="14"/>
        <rFont val="Times New Roman"/>
        <charset val="134"/>
      </rPr>
      <t>2</t>
    </r>
    <r>
      <rPr>
        <sz val="14"/>
        <rFont val="宋体"/>
        <charset val="134"/>
      </rPr>
      <t>人，每人补助</t>
    </r>
    <r>
      <rPr>
        <sz val="14"/>
        <rFont val="Times New Roman"/>
        <charset val="134"/>
      </rPr>
      <t>300</t>
    </r>
    <r>
      <rPr>
        <sz val="14"/>
        <rFont val="宋体"/>
        <charset val="134"/>
      </rPr>
      <t>元，共计补助</t>
    </r>
    <r>
      <rPr>
        <sz val="14"/>
        <rFont val="Times New Roman"/>
        <charset val="134"/>
      </rPr>
      <t>0.06</t>
    </r>
    <r>
      <rPr>
        <sz val="14"/>
        <rFont val="宋体"/>
        <charset val="134"/>
      </rPr>
      <t>万元。其中王安村边缘户农业实用技术培训</t>
    </r>
    <r>
      <rPr>
        <sz val="14"/>
        <rFont val="Times New Roman"/>
        <charset val="134"/>
      </rPr>
      <t>1</t>
    </r>
    <r>
      <rPr>
        <sz val="14"/>
        <rFont val="宋体"/>
        <charset val="134"/>
      </rPr>
      <t>人。窑上村边缘户农业实用技术培训</t>
    </r>
    <r>
      <rPr>
        <sz val="14"/>
        <rFont val="Times New Roman"/>
        <charset val="134"/>
      </rPr>
      <t>1</t>
    </r>
    <r>
      <rPr>
        <sz val="14"/>
        <rFont val="宋体"/>
        <charset val="134"/>
      </rPr>
      <t>人，</t>
    </r>
  </si>
  <si>
    <r>
      <rPr>
        <sz val="14"/>
        <rFont val="宋体"/>
        <charset val="134"/>
      </rPr>
      <t>大阳镇农业实用技术培训项目</t>
    </r>
  </si>
  <si>
    <r>
      <rPr>
        <sz val="14"/>
        <rFont val="宋体"/>
        <charset val="134"/>
      </rPr>
      <t>在大阳镇阳湾村农业实用技术培训</t>
    </r>
    <r>
      <rPr>
        <sz val="14"/>
        <rFont val="Times New Roman"/>
        <charset val="134"/>
      </rPr>
      <t>2</t>
    </r>
    <r>
      <rPr>
        <sz val="14"/>
        <rFont val="宋体"/>
        <charset val="134"/>
      </rPr>
      <t>人，每人补助</t>
    </r>
    <r>
      <rPr>
        <sz val="14"/>
        <rFont val="Times New Roman"/>
        <charset val="134"/>
      </rPr>
      <t>300</t>
    </r>
    <r>
      <rPr>
        <sz val="14"/>
        <rFont val="宋体"/>
        <charset val="134"/>
      </rPr>
      <t>元，共补助资金</t>
    </r>
    <r>
      <rPr>
        <sz val="14"/>
        <rFont val="Times New Roman"/>
        <charset val="134"/>
      </rPr>
      <t>0.06</t>
    </r>
    <r>
      <rPr>
        <sz val="14"/>
        <rFont val="宋体"/>
        <charset val="134"/>
      </rPr>
      <t>万元。阳湾</t>
    </r>
    <r>
      <rPr>
        <sz val="14"/>
        <rFont val="Times New Roman"/>
        <charset val="134"/>
      </rPr>
      <t>2</t>
    </r>
    <r>
      <rPr>
        <sz val="14"/>
        <rFont val="宋体"/>
        <charset val="134"/>
      </rPr>
      <t>人</t>
    </r>
  </si>
  <si>
    <r>
      <rPr>
        <sz val="14"/>
        <rFont val="宋体"/>
        <charset val="134"/>
      </rPr>
      <t>马关镇农业实用技术培训项目</t>
    </r>
  </si>
  <si>
    <r>
      <rPr>
        <sz val="14"/>
        <rFont val="宋体"/>
        <charset val="134"/>
      </rPr>
      <t>培训</t>
    </r>
    <r>
      <rPr>
        <sz val="14"/>
        <rFont val="Times New Roman"/>
        <charset val="134"/>
      </rPr>
      <t>1</t>
    </r>
    <r>
      <rPr>
        <sz val="14"/>
        <rFont val="宋体"/>
        <charset val="134"/>
      </rPr>
      <t>人（其中韦沟村</t>
    </r>
    <r>
      <rPr>
        <sz val="14"/>
        <rFont val="Times New Roman"/>
        <charset val="134"/>
      </rPr>
      <t>1</t>
    </r>
    <r>
      <rPr>
        <sz val="14"/>
        <rFont val="宋体"/>
        <charset val="134"/>
      </rPr>
      <t>人）</t>
    </r>
  </si>
  <si>
    <r>
      <rPr>
        <sz val="14"/>
        <rFont val="宋体"/>
        <charset val="134"/>
      </rPr>
      <t>掌握一技术，增加收入</t>
    </r>
  </si>
  <si>
    <r>
      <rPr>
        <sz val="14"/>
        <rFont val="宋体"/>
        <charset val="134"/>
      </rPr>
      <t>梁山镇农业实用技术培训项目</t>
    </r>
  </si>
  <si>
    <r>
      <rPr>
        <sz val="14"/>
        <rFont val="宋体"/>
        <charset val="134"/>
      </rPr>
      <t>为梁山镇边缘户农业实用技术培训项目涉及</t>
    </r>
    <r>
      <rPr>
        <sz val="14"/>
        <rFont val="Times New Roman"/>
        <charset val="134"/>
      </rPr>
      <t>5</t>
    </r>
    <r>
      <rPr>
        <sz val="14"/>
        <rFont val="宋体"/>
        <charset val="134"/>
      </rPr>
      <t>个村</t>
    </r>
    <r>
      <rPr>
        <sz val="14"/>
        <rFont val="Times New Roman"/>
        <charset val="134"/>
      </rPr>
      <t>21</t>
    </r>
    <r>
      <rPr>
        <sz val="14"/>
        <rFont val="宋体"/>
        <charset val="134"/>
      </rPr>
      <t>户</t>
    </r>
    <r>
      <rPr>
        <sz val="14"/>
        <rFont val="Times New Roman"/>
        <charset val="134"/>
      </rPr>
      <t>21</t>
    </r>
    <r>
      <rPr>
        <sz val="14"/>
        <rFont val="宋体"/>
        <charset val="134"/>
      </rPr>
      <t>人，每人共</t>
    </r>
    <r>
      <rPr>
        <sz val="14"/>
        <rFont val="Times New Roman"/>
        <charset val="134"/>
      </rPr>
      <t>300</t>
    </r>
    <r>
      <rPr>
        <sz val="14"/>
        <rFont val="宋体"/>
        <charset val="134"/>
      </rPr>
      <t>元，需资金</t>
    </r>
    <r>
      <rPr>
        <sz val="14"/>
        <rFont val="Times New Roman"/>
        <charset val="134"/>
      </rPr>
      <t>0.63</t>
    </r>
    <r>
      <rPr>
        <sz val="14"/>
        <rFont val="宋体"/>
        <charset val="134"/>
      </rPr>
      <t>万，其中：斜头村</t>
    </r>
    <r>
      <rPr>
        <sz val="14"/>
        <rFont val="Times New Roman"/>
        <charset val="134"/>
      </rPr>
      <t>1</t>
    </r>
    <r>
      <rPr>
        <sz val="14"/>
        <rFont val="宋体"/>
        <charset val="134"/>
      </rPr>
      <t>户</t>
    </r>
    <r>
      <rPr>
        <sz val="14"/>
        <rFont val="Times New Roman"/>
        <charset val="134"/>
      </rPr>
      <t>1</t>
    </r>
    <r>
      <rPr>
        <sz val="14"/>
        <rFont val="宋体"/>
        <charset val="134"/>
      </rPr>
      <t>人、唐刘村</t>
    </r>
    <r>
      <rPr>
        <sz val="14"/>
        <rFont val="Times New Roman"/>
        <charset val="134"/>
      </rPr>
      <t>4</t>
    </r>
    <r>
      <rPr>
        <sz val="14"/>
        <rFont val="宋体"/>
        <charset val="134"/>
      </rPr>
      <t>户</t>
    </r>
    <r>
      <rPr>
        <sz val="14"/>
        <rFont val="Times New Roman"/>
        <charset val="134"/>
      </rPr>
      <t>4</t>
    </r>
    <r>
      <rPr>
        <sz val="14"/>
        <rFont val="宋体"/>
        <charset val="134"/>
      </rPr>
      <t>人、岳山村</t>
    </r>
    <r>
      <rPr>
        <sz val="14"/>
        <rFont val="Times New Roman"/>
        <charset val="134"/>
      </rPr>
      <t>5</t>
    </r>
    <r>
      <rPr>
        <sz val="14"/>
        <rFont val="宋体"/>
        <charset val="134"/>
      </rPr>
      <t>户</t>
    </r>
    <r>
      <rPr>
        <sz val="14"/>
        <rFont val="Times New Roman"/>
        <charset val="134"/>
      </rPr>
      <t>5</t>
    </r>
    <r>
      <rPr>
        <sz val="14"/>
        <rFont val="宋体"/>
        <charset val="134"/>
      </rPr>
      <t>人、梁山村</t>
    </r>
    <r>
      <rPr>
        <sz val="14"/>
        <rFont val="Times New Roman"/>
        <charset val="134"/>
      </rPr>
      <t>1</t>
    </r>
    <r>
      <rPr>
        <sz val="14"/>
        <rFont val="宋体"/>
        <charset val="134"/>
      </rPr>
      <t>户</t>
    </r>
    <r>
      <rPr>
        <sz val="14"/>
        <rFont val="Times New Roman"/>
        <charset val="134"/>
      </rPr>
      <t>1</t>
    </r>
    <r>
      <rPr>
        <sz val="14"/>
        <rFont val="宋体"/>
        <charset val="134"/>
      </rPr>
      <t>人、阳洼村</t>
    </r>
    <r>
      <rPr>
        <sz val="14"/>
        <rFont val="Times New Roman"/>
        <charset val="134"/>
      </rPr>
      <t>10</t>
    </r>
    <r>
      <rPr>
        <sz val="14"/>
        <rFont val="宋体"/>
        <charset val="134"/>
      </rPr>
      <t>户</t>
    </r>
    <r>
      <rPr>
        <sz val="14"/>
        <rFont val="Times New Roman"/>
        <charset val="134"/>
      </rPr>
      <t>10</t>
    </r>
    <r>
      <rPr>
        <sz val="14"/>
        <rFont val="宋体"/>
        <charset val="134"/>
      </rPr>
      <t>人</t>
    </r>
    <r>
      <rPr>
        <sz val="14"/>
        <rFont val="Times New Roman"/>
        <charset val="134"/>
      </rPr>
      <t>.</t>
    </r>
  </si>
  <si>
    <r>
      <rPr>
        <sz val="14"/>
        <rFont val="宋体"/>
        <charset val="134"/>
      </rPr>
      <t>为边缘户提供技术服务</t>
    </r>
  </si>
  <si>
    <r>
      <rPr>
        <sz val="14"/>
        <rFont val="宋体"/>
        <charset val="134"/>
      </rPr>
      <t>张棉乡农业实用技术培训项目</t>
    </r>
  </si>
  <si>
    <r>
      <rPr>
        <sz val="14"/>
        <rFont val="宋体"/>
        <charset val="134"/>
      </rPr>
      <t>在张棉驿乡</t>
    </r>
    <r>
      <rPr>
        <sz val="14"/>
        <rFont val="Times New Roman"/>
        <charset val="134"/>
      </rPr>
      <t>3</t>
    </r>
    <r>
      <rPr>
        <sz val="14"/>
        <rFont val="宋体"/>
        <charset val="134"/>
      </rPr>
      <t>村实施农业实用技术培训项目</t>
    </r>
    <r>
      <rPr>
        <sz val="14"/>
        <rFont val="Times New Roman"/>
        <charset val="134"/>
      </rPr>
      <t>8</t>
    </r>
    <r>
      <rPr>
        <sz val="14"/>
        <rFont val="宋体"/>
        <charset val="134"/>
      </rPr>
      <t>人，人均补助</t>
    </r>
    <r>
      <rPr>
        <sz val="14"/>
        <rFont val="Times New Roman"/>
        <charset val="134"/>
      </rPr>
      <t>0.03</t>
    </r>
    <r>
      <rPr>
        <sz val="14"/>
        <rFont val="宋体"/>
        <charset val="134"/>
      </rPr>
      <t>万元，共计</t>
    </r>
    <r>
      <rPr>
        <sz val="14"/>
        <rFont val="Times New Roman"/>
        <charset val="134"/>
      </rPr>
      <t>0.24</t>
    </r>
    <r>
      <rPr>
        <sz val="14"/>
        <rFont val="宋体"/>
        <charset val="134"/>
      </rPr>
      <t>万元。其中：周家村</t>
    </r>
    <r>
      <rPr>
        <sz val="14"/>
        <rFont val="Times New Roman"/>
        <charset val="134"/>
      </rPr>
      <t>2</t>
    </r>
    <r>
      <rPr>
        <sz val="14"/>
        <rFont val="宋体"/>
        <charset val="134"/>
      </rPr>
      <t>人，和平村</t>
    </r>
    <r>
      <rPr>
        <sz val="14"/>
        <rFont val="Times New Roman"/>
        <charset val="134"/>
      </rPr>
      <t>2</t>
    </r>
    <r>
      <rPr>
        <sz val="14"/>
        <rFont val="宋体"/>
        <charset val="134"/>
      </rPr>
      <t>人、张棉村</t>
    </r>
    <r>
      <rPr>
        <sz val="14"/>
        <rFont val="Times New Roman"/>
        <charset val="134"/>
      </rPr>
      <t>4</t>
    </r>
    <r>
      <rPr>
        <sz val="14"/>
        <rFont val="宋体"/>
        <charset val="134"/>
      </rPr>
      <t>人</t>
    </r>
  </si>
  <si>
    <r>
      <rPr>
        <sz val="14"/>
        <rFont val="宋体"/>
        <charset val="134"/>
      </rPr>
      <t>连五乡农业实用技术培训项目</t>
    </r>
  </si>
  <si>
    <r>
      <rPr>
        <sz val="14"/>
        <rFont val="宋体"/>
        <charset val="134"/>
      </rPr>
      <t>连五乡</t>
    </r>
    <r>
      <rPr>
        <sz val="14"/>
        <rFont val="Times New Roman"/>
        <charset val="134"/>
      </rPr>
      <t>14</t>
    </r>
    <r>
      <rPr>
        <sz val="14"/>
        <rFont val="宋体"/>
        <charset val="134"/>
      </rPr>
      <t>村边缘户培训</t>
    </r>
    <r>
      <rPr>
        <sz val="14"/>
        <rFont val="Times New Roman"/>
        <charset val="134"/>
      </rPr>
      <t>55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</si>
  <si>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55</t>
    </r>
    <r>
      <rPr>
        <sz val="14"/>
        <rFont val="宋体"/>
        <charset val="134"/>
      </rPr>
      <t>人，增加养殖技术。</t>
    </r>
  </si>
  <si>
    <r>
      <rPr>
        <b/>
        <sz val="14"/>
        <rFont val="Times New Roman"/>
        <charset val="134"/>
      </rPr>
      <t>2.3</t>
    </r>
    <r>
      <rPr>
        <b/>
        <sz val="14"/>
        <rFont val="宋体"/>
        <charset val="134"/>
      </rPr>
      <t>畜牧实用技术培训项目（边缘户）</t>
    </r>
  </si>
  <si>
    <r>
      <rPr>
        <b/>
        <sz val="14"/>
        <rFont val="宋体"/>
        <charset val="134"/>
      </rPr>
      <t>安排</t>
    </r>
    <r>
      <rPr>
        <b/>
        <sz val="14"/>
        <rFont val="Times New Roman"/>
        <charset val="134"/>
      </rPr>
      <t>1.56</t>
    </r>
    <r>
      <rPr>
        <b/>
        <sz val="14"/>
        <rFont val="宋体"/>
        <charset val="134"/>
      </rPr>
      <t>万元在相关乡镇实施边缘户畜牧实用技术培训项目，每人</t>
    </r>
    <r>
      <rPr>
        <b/>
        <sz val="14"/>
        <rFont val="Times New Roman"/>
        <charset val="134"/>
      </rPr>
      <t>300</t>
    </r>
    <r>
      <rPr>
        <b/>
        <sz val="14"/>
        <rFont val="宋体"/>
        <charset val="134"/>
      </rPr>
      <t>元标准，共培训</t>
    </r>
    <r>
      <rPr>
        <b/>
        <sz val="14"/>
        <rFont val="Times New Roman"/>
        <charset val="134"/>
      </rPr>
      <t>52</t>
    </r>
    <r>
      <rPr>
        <b/>
        <sz val="14"/>
        <rFont val="宋体"/>
        <charset val="134"/>
      </rPr>
      <t>人。</t>
    </r>
  </si>
  <si>
    <r>
      <rPr>
        <sz val="14"/>
        <rFont val="宋体"/>
        <charset val="134"/>
      </rPr>
      <t>胡川镇畜牧实用技术培训项目</t>
    </r>
  </si>
  <si>
    <r>
      <rPr>
        <sz val="14"/>
        <rFont val="宋体"/>
        <charset val="134"/>
      </rPr>
      <t>在胡川镇畜牧业实用技术培训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万元。其中窑上村边缘户畜牧业实用技术培训</t>
    </r>
    <r>
      <rPr>
        <sz val="14"/>
        <rFont val="Times New Roman"/>
        <charset val="134"/>
      </rPr>
      <t>1</t>
    </r>
    <r>
      <rPr>
        <sz val="14"/>
        <rFont val="宋体"/>
        <charset val="134"/>
      </rPr>
      <t>人，</t>
    </r>
  </si>
  <si>
    <t>通过技术培训扶持，提高科学养殖技术水平，巩固拓展脱贫攻坚成果</t>
  </si>
  <si>
    <r>
      <rPr>
        <sz val="14"/>
        <rFont val="宋体"/>
        <charset val="134"/>
      </rPr>
      <t>大阳镇畜牧实用技术培训项目</t>
    </r>
  </si>
  <si>
    <r>
      <rPr>
        <sz val="14"/>
        <rFont val="宋体"/>
        <charset val="134"/>
      </rPr>
      <t>在大阳镇畜牧业实用技术培训</t>
    </r>
    <r>
      <rPr>
        <sz val="14"/>
        <rFont val="Times New Roman"/>
        <charset val="134"/>
      </rPr>
      <t>3</t>
    </r>
    <r>
      <rPr>
        <sz val="14"/>
        <rFont val="宋体"/>
        <charset val="134"/>
      </rPr>
      <t>人，每人补助</t>
    </r>
    <r>
      <rPr>
        <sz val="14"/>
        <rFont val="Times New Roman"/>
        <charset val="134"/>
      </rPr>
      <t>300</t>
    </r>
    <r>
      <rPr>
        <sz val="14"/>
        <rFont val="宋体"/>
        <charset val="134"/>
      </rPr>
      <t>元，共补助资金</t>
    </r>
    <r>
      <rPr>
        <sz val="14"/>
        <rFont val="Times New Roman"/>
        <charset val="134"/>
      </rPr>
      <t>0.09</t>
    </r>
    <r>
      <rPr>
        <sz val="14"/>
        <rFont val="宋体"/>
        <charset val="134"/>
      </rPr>
      <t>万元。候吴</t>
    </r>
    <r>
      <rPr>
        <sz val="14"/>
        <rFont val="Times New Roman"/>
        <charset val="134"/>
      </rPr>
      <t>1</t>
    </r>
    <r>
      <rPr>
        <sz val="14"/>
        <rFont val="宋体"/>
        <charset val="134"/>
      </rPr>
      <t>人，阳湾</t>
    </r>
    <r>
      <rPr>
        <sz val="14"/>
        <rFont val="Times New Roman"/>
        <charset val="134"/>
      </rPr>
      <t>2</t>
    </r>
    <r>
      <rPr>
        <sz val="14"/>
        <rFont val="宋体"/>
        <charset val="134"/>
      </rPr>
      <t>人</t>
    </r>
  </si>
  <si>
    <r>
      <rPr>
        <sz val="14"/>
        <rFont val="宋体"/>
        <charset val="134"/>
      </rPr>
      <t>提高边缘户科学养殖水平，巩固拓展脱贫攻坚成果</t>
    </r>
  </si>
  <si>
    <r>
      <rPr>
        <sz val="14"/>
        <rFont val="宋体"/>
        <charset val="134"/>
      </rPr>
      <t>马关镇畜牧实用技术培训项目</t>
    </r>
  </si>
  <si>
    <r>
      <rPr>
        <sz val="14"/>
        <rFont val="宋体"/>
        <charset val="134"/>
      </rPr>
      <t>梁山镇畜牧实用技术培训项目</t>
    </r>
  </si>
  <si>
    <r>
      <rPr>
        <sz val="14"/>
        <rFont val="宋体"/>
        <charset val="134"/>
      </rPr>
      <t>为梁山镇边缘户畜牧业实用技术培训项目涉及</t>
    </r>
    <r>
      <rPr>
        <sz val="14"/>
        <rFont val="Times New Roman"/>
        <charset val="134"/>
      </rPr>
      <t>4</t>
    </r>
    <r>
      <rPr>
        <sz val="14"/>
        <rFont val="宋体"/>
        <charset val="134"/>
      </rPr>
      <t>个村</t>
    </r>
    <r>
      <rPr>
        <sz val="14"/>
        <rFont val="Times New Roman"/>
        <charset val="134"/>
      </rPr>
      <t>17</t>
    </r>
    <r>
      <rPr>
        <sz val="14"/>
        <rFont val="宋体"/>
        <charset val="134"/>
      </rPr>
      <t>户</t>
    </r>
    <r>
      <rPr>
        <sz val="14"/>
        <rFont val="Times New Roman"/>
        <charset val="134"/>
      </rPr>
      <t>17</t>
    </r>
    <r>
      <rPr>
        <sz val="14"/>
        <rFont val="宋体"/>
        <charset val="134"/>
      </rPr>
      <t>人，每人</t>
    </r>
    <r>
      <rPr>
        <sz val="14"/>
        <rFont val="Times New Roman"/>
        <charset val="134"/>
      </rPr>
      <t>300</t>
    </r>
    <r>
      <rPr>
        <sz val="14"/>
        <rFont val="宋体"/>
        <charset val="134"/>
      </rPr>
      <t>元，需资金</t>
    </r>
    <r>
      <rPr>
        <sz val="14"/>
        <rFont val="Times New Roman"/>
        <charset val="134"/>
      </rPr>
      <t>0.51</t>
    </r>
    <r>
      <rPr>
        <sz val="14"/>
        <rFont val="宋体"/>
        <charset val="134"/>
      </rPr>
      <t>万元，其中：斜头村</t>
    </r>
    <r>
      <rPr>
        <sz val="14"/>
        <rFont val="Times New Roman"/>
        <charset val="134"/>
      </rPr>
      <t>1</t>
    </r>
    <r>
      <rPr>
        <sz val="14"/>
        <rFont val="宋体"/>
        <charset val="134"/>
      </rPr>
      <t>户</t>
    </r>
    <r>
      <rPr>
        <sz val="14"/>
        <rFont val="Times New Roman"/>
        <charset val="134"/>
      </rPr>
      <t>1</t>
    </r>
    <r>
      <rPr>
        <sz val="14"/>
        <rFont val="宋体"/>
        <charset val="134"/>
      </rPr>
      <t>人、岳山村</t>
    </r>
    <r>
      <rPr>
        <sz val="14"/>
        <rFont val="Times New Roman"/>
        <charset val="134"/>
      </rPr>
      <t>5</t>
    </r>
    <r>
      <rPr>
        <sz val="14"/>
        <rFont val="宋体"/>
        <charset val="134"/>
      </rPr>
      <t>户</t>
    </r>
    <r>
      <rPr>
        <sz val="14"/>
        <rFont val="Times New Roman"/>
        <charset val="134"/>
      </rPr>
      <t>5</t>
    </r>
    <r>
      <rPr>
        <sz val="14"/>
        <rFont val="宋体"/>
        <charset val="134"/>
      </rPr>
      <t>人、梁山村</t>
    </r>
    <r>
      <rPr>
        <sz val="14"/>
        <rFont val="Times New Roman"/>
        <charset val="134"/>
      </rPr>
      <t>1</t>
    </r>
    <r>
      <rPr>
        <sz val="14"/>
        <rFont val="宋体"/>
        <charset val="134"/>
      </rPr>
      <t>户</t>
    </r>
    <r>
      <rPr>
        <sz val="14"/>
        <rFont val="Times New Roman"/>
        <charset val="134"/>
      </rPr>
      <t>1</t>
    </r>
    <r>
      <rPr>
        <sz val="14"/>
        <rFont val="宋体"/>
        <charset val="134"/>
      </rPr>
      <t>人、阳洼村</t>
    </r>
    <r>
      <rPr>
        <sz val="14"/>
        <rFont val="Times New Roman"/>
        <charset val="134"/>
      </rPr>
      <t>10</t>
    </r>
    <r>
      <rPr>
        <sz val="14"/>
        <rFont val="宋体"/>
        <charset val="134"/>
      </rPr>
      <t>户</t>
    </r>
    <r>
      <rPr>
        <sz val="14"/>
        <rFont val="Times New Roman"/>
        <charset val="134"/>
      </rPr>
      <t>10</t>
    </r>
    <r>
      <rPr>
        <sz val="14"/>
        <rFont val="宋体"/>
        <charset val="134"/>
      </rPr>
      <t>人</t>
    </r>
    <r>
      <rPr>
        <sz val="14"/>
        <rFont val="Times New Roman"/>
        <charset val="134"/>
      </rPr>
      <t>.</t>
    </r>
  </si>
  <si>
    <r>
      <rPr>
        <sz val="14"/>
        <rFont val="宋体"/>
        <charset val="134"/>
      </rPr>
      <t>张棉乡畜牧实用技术培训项目</t>
    </r>
  </si>
  <si>
    <r>
      <rPr>
        <sz val="14"/>
        <rFont val="宋体"/>
        <charset val="134"/>
      </rPr>
      <t>在张棉驿乡</t>
    </r>
    <r>
      <rPr>
        <sz val="14"/>
        <rFont val="Times New Roman"/>
        <charset val="134"/>
      </rPr>
      <t>2</t>
    </r>
    <r>
      <rPr>
        <sz val="14"/>
        <rFont val="宋体"/>
        <charset val="134"/>
      </rPr>
      <t>个村实施畜牧业实用技术培训项目，每人</t>
    </r>
    <r>
      <rPr>
        <sz val="14"/>
        <rFont val="Times New Roman"/>
        <charset val="134"/>
      </rPr>
      <t>300</t>
    </r>
    <r>
      <rPr>
        <sz val="14"/>
        <rFont val="宋体"/>
        <charset val="134"/>
      </rPr>
      <t>元。其中和平村</t>
    </r>
    <r>
      <rPr>
        <sz val="14"/>
        <rFont val="Times New Roman"/>
        <charset val="134"/>
      </rPr>
      <t>1</t>
    </r>
    <r>
      <rPr>
        <sz val="14"/>
        <rFont val="宋体"/>
        <charset val="134"/>
      </rPr>
      <t>人，张棉村</t>
    </r>
    <r>
      <rPr>
        <sz val="14"/>
        <rFont val="Times New Roman"/>
        <charset val="134"/>
      </rPr>
      <t>4</t>
    </r>
    <r>
      <rPr>
        <sz val="14"/>
        <rFont val="宋体"/>
        <charset val="134"/>
      </rPr>
      <t>人。</t>
    </r>
  </si>
  <si>
    <r>
      <rPr>
        <sz val="14"/>
        <rFont val="宋体"/>
        <charset val="134"/>
      </rPr>
      <t>连五乡畜牧实用技术培训项目</t>
    </r>
  </si>
  <si>
    <r>
      <rPr>
        <sz val="14"/>
        <rFont val="宋体"/>
        <charset val="134"/>
      </rPr>
      <t>连五乡</t>
    </r>
    <r>
      <rPr>
        <sz val="14"/>
        <rFont val="Times New Roman"/>
        <charset val="134"/>
      </rPr>
      <t>14</t>
    </r>
    <r>
      <rPr>
        <sz val="14"/>
        <rFont val="宋体"/>
        <charset val="134"/>
      </rPr>
      <t>村边缘户培训</t>
    </r>
    <r>
      <rPr>
        <sz val="14"/>
        <rFont val="Times New Roman"/>
        <charset val="134"/>
      </rPr>
      <t>25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</si>
  <si>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25</t>
    </r>
    <r>
      <rPr>
        <sz val="14"/>
        <rFont val="宋体"/>
        <charset val="134"/>
      </rPr>
      <t>人，增加养殖技术。</t>
    </r>
  </si>
  <si>
    <r>
      <rPr>
        <b/>
        <sz val="14"/>
        <rFont val="Times New Roman"/>
        <charset val="134"/>
      </rPr>
      <t>2.4</t>
    </r>
    <r>
      <rPr>
        <b/>
        <sz val="14"/>
        <rFont val="宋体"/>
        <charset val="134"/>
      </rPr>
      <t>农业实用技术培训项目（脱贫不稳定户）</t>
    </r>
  </si>
  <si>
    <r>
      <rPr>
        <b/>
        <sz val="14"/>
        <rFont val="宋体"/>
        <charset val="134"/>
      </rPr>
      <t>安排</t>
    </r>
    <r>
      <rPr>
        <b/>
        <sz val="14"/>
        <rFont val="Times New Roman"/>
        <charset val="134"/>
      </rPr>
      <t>0.66</t>
    </r>
    <r>
      <rPr>
        <b/>
        <sz val="14"/>
        <rFont val="宋体"/>
        <charset val="134"/>
      </rPr>
      <t>万元在相关乡镇实施脱贫不稳定户农业实用技术培训项目，每人</t>
    </r>
    <r>
      <rPr>
        <b/>
        <sz val="14"/>
        <rFont val="Times New Roman"/>
        <charset val="134"/>
      </rPr>
      <t>300</t>
    </r>
    <r>
      <rPr>
        <b/>
        <sz val="14"/>
        <rFont val="宋体"/>
        <charset val="134"/>
      </rPr>
      <t>元标准，共培训</t>
    </r>
    <r>
      <rPr>
        <b/>
        <sz val="14"/>
        <rFont val="Times New Roman"/>
        <charset val="134"/>
      </rPr>
      <t>22</t>
    </r>
    <r>
      <rPr>
        <b/>
        <sz val="14"/>
        <rFont val="宋体"/>
        <charset val="134"/>
      </rPr>
      <t>人。</t>
    </r>
  </si>
  <si>
    <r>
      <rPr>
        <sz val="14"/>
        <rFont val="宋体"/>
        <charset val="134"/>
      </rPr>
      <t>西门村培训</t>
    </r>
    <r>
      <rPr>
        <sz val="14"/>
        <rFont val="Times New Roman"/>
        <charset val="134"/>
      </rPr>
      <t>2</t>
    </r>
    <r>
      <rPr>
        <sz val="14"/>
        <rFont val="宋体"/>
        <charset val="134"/>
      </rPr>
      <t>人</t>
    </r>
    <r>
      <rPr>
        <sz val="14"/>
        <rFont val="Times New Roman"/>
        <charset val="134"/>
      </rPr>
      <t>0.06</t>
    </r>
    <r>
      <rPr>
        <sz val="14"/>
        <rFont val="宋体"/>
        <charset val="134"/>
      </rPr>
      <t>万元</t>
    </r>
  </si>
  <si>
    <r>
      <rPr>
        <sz val="14"/>
        <rFont val="宋体"/>
        <charset val="134"/>
      </rPr>
      <t>在胡川镇农业实用技术培训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t>
    </r>
    <r>
      <rPr>
        <sz val="14"/>
        <rFont val="Times New Roman"/>
        <charset val="134"/>
      </rPr>
      <t>.</t>
    </r>
    <r>
      <rPr>
        <sz val="14"/>
        <rFont val="宋体"/>
        <charset val="134"/>
      </rPr>
      <t>其中窑上村农业实用技术培训</t>
    </r>
    <r>
      <rPr>
        <sz val="14"/>
        <rFont val="Times New Roman"/>
        <charset val="134"/>
      </rPr>
      <t>1</t>
    </r>
    <r>
      <rPr>
        <sz val="14"/>
        <rFont val="宋体"/>
        <charset val="134"/>
      </rPr>
      <t>人。</t>
    </r>
  </si>
  <si>
    <t>通过技术培训扶持，提高科学种田技术水平，巩固拓展脱贫攻坚成果</t>
  </si>
  <si>
    <r>
      <rPr>
        <sz val="14"/>
        <rFont val="宋体"/>
        <charset val="134"/>
      </rPr>
      <t>在大阳镇阳湾村农业实用技术培训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元，共补助资金</t>
    </r>
    <r>
      <rPr>
        <sz val="14"/>
        <rFont val="Times New Roman"/>
        <charset val="134"/>
      </rPr>
      <t>0.03</t>
    </r>
    <r>
      <rPr>
        <sz val="14"/>
        <rFont val="宋体"/>
        <charset val="134"/>
      </rPr>
      <t>万元。阳湾村</t>
    </r>
    <r>
      <rPr>
        <sz val="14"/>
        <rFont val="Times New Roman"/>
        <charset val="134"/>
      </rPr>
      <t>1</t>
    </r>
    <r>
      <rPr>
        <sz val="14"/>
        <rFont val="宋体"/>
        <charset val="134"/>
      </rPr>
      <t>人</t>
    </r>
  </si>
  <si>
    <r>
      <rPr>
        <sz val="14"/>
        <rFont val="宋体"/>
        <charset val="134"/>
      </rPr>
      <t>提高农户科学化种植水平，巩固拓展脱贫攻坚成果</t>
    </r>
  </si>
  <si>
    <r>
      <rPr>
        <sz val="14"/>
        <rFont val="宋体"/>
        <charset val="134"/>
      </rPr>
      <t>为梁山镇脱贫不稳定户农业实用技术培训涉及</t>
    </r>
    <r>
      <rPr>
        <sz val="14"/>
        <rFont val="Times New Roman"/>
        <charset val="134"/>
      </rPr>
      <t>2</t>
    </r>
    <r>
      <rPr>
        <sz val="14"/>
        <rFont val="宋体"/>
        <charset val="134"/>
      </rPr>
      <t>个村</t>
    </r>
    <r>
      <rPr>
        <sz val="14"/>
        <rFont val="Times New Roman"/>
        <charset val="134"/>
      </rPr>
      <t>3</t>
    </r>
    <r>
      <rPr>
        <sz val="14"/>
        <rFont val="宋体"/>
        <charset val="134"/>
      </rPr>
      <t>户</t>
    </r>
    <r>
      <rPr>
        <sz val="14"/>
        <rFont val="Times New Roman"/>
        <charset val="134"/>
      </rPr>
      <t>3</t>
    </r>
    <r>
      <rPr>
        <sz val="14"/>
        <rFont val="宋体"/>
        <charset val="134"/>
      </rPr>
      <t>人，每人</t>
    </r>
    <r>
      <rPr>
        <sz val="14"/>
        <rFont val="Times New Roman"/>
        <charset val="134"/>
      </rPr>
      <t>300</t>
    </r>
    <r>
      <rPr>
        <sz val="14"/>
        <rFont val="宋体"/>
        <charset val="134"/>
      </rPr>
      <t>，需资金</t>
    </r>
    <r>
      <rPr>
        <sz val="14"/>
        <rFont val="Times New Roman"/>
        <charset val="134"/>
      </rPr>
      <t>0.09</t>
    </r>
    <r>
      <rPr>
        <sz val="14"/>
        <rFont val="宋体"/>
        <charset val="134"/>
      </rPr>
      <t>万元，其中：唐刘村</t>
    </r>
    <r>
      <rPr>
        <sz val="14"/>
        <rFont val="Times New Roman"/>
        <charset val="134"/>
      </rPr>
      <t>2</t>
    </r>
    <r>
      <rPr>
        <sz val="14"/>
        <rFont val="宋体"/>
        <charset val="134"/>
      </rPr>
      <t>户</t>
    </r>
    <r>
      <rPr>
        <sz val="14"/>
        <rFont val="Times New Roman"/>
        <charset val="134"/>
      </rPr>
      <t>2</t>
    </r>
    <r>
      <rPr>
        <sz val="14"/>
        <rFont val="宋体"/>
        <charset val="134"/>
      </rPr>
      <t>人、阳洼村</t>
    </r>
    <r>
      <rPr>
        <sz val="14"/>
        <rFont val="Times New Roman"/>
        <charset val="134"/>
      </rPr>
      <t>1</t>
    </r>
    <r>
      <rPr>
        <sz val="14"/>
        <rFont val="宋体"/>
        <charset val="134"/>
      </rPr>
      <t>户</t>
    </r>
    <r>
      <rPr>
        <sz val="14"/>
        <rFont val="Times New Roman"/>
        <charset val="134"/>
      </rPr>
      <t>1</t>
    </r>
    <r>
      <rPr>
        <sz val="14"/>
        <rFont val="宋体"/>
        <charset val="134"/>
      </rPr>
      <t>人</t>
    </r>
    <r>
      <rPr>
        <sz val="14"/>
        <rFont val="Times New Roman"/>
        <charset val="134"/>
      </rPr>
      <t>.</t>
    </r>
  </si>
  <si>
    <r>
      <rPr>
        <sz val="14"/>
        <rFont val="宋体"/>
        <charset val="134"/>
      </rPr>
      <t>连五乡</t>
    </r>
    <r>
      <rPr>
        <sz val="14"/>
        <rFont val="Times New Roman"/>
        <charset val="134"/>
      </rPr>
      <t>14</t>
    </r>
    <r>
      <rPr>
        <sz val="14"/>
        <rFont val="宋体"/>
        <charset val="134"/>
      </rPr>
      <t>村脱贫不稳定户培训</t>
    </r>
    <r>
      <rPr>
        <sz val="14"/>
        <rFont val="Times New Roman"/>
        <charset val="134"/>
      </rPr>
      <t>15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</si>
  <si>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15</t>
    </r>
    <r>
      <rPr>
        <sz val="14"/>
        <rFont val="宋体"/>
        <charset val="134"/>
      </rPr>
      <t>人，增加养殖技术。</t>
    </r>
  </si>
  <si>
    <r>
      <rPr>
        <b/>
        <sz val="14"/>
        <rFont val="Times New Roman"/>
        <charset val="134"/>
      </rPr>
      <t>2.5</t>
    </r>
    <r>
      <rPr>
        <b/>
        <sz val="14"/>
        <rFont val="宋体"/>
        <charset val="134"/>
      </rPr>
      <t>畜牧实用技术培训项目（脱贫不稳定户）</t>
    </r>
  </si>
  <si>
    <r>
      <rPr>
        <b/>
        <sz val="14"/>
        <rFont val="宋体"/>
        <charset val="134"/>
      </rPr>
      <t>安排</t>
    </r>
    <r>
      <rPr>
        <b/>
        <sz val="14"/>
        <rFont val="Times New Roman"/>
        <charset val="134"/>
      </rPr>
      <t>0.48</t>
    </r>
    <r>
      <rPr>
        <b/>
        <sz val="14"/>
        <rFont val="宋体"/>
        <charset val="134"/>
      </rPr>
      <t>万元在相关乡镇实施脱贫不稳定户畜牧实用技术培训项目，每人</t>
    </r>
    <r>
      <rPr>
        <b/>
        <sz val="14"/>
        <rFont val="Times New Roman"/>
        <charset val="134"/>
      </rPr>
      <t>300</t>
    </r>
    <r>
      <rPr>
        <b/>
        <sz val="14"/>
        <rFont val="宋体"/>
        <charset val="134"/>
      </rPr>
      <t>元标准，共培训</t>
    </r>
    <r>
      <rPr>
        <b/>
        <sz val="14"/>
        <rFont val="Times New Roman"/>
        <charset val="134"/>
      </rPr>
      <t>16</t>
    </r>
    <r>
      <rPr>
        <b/>
        <sz val="14"/>
        <rFont val="宋体"/>
        <charset val="134"/>
      </rPr>
      <t>人。</t>
    </r>
  </si>
  <si>
    <r>
      <rPr>
        <sz val="14"/>
        <rFont val="宋体"/>
        <charset val="134"/>
      </rPr>
      <t>在胡川镇畜牧业实用技术培训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t>
    </r>
    <r>
      <rPr>
        <sz val="14"/>
        <rFont val="Times New Roman"/>
        <charset val="134"/>
      </rPr>
      <t>.</t>
    </r>
    <r>
      <rPr>
        <sz val="14"/>
        <rFont val="宋体"/>
        <charset val="134"/>
      </rPr>
      <t>窑上村脱贫不稳定户畜牧业实用技术培训</t>
    </r>
    <r>
      <rPr>
        <sz val="14"/>
        <rFont val="Times New Roman"/>
        <charset val="134"/>
      </rPr>
      <t>1</t>
    </r>
    <r>
      <rPr>
        <sz val="14"/>
        <rFont val="宋体"/>
        <charset val="134"/>
      </rPr>
      <t>人。</t>
    </r>
  </si>
  <si>
    <r>
      <rPr>
        <sz val="14"/>
        <rFont val="宋体"/>
        <charset val="134"/>
      </rPr>
      <t>培训</t>
    </r>
    <r>
      <rPr>
        <sz val="14"/>
        <rFont val="Times New Roman"/>
        <charset val="134"/>
      </rPr>
      <t>2</t>
    </r>
    <r>
      <rPr>
        <sz val="14"/>
        <rFont val="宋体"/>
        <charset val="134"/>
      </rPr>
      <t>人（其中韦沟村</t>
    </r>
    <r>
      <rPr>
        <sz val="14"/>
        <rFont val="Times New Roman"/>
        <charset val="134"/>
      </rPr>
      <t>2</t>
    </r>
    <r>
      <rPr>
        <sz val="14"/>
        <rFont val="宋体"/>
        <charset val="134"/>
      </rPr>
      <t>人）</t>
    </r>
  </si>
  <si>
    <r>
      <rPr>
        <sz val="14"/>
        <rFont val="宋体"/>
        <charset val="134"/>
      </rPr>
      <t>为梁山镇脱贫不稳定户畜牧业实用技术培训涉及</t>
    </r>
    <r>
      <rPr>
        <sz val="14"/>
        <rFont val="Times New Roman"/>
        <charset val="134"/>
      </rPr>
      <t>2</t>
    </r>
    <r>
      <rPr>
        <sz val="14"/>
        <rFont val="宋体"/>
        <charset val="134"/>
      </rPr>
      <t>个村</t>
    </r>
    <r>
      <rPr>
        <sz val="14"/>
        <rFont val="Times New Roman"/>
        <charset val="134"/>
      </rPr>
      <t>3</t>
    </r>
    <r>
      <rPr>
        <sz val="14"/>
        <rFont val="宋体"/>
        <charset val="134"/>
      </rPr>
      <t>户</t>
    </r>
    <r>
      <rPr>
        <sz val="14"/>
        <rFont val="Times New Roman"/>
        <charset val="134"/>
      </rPr>
      <t>3</t>
    </r>
    <r>
      <rPr>
        <sz val="14"/>
        <rFont val="宋体"/>
        <charset val="134"/>
      </rPr>
      <t>人，每人</t>
    </r>
    <r>
      <rPr>
        <sz val="14"/>
        <rFont val="Times New Roman"/>
        <charset val="134"/>
      </rPr>
      <t>300</t>
    </r>
    <r>
      <rPr>
        <sz val="14"/>
        <rFont val="宋体"/>
        <charset val="134"/>
      </rPr>
      <t>，需资金</t>
    </r>
    <r>
      <rPr>
        <sz val="14"/>
        <rFont val="Times New Roman"/>
        <charset val="134"/>
      </rPr>
      <t>0.09</t>
    </r>
    <r>
      <rPr>
        <sz val="14"/>
        <rFont val="宋体"/>
        <charset val="134"/>
      </rPr>
      <t>万元，其中：唐刘村</t>
    </r>
    <r>
      <rPr>
        <sz val="14"/>
        <rFont val="Times New Roman"/>
        <charset val="134"/>
      </rPr>
      <t>2</t>
    </r>
    <r>
      <rPr>
        <sz val="14"/>
        <rFont val="宋体"/>
        <charset val="134"/>
      </rPr>
      <t>户</t>
    </r>
    <r>
      <rPr>
        <sz val="14"/>
        <rFont val="Times New Roman"/>
        <charset val="134"/>
      </rPr>
      <t>2</t>
    </r>
    <r>
      <rPr>
        <sz val="14"/>
        <rFont val="宋体"/>
        <charset val="134"/>
      </rPr>
      <t>人、阳洼村</t>
    </r>
    <r>
      <rPr>
        <sz val="14"/>
        <rFont val="Times New Roman"/>
        <charset val="134"/>
      </rPr>
      <t>1</t>
    </r>
    <r>
      <rPr>
        <sz val="14"/>
        <rFont val="宋体"/>
        <charset val="134"/>
      </rPr>
      <t>户</t>
    </r>
    <r>
      <rPr>
        <sz val="14"/>
        <rFont val="Times New Roman"/>
        <charset val="134"/>
      </rPr>
      <t>1</t>
    </r>
    <r>
      <rPr>
        <sz val="14"/>
        <rFont val="宋体"/>
        <charset val="134"/>
      </rPr>
      <t>人</t>
    </r>
    <r>
      <rPr>
        <sz val="14"/>
        <rFont val="Times New Roman"/>
        <charset val="134"/>
      </rPr>
      <t>.</t>
    </r>
  </si>
  <si>
    <r>
      <rPr>
        <sz val="14"/>
        <rFont val="宋体"/>
        <charset val="134"/>
      </rPr>
      <t>连五乡脱贫不稳定户</t>
    </r>
    <r>
      <rPr>
        <sz val="14"/>
        <rFont val="Times New Roman"/>
        <charset val="134"/>
      </rPr>
      <t>14</t>
    </r>
    <r>
      <rPr>
        <sz val="14"/>
        <rFont val="宋体"/>
        <charset val="134"/>
      </rPr>
      <t>村培训</t>
    </r>
    <r>
      <rPr>
        <sz val="14"/>
        <rFont val="Times New Roman"/>
        <charset val="134"/>
      </rPr>
      <t>10</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</si>
  <si>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10</t>
    </r>
    <r>
      <rPr>
        <sz val="14"/>
        <rFont val="宋体"/>
        <charset val="134"/>
      </rPr>
      <t>人，增加养殖技术。</t>
    </r>
  </si>
  <si>
    <r>
      <rPr>
        <b/>
        <sz val="14"/>
        <rFont val="宋体"/>
        <charset val="134"/>
      </rPr>
      <t>其他：</t>
    </r>
    <r>
      <rPr>
        <b/>
        <sz val="14"/>
        <rFont val="Times New Roman"/>
        <charset val="134"/>
      </rPr>
      <t>3</t>
    </r>
    <r>
      <rPr>
        <b/>
        <sz val="14"/>
        <rFont val="宋体"/>
        <charset val="134"/>
      </rPr>
      <t>项</t>
    </r>
  </si>
  <si>
    <t>投资38万元用于其他就业类项目。</t>
  </si>
  <si>
    <r>
      <rPr>
        <sz val="14"/>
        <rFont val="宋体"/>
        <charset val="134"/>
      </rPr>
      <t>电商人才培训</t>
    </r>
  </si>
  <si>
    <r>
      <rPr>
        <sz val="14"/>
        <rFont val="宋体"/>
        <charset val="134"/>
      </rPr>
      <t>主要针对我县脱贫户开展电商基础知识、法律法规以及直播、短视频、美工美化、宣传营销等内容培训，培训采取理论培训和实地考察相结合的方式。共一期</t>
    </r>
    <r>
      <rPr>
        <sz val="14"/>
        <rFont val="Times New Roman"/>
        <charset val="134"/>
      </rPr>
      <t>5</t>
    </r>
    <r>
      <rPr>
        <sz val="14"/>
        <rFont val="宋体"/>
        <charset val="134"/>
      </rPr>
      <t>天培训人数</t>
    </r>
    <r>
      <rPr>
        <sz val="14"/>
        <rFont val="Times New Roman"/>
        <charset val="134"/>
      </rPr>
      <t>40</t>
    </r>
    <r>
      <rPr>
        <sz val="14"/>
        <rFont val="宋体"/>
        <charset val="134"/>
      </rPr>
      <t>人（脱贫户不少于</t>
    </r>
    <r>
      <rPr>
        <sz val="14"/>
        <rFont val="Times New Roman"/>
        <charset val="134"/>
      </rPr>
      <t>60%</t>
    </r>
    <r>
      <rPr>
        <sz val="14"/>
        <rFont val="宋体"/>
        <charset val="134"/>
      </rPr>
      <t>），</t>
    </r>
  </si>
  <si>
    <r>
      <rPr>
        <sz val="14"/>
        <rFont val="宋体"/>
        <charset val="134"/>
      </rPr>
      <t>通过培训普及掌握电商知识，加大法律法规宣传，使农户掌握一项实用技能，拓宽就业门路，增加群众收入。</t>
    </r>
  </si>
  <si>
    <r>
      <rPr>
        <sz val="14"/>
        <rFont val="宋体"/>
        <charset val="134"/>
      </rPr>
      <t>党政干部教育培训</t>
    </r>
  </si>
  <si>
    <r>
      <rPr>
        <sz val="14"/>
        <rFont val="宋体"/>
        <charset val="134"/>
      </rPr>
      <t>培训</t>
    </r>
  </si>
  <si>
    <r>
      <rPr>
        <sz val="14"/>
        <rFont val="宋体"/>
        <charset val="134"/>
      </rPr>
      <t>组织</t>
    </r>
    <r>
      <rPr>
        <sz val="14"/>
        <rFont val="Times New Roman"/>
        <charset val="134"/>
      </rPr>
      <t>50</t>
    </r>
    <r>
      <rPr>
        <sz val="14"/>
        <rFont val="宋体"/>
        <charset val="134"/>
      </rPr>
      <t>名左右党政年轻干部走出去培训</t>
    </r>
  </si>
  <si>
    <r>
      <rPr>
        <sz val="14"/>
        <rFont val="宋体"/>
        <charset val="134"/>
      </rPr>
      <t>进一步提升我县党政年轻干部乡村振兴工作能力</t>
    </r>
  </si>
  <si>
    <r>
      <rPr>
        <sz val="14"/>
        <rFont val="宋体"/>
        <charset val="134"/>
      </rPr>
      <t>县委组织部</t>
    </r>
  </si>
  <si>
    <r>
      <rPr>
        <b/>
        <sz val="14"/>
        <rFont val="宋体"/>
        <charset val="134"/>
      </rPr>
      <t>创业：</t>
    </r>
    <r>
      <rPr>
        <b/>
        <sz val="14"/>
        <rFont val="Times New Roman"/>
        <charset val="134"/>
      </rPr>
      <t>1</t>
    </r>
    <r>
      <rPr>
        <b/>
        <sz val="14"/>
        <rFont val="宋体"/>
        <charset val="134"/>
      </rPr>
      <t>项</t>
    </r>
  </si>
  <si>
    <r>
      <rPr>
        <b/>
        <sz val="14"/>
        <rFont val="宋体"/>
        <charset val="134"/>
      </rPr>
      <t>投资</t>
    </r>
    <r>
      <rPr>
        <b/>
        <sz val="14"/>
        <rFont val="Times New Roman"/>
        <charset val="134"/>
      </rPr>
      <t>40.5</t>
    </r>
    <r>
      <rPr>
        <b/>
        <sz val="14"/>
        <rFont val="宋体"/>
        <charset val="134"/>
      </rPr>
      <t>万元用于创业类项目。</t>
    </r>
  </si>
  <si>
    <r>
      <rPr>
        <b/>
        <sz val="14"/>
        <rFont val="宋体"/>
        <charset val="134"/>
      </rPr>
      <t>创业培训</t>
    </r>
  </si>
  <si>
    <r>
      <rPr>
        <b/>
        <sz val="14"/>
        <rFont val="宋体"/>
        <charset val="134"/>
      </rPr>
      <t>投资</t>
    </r>
    <r>
      <rPr>
        <b/>
        <sz val="14"/>
        <rFont val="Times New Roman"/>
        <charset val="134"/>
      </rPr>
      <t>25.5</t>
    </r>
    <r>
      <rPr>
        <b/>
        <sz val="14"/>
        <rFont val="宋体"/>
        <charset val="134"/>
      </rPr>
      <t>万元用于创业培训项目。</t>
    </r>
  </si>
  <si>
    <r>
      <rPr>
        <sz val="14"/>
        <rFont val="宋体"/>
        <charset val="134"/>
      </rPr>
      <t>乡村振兴农村未就业大学毕业生创业培训</t>
    </r>
  </si>
  <si>
    <r>
      <rPr>
        <sz val="14"/>
        <rFont val="宋体"/>
        <charset val="134"/>
      </rPr>
      <t>张川镇、龙山镇、马鹿镇、恭门镇、木河乡</t>
    </r>
  </si>
  <si>
    <r>
      <rPr>
        <sz val="14"/>
        <rFont val="宋体"/>
        <charset val="134"/>
      </rPr>
      <t>带领农村未就业大学毕业生</t>
    </r>
    <r>
      <rPr>
        <sz val="14"/>
        <rFont val="Times New Roman"/>
        <charset val="134"/>
      </rPr>
      <t>30</t>
    </r>
    <r>
      <rPr>
        <sz val="14"/>
        <rFont val="宋体"/>
        <charset val="134"/>
      </rPr>
      <t>人赴天津参加创业培训</t>
    </r>
  </si>
  <si>
    <t>农村未就业大学毕业生赴天津参加创业培训，既开阔了眼界，增长了学识，又拓展了就业思维</t>
  </si>
  <si>
    <t>创业致富带头人培训项目</t>
  </si>
  <si>
    <t>张家川县</t>
  </si>
  <si>
    <r>
      <rPr>
        <sz val="14"/>
        <rFont val="宋体"/>
        <charset val="134"/>
      </rPr>
      <t>投资</t>
    </r>
    <r>
      <rPr>
        <sz val="14"/>
        <rFont val="Times New Roman"/>
        <charset val="134"/>
      </rPr>
      <t>15</t>
    </r>
    <r>
      <rPr>
        <sz val="14"/>
        <rFont val="宋体"/>
        <charset val="134"/>
      </rPr>
      <t>万元用于开展创业致富带头人培训</t>
    </r>
    <r>
      <rPr>
        <sz val="14"/>
        <rFont val="Times New Roman"/>
        <charset val="134"/>
      </rPr>
      <t>100</t>
    </r>
    <r>
      <rPr>
        <sz val="14"/>
        <rFont val="宋体"/>
        <charset val="134"/>
      </rPr>
      <t>人。</t>
    </r>
  </si>
  <si>
    <t>增长学识，拓展就业思维</t>
  </si>
  <si>
    <t>乡村振兴局</t>
  </si>
  <si>
    <r>
      <rPr>
        <b/>
        <sz val="14"/>
        <rFont val="宋体"/>
        <charset val="134"/>
      </rPr>
      <t>公益性岗位：</t>
    </r>
    <r>
      <rPr>
        <b/>
        <sz val="14"/>
        <rFont val="Times New Roman"/>
        <charset val="134"/>
      </rPr>
      <t>2</t>
    </r>
    <r>
      <rPr>
        <b/>
        <sz val="14"/>
        <rFont val="宋体"/>
        <charset val="134"/>
      </rPr>
      <t>项</t>
    </r>
  </si>
  <si>
    <r>
      <rPr>
        <b/>
        <sz val="14"/>
        <rFont val="宋体"/>
        <charset val="134"/>
      </rPr>
      <t>投资</t>
    </r>
    <r>
      <rPr>
        <b/>
        <sz val="14"/>
        <rFont val="Times New Roman"/>
        <charset val="134"/>
      </rPr>
      <t>1303.68</t>
    </r>
    <r>
      <rPr>
        <b/>
        <sz val="14"/>
        <rFont val="宋体"/>
        <charset val="134"/>
      </rPr>
      <t>万元用于公益性岗位及公岗人员劳保项目。</t>
    </r>
  </si>
  <si>
    <r>
      <rPr>
        <sz val="14"/>
        <rFont val="宋体"/>
        <charset val="134"/>
      </rPr>
      <t>乡村公益性岗位</t>
    </r>
  </si>
  <si>
    <r>
      <rPr>
        <sz val="14"/>
        <rFont val="宋体"/>
        <charset val="134"/>
      </rPr>
      <t>各乡镇所辖行政村</t>
    </r>
  </si>
  <si>
    <r>
      <rPr>
        <sz val="14"/>
        <rFont val="宋体"/>
        <charset val="134"/>
      </rPr>
      <t>全县</t>
    </r>
    <r>
      <rPr>
        <sz val="14"/>
        <rFont val="Times New Roman"/>
        <charset val="134"/>
      </rPr>
      <t>2324</t>
    </r>
    <r>
      <rPr>
        <sz val="14"/>
        <rFont val="宋体"/>
        <charset val="134"/>
      </rPr>
      <t>名乡村公益性岗位人员涉及</t>
    </r>
    <r>
      <rPr>
        <sz val="14"/>
        <rFont val="Times New Roman"/>
        <charset val="134"/>
      </rPr>
      <t>255</t>
    </r>
    <r>
      <rPr>
        <sz val="14"/>
        <rFont val="宋体"/>
        <charset val="134"/>
      </rPr>
      <t>个行政村</t>
    </r>
    <r>
      <rPr>
        <sz val="14"/>
        <rFont val="Times New Roman"/>
        <charset val="134"/>
      </rPr>
      <t>,</t>
    </r>
    <r>
      <rPr>
        <sz val="14"/>
        <rFont val="宋体"/>
        <charset val="134"/>
      </rPr>
      <t>其中</t>
    </r>
    <r>
      <rPr>
        <sz val="14"/>
        <rFont val="Times New Roman"/>
        <charset val="134"/>
      </rPr>
      <t>78</t>
    </r>
    <r>
      <rPr>
        <sz val="14"/>
        <rFont val="宋体"/>
        <charset val="134"/>
      </rPr>
      <t>个深度贫困村安排</t>
    </r>
    <r>
      <rPr>
        <sz val="14"/>
        <rFont val="Times New Roman"/>
        <charset val="134"/>
      </rPr>
      <t>838</t>
    </r>
    <r>
      <rPr>
        <sz val="14"/>
        <rFont val="宋体"/>
        <charset val="134"/>
      </rPr>
      <t>人，每人每年</t>
    </r>
    <r>
      <rPr>
        <sz val="14"/>
        <rFont val="Times New Roman"/>
        <charset val="134"/>
      </rPr>
      <t>1.2</t>
    </r>
    <r>
      <rPr>
        <sz val="14"/>
        <rFont val="宋体"/>
        <charset val="134"/>
      </rPr>
      <t>万元；在</t>
    </r>
    <r>
      <rPr>
        <sz val="14"/>
        <rFont val="Times New Roman"/>
        <charset val="134"/>
      </rPr>
      <t>64</t>
    </r>
    <r>
      <rPr>
        <sz val="14"/>
        <rFont val="宋体"/>
        <charset val="134"/>
      </rPr>
      <t>个贫困村安排</t>
    </r>
    <r>
      <rPr>
        <sz val="14"/>
        <rFont val="Times New Roman"/>
        <charset val="134"/>
      </rPr>
      <t>514</t>
    </r>
    <r>
      <rPr>
        <sz val="14"/>
        <rFont val="宋体"/>
        <charset val="134"/>
      </rPr>
      <t>人，每人每年</t>
    </r>
    <r>
      <rPr>
        <sz val="14"/>
        <rFont val="Times New Roman"/>
        <charset val="134"/>
      </rPr>
      <t>1</t>
    </r>
    <r>
      <rPr>
        <sz val="14"/>
        <rFont val="宋体"/>
        <charset val="134"/>
      </rPr>
      <t>万元；在</t>
    </r>
    <r>
      <rPr>
        <sz val="14"/>
        <rFont val="Times New Roman"/>
        <charset val="134"/>
      </rPr>
      <t>113</t>
    </r>
    <r>
      <rPr>
        <sz val="14"/>
        <rFont val="宋体"/>
        <charset val="134"/>
      </rPr>
      <t>个非贫困村安排</t>
    </r>
    <r>
      <rPr>
        <sz val="14"/>
        <rFont val="Times New Roman"/>
        <charset val="134"/>
      </rPr>
      <t>972</t>
    </r>
    <r>
      <rPr>
        <sz val="14"/>
        <rFont val="宋体"/>
        <charset val="134"/>
      </rPr>
      <t>人，每人每年</t>
    </r>
    <r>
      <rPr>
        <sz val="14"/>
        <rFont val="Times New Roman"/>
        <charset val="134"/>
      </rPr>
      <t>0.8</t>
    </r>
    <r>
      <rPr>
        <sz val="14"/>
        <rFont val="宋体"/>
        <charset val="134"/>
      </rPr>
      <t>万元。资金来源：省上</t>
    </r>
    <r>
      <rPr>
        <sz val="14"/>
        <rFont val="Times New Roman"/>
        <charset val="134"/>
      </rPr>
      <t>292.8</t>
    </r>
    <r>
      <rPr>
        <sz val="14"/>
        <rFont val="宋体"/>
        <charset val="134"/>
      </rPr>
      <t>万元，市上</t>
    </r>
    <r>
      <rPr>
        <sz val="14"/>
        <rFont val="Times New Roman"/>
        <charset val="134"/>
      </rPr>
      <t>747.2</t>
    </r>
    <r>
      <rPr>
        <sz val="14"/>
        <rFont val="宋体"/>
        <charset val="134"/>
      </rPr>
      <t>万元，县上</t>
    </r>
    <r>
      <rPr>
        <sz val="14"/>
        <rFont val="Times New Roman"/>
        <charset val="134"/>
      </rPr>
      <t>1257.2</t>
    </r>
    <r>
      <rPr>
        <sz val="14"/>
        <rFont val="宋体"/>
        <charset val="134"/>
      </rPr>
      <t>万元，共计</t>
    </r>
    <r>
      <rPr>
        <sz val="14"/>
        <rFont val="Times New Roman"/>
        <charset val="134"/>
      </rPr>
      <t>2297.2</t>
    </r>
    <r>
      <rPr>
        <sz val="14"/>
        <rFont val="宋体"/>
        <charset val="134"/>
      </rPr>
      <t>万元。其中省上开发</t>
    </r>
    <r>
      <rPr>
        <sz val="14"/>
        <rFont val="Times New Roman"/>
        <charset val="134"/>
      </rPr>
      <t>488</t>
    </r>
    <r>
      <rPr>
        <sz val="14"/>
        <rFont val="宋体"/>
        <charset val="134"/>
      </rPr>
      <t>人，市县配套开发和县上自主开发共</t>
    </r>
    <r>
      <rPr>
        <sz val="14"/>
        <rFont val="Times New Roman"/>
        <charset val="134"/>
      </rPr>
      <t>1836</t>
    </r>
    <r>
      <rPr>
        <sz val="14"/>
        <rFont val="宋体"/>
        <charset val="134"/>
      </rPr>
      <t>人</t>
    </r>
  </si>
  <si>
    <r>
      <rPr>
        <sz val="14"/>
        <rFont val="宋体"/>
        <charset val="134"/>
      </rPr>
      <t>全县</t>
    </r>
    <r>
      <rPr>
        <sz val="14"/>
        <rFont val="Times New Roman"/>
        <charset val="134"/>
      </rPr>
      <t>2324</t>
    </r>
    <r>
      <rPr>
        <sz val="14"/>
        <rFont val="宋体"/>
        <charset val="134"/>
      </rPr>
      <t>名乡村公益性岗位人员涉及</t>
    </r>
    <r>
      <rPr>
        <sz val="14"/>
        <rFont val="Times New Roman"/>
        <charset val="134"/>
      </rPr>
      <t>255</t>
    </r>
    <r>
      <rPr>
        <sz val="14"/>
        <rFont val="宋体"/>
        <charset val="134"/>
      </rPr>
      <t>个行政村，既带动了稳定就业又增加了稳定收入，还美化了乡村环境</t>
    </r>
  </si>
  <si>
    <r>
      <rPr>
        <sz val="14"/>
        <rFont val="宋体"/>
        <charset val="134"/>
      </rPr>
      <t>乡村公益性岗位人员劳保</t>
    </r>
  </si>
  <si>
    <r>
      <rPr>
        <sz val="14"/>
        <rFont val="宋体"/>
        <charset val="134"/>
      </rPr>
      <t>为全县</t>
    </r>
    <r>
      <rPr>
        <sz val="14"/>
        <rFont val="Times New Roman"/>
        <charset val="134"/>
      </rPr>
      <t>2324</t>
    </r>
    <r>
      <rPr>
        <sz val="14"/>
        <rFont val="宋体"/>
        <charset val="134"/>
      </rPr>
      <t>名公岗人员购置服装，每人</t>
    </r>
    <r>
      <rPr>
        <sz val="14"/>
        <rFont val="Times New Roman"/>
        <charset val="134"/>
      </rPr>
      <t>200</t>
    </r>
    <r>
      <rPr>
        <sz val="14"/>
        <rFont val="宋体"/>
        <charset val="134"/>
      </rPr>
      <t>元标准</t>
    </r>
  </si>
  <si>
    <r>
      <rPr>
        <sz val="14"/>
        <rFont val="宋体"/>
        <charset val="134"/>
      </rPr>
      <t>购置服装既为乡村公岗人员提供了保暖，又统一着装便于管理，同时也增强了公岗人员的信心</t>
    </r>
  </si>
  <si>
    <r>
      <rPr>
        <b/>
        <sz val="18"/>
        <rFont val="宋体"/>
        <charset val="134"/>
      </rPr>
      <t>三</t>
    </r>
  </si>
  <si>
    <r>
      <rPr>
        <b/>
        <sz val="18"/>
        <rFont val="宋体"/>
        <charset val="134"/>
      </rPr>
      <t>乡村建设行动：</t>
    </r>
    <r>
      <rPr>
        <b/>
        <sz val="18"/>
        <rFont val="Times New Roman"/>
        <charset val="134"/>
      </rPr>
      <t>32</t>
    </r>
    <r>
      <rPr>
        <b/>
        <sz val="18"/>
        <rFont val="宋体"/>
        <charset val="134"/>
      </rPr>
      <t>项</t>
    </r>
  </si>
  <si>
    <r>
      <rPr>
        <b/>
        <sz val="18"/>
        <rFont val="宋体"/>
        <charset val="134"/>
      </rPr>
      <t>投资</t>
    </r>
    <r>
      <rPr>
        <b/>
        <sz val="18"/>
        <rFont val="Times New Roman"/>
        <charset val="134"/>
      </rPr>
      <t>80047.8255</t>
    </r>
    <r>
      <rPr>
        <b/>
        <sz val="18"/>
        <rFont val="宋体"/>
        <charset val="134"/>
      </rPr>
      <t>万元用于乡村建设行动。</t>
    </r>
  </si>
  <si>
    <r>
      <rPr>
        <b/>
        <sz val="14"/>
        <rFont val="宋体"/>
        <charset val="134"/>
      </rPr>
      <t>农村基础设施</t>
    </r>
    <r>
      <rPr>
        <b/>
        <sz val="14"/>
        <rFont val="Times New Roman"/>
        <charset val="134"/>
      </rPr>
      <t xml:space="preserve">
</t>
    </r>
    <r>
      <rPr>
        <b/>
        <sz val="14"/>
        <rFont val="宋体"/>
        <charset val="134"/>
      </rPr>
      <t>（含产业配套基础设施）：</t>
    </r>
    <r>
      <rPr>
        <b/>
        <sz val="14"/>
        <rFont val="Times New Roman"/>
        <charset val="134"/>
      </rPr>
      <t>20</t>
    </r>
    <r>
      <rPr>
        <b/>
        <sz val="14"/>
        <rFont val="宋体"/>
        <charset val="134"/>
      </rPr>
      <t>项</t>
    </r>
  </si>
  <si>
    <r>
      <rPr>
        <b/>
        <sz val="14"/>
        <rFont val="宋体"/>
        <charset val="134"/>
      </rPr>
      <t>投资</t>
    </r>
    <r>
      <rPr>
        <b/>
        <sz val="14"/>
        <rFont val="Times New Roman"/>
        <charset val="134"/>
      </rPr>
      <t>58495.6785</t>
    </r>
    <r>
      <rPr>
        <b/>
        <sz val="14"/>
        <rFont val="宋体"/>
        <charset val="134"/>
      </rPr>
      <t>万元用于农村基础设施建设及配套项目。</t>
    </r>
  </si>
  <si>
    <r>
      <rPr>
        <b/>
        <sz val="14"/>
        <rFont val="宋体"/>
        <charset val="134"/>
      </rPr>
      <t>村庄规划编制（含修编）：</t>
    </r>
    <r>
      <rPr>
        <b/>
        <sz val="14"/>
        <rFont val="Times New Roman"/>
        <charset val="134"/>
      </rPr>
      <t>1</t>
    </r>
    <r>
      <rPr>
        <b/>
        <sz val="14"/>
        <rFont val="宋体"/>
        <charset val="134"/>
      </rPr>
      <t>项</t>
    </r>
  </si>
  <si>
    <r>
      <rPr>
        <b/>
        <sz val="14"/>
        <rFont val="宋体"/>
        <charset val="134"/>
      </rPr>
      <t>投资</t>
    </r>
    <r>
      <rPr>
        <b/>
        <sz val="14"/>
        <rFont val="Times New Roman"/>
        <charset val="134"/>
      </rPr>
      <t>160</t>
    </r>
    <r>
      <rPr>
        <b/>
        <sz val="14"/>
        <rFont val="宋体"/>
        <charset val="134"/>
      </rPr>
      <t>万元，用于</t>
    </r>
    <r>
      <rPr>
        <b/>
        <sz val="14"/>
        <rFont val="Times New Roman"/>
        <charset val="134"/>
      </rPr>
      <t>8</t>
    </r>
    <r>
      <rPr>
        <b/>
        <sz val="14"/>
        <rFont val="宋体"/>
        <charset val="134"/>
      </rPr>
      <t>个产业园规划编制。</t>
    </r>
  </si>
  <si>
    <r>
      <rPr>
        <b/>
        <sz val="14"/>
        <rFont val="宋体"/>
        <charset val="134"/>
      </rPr>
      <t>农村道路建设（通村路、通户路、小型桥梁等）：</t>
    </r>
    <r>
      <rPr>
        <b/>
        <sz val="14"/>
        <rFont val="Times New Roman"/>
        <charset val="134"/>
      </rPr>
      <t>6</t>
    </r>
    <r>
      <rPr>
        <b/>
        <sz val="14"/>
        <rFont val="宋体"/>
        <charset val="134"/>
      </rPr>
      <t>项</t>
    </r>
  </si>
  <si>
    <r>
      <rPr>
        <b/>
        <sz val="14"/>
        <rFont val="宋体"/>
        <charset val="134"/>
      </rPr>
      <t>投资</t>
    </r>
    <r>
      <rPr>
        <b/>
        <sz val="14"/>
        <rFont val="Times New Roman"/>
        <charset val="134"/>
      </rPr>
      <t>26906.62</t>
    </r>
    <r>
      <rPr>
        <b/>
        <sz val="14"/>
        <rFont val="宋体"/>
        <charset val="134"/>
      </rPr>
      <t>万元用于实施农村道路及附属基础设施建设项目。</t>
    </r>
  </si>
  <si>
    <r>
      <rPr>
        <b/>
        <sz val="14"/>
        <rFont val="Times New Roman"/>
        <charset val="134"/>
      </rPr>
      <t>2.1</t>
    </r>
    <r>
      <rPr>
        <b/>
        <sz val="14"/>
        <rFont val="宋体"/>
        <charset val="134"/>
      </rPr>
      <t>自然村组道路建设项目</t>
    </r>
  </si>
  <si>
    <r>
      <rPr>
        <b/>
        <sz val="14"/>
        <rFont val="Times New Roman"/>
        <charset val="134"/>
      </rPr>
      <t>15</t>
    </r>
    <r>
      <rPr>
        <b/>
        <sz val="14"/>
        <rFont val="宋体"/>
        <charset val="134"/>
      </rPr>
      <t>乡镇</t>
    </r>
  </si>
  <si>
    <t>城子-杨坡</t>
  </si>
  <si>
    <r>
      <rPr>
        <sz val="14"/>
        <rFont val="宋体"/>
        <charset val="134"/>
      </rPr>
      <t>改建</t>
    </r>
  </si>
  <si>
    <t>恭门镇阳坡村</t>
  </si>
  <si>
    <r>
      <rPr>
        <sz val="14"/>
        <rFont val="宋体"/>
        <charset val="134"/>
      </rPr>
      <t>完善农村公路路网，改善村级基础设施条件。</t>
    </r>
  </si>
  <si>
    <r>
      <rPr>
        <sz val="14"/>
        <rFont val="宋体"/>
        <charset val="134"/>
      </rPr>
      <t>交通运输局</t>
    </r>
  </si>
  <si>
    <t>恭门-许湾</t>
  </si>
  <si>
    <t>恭门镇许湾村</t>
  </si>
  <si>
    <t>古土-梁湾</t>
  </si>
  <si>
    <t>恭门镇梁湾村</t>
  </si>
  <si>
    <t>海湾-水池</t>
  </si>
  <si>
    <t>恭门镇水池村</t>
  </si>
  <si>
    <t>张巴-仁湾</t>
  </si>
  <si>
    <t>恭门镇张巴村、仁湾村</t>
  </si>
  <si>
    <t>闫家-草川梁</t>
  </si>
  <si>
    <t>闫家乡闫家村、草川梁村</t>
  </si>
  <si>
    <t>康家庄-康王</t>
  </si>
  <si>
    <t>马鹿镇康王村</t>
  </si>
  <si>
    <t>园龙路-下风营</t>
  </si>
  <si>
    <t>木河乡下庞村</t>
  </si>
  <si>
    <t>北河-邵家庄</t>
  </si>
  <si>
    <t>龙山镇镇北河村</t>
  </si>
  <si>
    <t>汪堡-韩川</t>
  </si>
  <si>
    <t>龙山镇镇汪堡村</t>
  </si>
  <si>
    <t>刘沟-汪洋</t>
  </si>
  <si>
    <t>大阳镇汪洋村</t>
  </si>
  <si>
    <t>小阳-阳沟</t>
  </si>
  <si>
    <t>大阳镇小阳村、刘沟村、阳沟村</t>
  </si>
  <si>
    <t>高沟—陈阳</t>
  </si>
  <si>
    <t>大阳镇高沟村</t>
  </si>
  <si>
    <t>胡川-寨子 （寨子-后湾）</t>
  </si>
  <si>
    <t>胡川镇前梁村</t>
  </si>
  <si>
    <t>庄北路-阳山</t>
  </si>
  <si>
    <t>胡川镇阳山村</t>
  </si>
  <si>
    <r>
      <rPr>
        <sz val="14"/>
        <rFont val="宋体"/>
        <charset val="134"/>
      </rPr>
      <t>增</t>
    </r>
  </si>
  <si>
    <t>关河-马达</t>
  </si>
  <si>
    <t>川王镇马达村</t>
  </si>
  <si>
    <t>王沟-榆树台</t>
  </si>
  <si>
    <t>川王镇王沟村</t>
  </si>
  <si>
    <t>马咀-上豆 （李家-上豆）</t>
  </si>
  <si>
    <t>连五乡李家村、马关镇上豆村</t>
  </si>
  <si>
    <t>高庄-四合</t>
  </si>
  <si>
    <t>连五乡高庄村、四合村</t>
  </si>
  <si>
    <t>张大路-上蒋</t>
  </si>
  <si>
    <t>张棉乡上蒋村</t>
  </si>
  <si>
    <t>上盘山-马家湾</t>
  </si>
  <si>
    <t>张棉乡盘山村</t>
  </si>
  <si>
    <t>孟寺-南沟</t>
  </si>
  <si>
    <t>张家川镇孟寺村</t>
  </si>
  <si>
    <r>
      <rPr>
        <sz val="14"/>
        <rFont val="宋体"/>
        <charset val="134"/>
      </rPr>
      <t>、</t>
    </r>
  </si>
  <si>
    <t>磨马-夭儿屲</t>
  </si>
  <si>
    <t>平安乡磨马村</t>
  </si>
  <si>
    <t>刘堡-芦科</t>
  </si>
  <si>
    <t>刘堡镇郑沟村</t>
  </si>
  <si>
    <t>韦沟-梁山</t>
  </si>
  <si>
    <t>马关镇韦沟村</t>
  </si>
  <si>
    <t>张川-平安（上磨-沟口）</t>
  </si>
  <si>
    <t>张家川镇杨川村</t>
  </si>
  <si>
    <t>米山-仁沟</t>
  </si>
  <si>
    <t>张家川镇袁川村</t>
  </si>
  <si>
    <t>龙山-平安 （王家-刘家）</t>
  </si>
  <si>
    <t>刘堡镇王家村、张家川镇刘家村</t>
  </si>
  <si>
    <t>下白-斜头</t>
  </si>
  <si>
    <t>梁山镇斜头村</t>
  </si>
  <si>
    <t>梁山-梁山三组</t>
  </si>
  <si>
    <t>梁山镇梁山村</t>
  </si>
  <si>
    <r>
      <rPr>
        <b/>
        <sz val="14"/>
        <rFont val="Times New Roman"/>
        <charset val="134"/>
      </rPr>
      <t>2.2</t>
    </r>
    <r>
      <rPr>
        <b/>
        <sz val="14"/>
        <rFont val="宋体"/>
        <charset val="134"/>
      </rPr>
      <t>村组道路提质改造项目</t>
    </r>
  </si>
  <si>
    <r>
      <rPr>
        <b/>
        <sz val="14"/>
        <rFont val="Times New Roman"/>
        <charset val="134"/>
      </rPr>
      <t>15</t>
    </r>
    <r>
      <rPr>
        <b/>
        <sz val="14"/>
        <rFont val="宋体"/>
        <charset val="134"/>
      </rPr>
      <t>个乡镇</t>
    </r>
    <r>
      <rPr>
        <b/>
        <sz val="14"/>
        <rFont val="Times New Roman"/>
        <charset val="134"/>
      </rPr>
      <t>65</t>
    </r>
    <r>
      <rPr>
        <b/>
        <sz val="14"/>
        <rFont val="宋体"/>
        <charset val="134"/>
      </rPr>
      <t>个行政村</t>
    </r>
  </si>
  <si>
    <r>
      <rPr>
        <sz val="14"/>
        <rFont val="宋体"/>
        <charset val="134"/>
      </rPr>
      <t>赵川</t>
    </r>
    <r>
      <rPr>
        <sz val="14"/>
        <rFont val="Times New Roman"/>
        <charset val="134"/>
      </rPr>
      <t>-</t>
    </r>
    <r>
      <rPr>
        <sz val="14"/>
        <rFont val="宋体"/>
        <charset val="134"/>
      </rPr>
      <t>查湾</t>
    </r>
  </si>
  <si>
    <r>
      <rPr>
        <sz val="14"/>
        <rFont val="宋体"/>
        <charset val="134"/>
      </rPr>
      <t>张家川镇赵川村、查湾村</t>
    </r>
  </si>
  <si>
    <r>
      <rPr>
        <sz val="14"/>
        <rFont val="宋体"/>
        <charset val="134"/>
      </rPr>
      <t>连五梁</t>
    </r>
    <r>
      <rPr>
        <sz val="14"/>
        <rFont val="Times New Roman"/>
        <charset val="134"/>
      </rPr>
      <t>-</t>
    </r>
    <r>
      <rPr>
        <sz val="14"/>
        <rFont val="宋体"/>
        <charset val="134"/>
      </rPr>
      <t>陈台</t>
    </r>
  </si>
  <si>
    <r>
      <rPr>
        <sz val="14"/>
        <rFont val="宋体"/>
        <charset val="134"/>
      </rPr>
      <t>连五乡陈家村</t>
    </r>
  </si>
  <si>
    <r>
      <rPr>
        <sz val="14"/>
        <rFont val="宋体"/>
        <charset val="134"/>
      </rPr>
      <t>小湾</t>
    </r>
    <r>
      <rPr>
        <sz val="14"/>
        <rFont val="Times New Roman"/>
        <charset val="134"/>
      </rPr>
      <t>-</t>
    </r>
    <r>
      <rPr>
        <sz val="14"/>
        <rFont val="宋体"/>
        <charset val="134"/>
      </rPr>
      <t>海湾</t>
    </r>
  </si>
  <si>
    <r>
      <rPr>
        <sz val="14"/>
        <rFont val="宋体"/>
        <charset val="134"/>
      </rPr>
      <t>川王镇海湾村、哈沟村</t>
    </r>
  </si>
  <si>
    <r>
      <rPr>
        <sz val="14"/>
        <rFont val="宋体"/>
        <charset val="134"/>
      </rPr>
      <t>团结</t>
    </r>
    <r>
      <rPr>
        <sz val="14"/>
        <rFont val="Times New Roman"/>
        <charset val="134"/>
      </rPr>
      <t>-</t>
    </r>
    <r>
      <rPr>
        <sz val="14"/>
        <rFont val="宋体"/>
        <charset val="134"/>
      </rPr>
      <t>张窑</t>
    </r>
  </si>
  <si>
    <r>
      <rPr>
        <sz val="14"/>
        <rFont val="宋体"/>
        <charset val="134"/>
      </rPr>
      <t>恭门镇团结村、张窑村</t>
    </r>
  </si>
  <si>
    <r>
      <rPr>
        <sz val="14"/>
        <rFont val="宋体"/>
        <charset val="134"/>
      </rPr>
      <t>杨渠</t>
    </r>
    <r>
      <rPr>
        <sz val="14"/>
        <rFont val="Times New Roman"/>
        <charset val="134"/>
      </rPr>
      <t>-</t>
    </r>
    <r>
      <rPr>
        <sz val="14"/>
        <rFont val="宋体"/>
        <charset val="134"/>
      </rPr>
      <t>杨崖</t>
    </r>
  </si>
  <si>
    <r>
      <rPr>
        <sz val="14"/>
        <rFont val="宋体"/>
        <charset val="134"/>
      </rPr>
      <t>梁山镇杨渠村、杨崖村</t>
    </r>
  </si>
  <si>
    <r>
      <rPr>
        <sz val="14"/>
        <rFont val="宋体"/>
        <charset val="134"/>
      </rPr>
      <t>汪杨</t>
    </r>
    <r>
      <rPr>
        <sz val="14"/>
        <rFont val="Times New Roman"/>
        <charset val="134"/>
      </rPr>
      <t>-</t>
    </r>
    <r>
      <rPr>
        <sz val="14"/>
        <rFont val="宋体"/>
        <charset val="134"/>
      </rPr>
      <t>邵湾</t>
    </r>
  </si>
  <si>
    <r>
      <rPr>
        <sz val="14"/>
        <rFont val="宋体"/>
        <charset val="134"/>
      </rPr>
      <t>大阳镇汪洋村</t>
    </r>
  </si>
  <si>
    <r>
      <rPr>
        <sz val="14"/>
        <rFont val="宋体"/>
        <charset val="134"/>
      </rPr>
      <t>孔韩路</t>
    </r>
    <r>
      <rPr>
        <sz val="14"/>
        <rFont val="Times New Roman"/>
        <charset val="134"/>
      </rPr>
      <t>-</t>
    </r>
    <r>
      <rPr>
        <sz val="14"/>
        <rFont val="宋体"/>
        <charset val="134"/>
      </rPr>
      <t>岳山</t>
    </r>
  </si>
  <si>
    <r>
      <rPr>
        <sz val="14"/>
        <rFont val="宋体"/>
        <charset val="134"/>
      </rPr>
      <t>梁山镇岳山村</t>
    </r>
  </si>
  <si>
    <r>
      <rPr>
        <sz val="14"/>
        <rFont val="宋体"/>
        <charset val="134"/>
      </rPr>
      <t>孔韩路</t>
    </r>
    <r>
      <rPr>
        <sz val="14"/>
        <rFont val="Times New Roman"/>
        <charset val="134"/>
      </rPr>
      <t>-</t>
    </r>
    <r>
      <rPr>
        <sz val="14"/>
        <rFont val="宋体"/>
        <charset val="134"/>
      </rPr>
      <t>老庄李家</t>
    </r>
  </si>
  <si>
    <r>
      <rPr>
        <sz val="14"/>
        <rFont val="宋体"/>
        <charset val="134"/>
      </rPr>
      <t>梁山镇五房村</t>
    </r>
  </si>
  <si>
    <r>
      <rPr>
        <sz val="14"/>
        <rFont val="宋体"/>
        <charset val="134"/>
      </rPr>
      <t>梁山</t>
    </r>
    <r>
      <rPr>
        <sz val="14"/>
        <rFont val="Times New Roman"/>
        <charset val="134"/>
      </rPr>
      <t>-</t>
    </r>
    <r>
      <rPr>
        <sz val="14"/>
        <rFont val="宋体"/>
        <charset val="134"/>
      </rPr>
      <t>唐刘</t>
    </r>
  </si>
  <si>
    <r>
      <rPr>
        <sz val="14"/>
        <rFont val="宋体"/>
        <charset val="134"/>
      </rPr>
      <t>梁山镇唐刘村</t>
    </r>
  </si>
  <si>
    <r>
      <rPr>
        <sz val="14"/>
        <rFont val="Times New Roman"/>
        <charset val="134"/>
      </rPr>
      <t>X201-</t>
    </r>
    <r>
      <rPr>
        <sz val="14"/>
        <rFont val="宋体"/>
        <charset val="134"/>
      </rPr>
      <t>水泉</t>
    </r>
  </si>
  <si>
    <r>
      <rPr>
        <sz val="14"/>
        <rFont val="宋体"/>
        <charset val="134"/>
      </rPr>
      <t>平安乡水泉村</t>
    </r>
  </si>
  <si>
    <r>
      <rPr>
        <sz val="14"/>
        <rFont val="宋体"/>
        <charset val="134"/>
      </rPr>
      <t>三合梁</t>
    </r>
    <r>
      <rPr>
        <sz val="14"/>
        <rFont val="Times New Roman"/>
        <charset val="134"/>
      </rPr>
      <t>-</t>
    </r>
    <r>
      <rPr>
        <sz val="14"/>
        <rFont val="宋体"/>
        <charset val="134"/>
      </rPr>
      <t>李家</t>
    </r>
  </si>
  <si>
    <r>
      <rPr>
        <sz val="14"/>
        <rFont val="宋体"/>
        <charset val="134"/>
      </rPr>
      <t>连五乡李家村</t>
    </r>
  </si>
  <si>
    <r>
      <rPr>
        <sz val="14"/>
        <rFont val="宋体"/>
        <charset val="134"/>
      </rPr>
      <t>兰家</t>
    </r>
    <r>
      <rPr>
        <sz val="14"/>
        <rFont val="Times New Roman"/>
        <charset val="134"/>
      </rPr>
      <t>-</t>
    </r>
    <r>
      <rPr>
        <sz val="14"/>
        <rFont val="宋体"/>
        <charset val="134"/>
      </rPr>
      <t>中心</t>
    </r>
  </si>
  <si>
    <r>
      <rPr>
        <sz val="14"/>
        <rFont val="宋体"/>
        <charset val="134"/>
      </rPr>
      <t>连五乡兰家村、中心村</t>
    </r>
  </si>
  <si>
    <r>
      <rPr>
        <sz val="14"/>
        <rFont val="宋体"/>
        <charset val="134"/>
      </rPr>
      <t>黄家梁</t>
    </r>
    <r>
      <rPr>
        <sz val="14"/>
        <rFont val="Times New Roman"/>
        <charset val="134"/>
      </rPr>
      <t>-</t>
    </r>
    <r>
      <rPr>
        <sz val="14"/>
        <rFont val="宋体"/>
        <charset val="134"/>
      </rPr>
      <t>黄家</t>
    </r>
  </si>
  <si>
    <r>
      <rPr>
        <sz val="14"/>
        <rFont val="宋体"/>
        <charset val="134"/>
      </rPr>
      <t>连五乡黄家村</t>
    </r>
  </si>
  <si>
    <r>
      <rPr>
        <sz val="14"/>
        <rFont val="宋体"/>
        <charset val="134"/>
      </rPr>
      <t>连五梁</t>
    </r>
    <r>
      <rPr>
        <sz val="14"/>
        <rFont val="Times New Roman"/>
        <charset val="134"/>
      </rPr>
      <t>-</t>
    </r>
    <r>
      <rPr>
        <sz val="14"/>
        <rFont val="宋体"/>
        <charset val="134"/>
      </rPr>
      <t>陈家</t>
    </r>
  </si>
  <si>
    <r>
      <rPr>
        <sz val="14"/>
        <rFont val="宋体"/>
        <charset val="134"/>
      </rPr>
      <t>刘家湾</t>
    </r>
    <r>
      <rPr>
        <sz val="14"/>
        <rFont val="Times New Roman"/>
        <charset val="134"/>
      </rPr>
      <t>-</t>
    </r>
    <r>
      <rPr>
        <sz val="14"/>
        <rFont val="宋体"/>
        <charset val="134"/>
      </rPr>
      <t>连五</t>
    </r>
  </si>
  <si>
    <r>
      <rPr>
        <sz val="14"/>
        <rFont val="宋体"/>
        <charset val="134"/>
      </rPr>
      <t>连五乡连五村</t>
    </r>
  </si>
  <si>
    <r>
      <rPr>
        <sz val="14"/>
        <rFont val="宋体"/>
        <charset val="134"/>
      </rPr>
      <t>庙川</t>
    </r>
    <r>
      <rPr>
        <sz val="14"/>
        <rFont val="Times New Roman"/>
        <charset val="134"/>
      </rPr>
      <t>-</t>
    </r>
    <r>
      <rPr>
        <sz val="14"/>
        <rFont val="宋体"/>
        <charset val="134"/>
      </rPr>
      <t>陈魏梁</t>
    </r>
  </si>
  <si>
    <r>
      <rPr>
        <sz val="14"/>
        <rFont val="宋体"/>
        <charset val="134"/>
      </rPr>
      <t>张棉乡庙川村</t>
    </r>
  </si>
  <si>
    <r>
      <rPr>
        <sz val="14"/>
        <rFont val="宋体"/>
        <charset val="134"/>
      </rPr>
      <t>喜湾</t>
    </r>
    <r>
      <rPr>
        <sz val="14"/>
        <rFont val="Times New Roman"/>
        <charset val="134"/>
      </rPr>
      <t>-</t>
    </r>
    <r>
      <rPr>
        <sz val="14"/>
        <rFont val="宋体"/>
        <charset val="134"/>
      </rPr>
      <t>周家</t>
    </r>
  </si>
  <si>
    <r>
      <rPr>
        <sz val="14"/>
        <rFont val="宋体"/>
        <charset val="134"/>
      </rPr>
      <t>张棉乡喜湾村、周家村</t>
    </r>
  </si>
  <si>
    <r>
      <rPr>
        <sz val="14"/>
        <rFont val="宋体"/>
        <charset val="134"/>
      </rPr>
      <t>毛寨梁</t>
    </r>
    <r>
      <rPr>
        <sz val="14"/>
        <rFont val="Times New Roman"/>
        <charset val="134"/>
      </rPr>
      <t>-</t>
    </r>
    <r>
      <rPr>
        <sz val="14"/>
        <rFont val="宋体"/>
        <charset val="134"/>
      </rPr>
      <t>西崖</t>
    </r>
  </si>
  <si>
    <r>
      <rPr>
        <sz val="14"/>
        <rFont val="宋体"/>
        <charset val="134"/>
      </rPr>
      <t>川王镇西崖村</t>
    </r>
  </si>
  <si>
    <r>
      <rPr>
        <sz val="14"/>
        <rFont val="宋体"/>
        <charset val="134"/>
      </rPr>
      <t>毛寨</t>
    </r>
    <r>
      <rPr>
        <sz val="14"/>
        <rFont val="Times New Roman"/>
        <charset val="134"/>
      </rPr>
      <t>-</t>
    </r>
    <r>
      <rPr>
        <sz val="14"/>
        <rFont val="宋体"/>
        <charset val="134"/>
      </rPr>
      <t>关河</t>
    </r>
  </si>
  <si>
    <r>
      <rPr>
        <sz val="14"/>
        <rFont val="宋体"/>
        <charset val="134"/>
      </rPr>
      <t>川王镇关河村</t>
    </r>
  </si>
  <si>
    <r>
      <rPr>
        <sz val="14"/>
        <rFont val="宋体"/>
        <charset val="134"/>
      </rPr>
      <t>米家</t>
    </r>
    <r>
      <rPr>
        <sz val="14"/>
        <rFont val="Times New Roman"/>
        <charset val="134"/>
      </rPr>
      <t>-</t>
    </r>
    <r>
      <rPr>
        <sz val="14"/>
        <rFont val="宋体"/>
        <charset val="134"/>
      </rPr>
      <t>刘家</t>
    </r>
  </si>
  <si>
    <r>
      <rPr>
        <sz val="14"/>
        <rFont val="宋体"/>
        <charset val="134"/>
      </rPr>
      <t>刘堡镇米家村</t>
    </r>
  </si>
  <si>
    <r>
      <rPr>
        <sz val="14"/>
        <rFont val="宋体"/>
        <charset val="134"/>
      </rPr>
      <t>黄花</t>
    </r>
    <r>
      <rPr>
        <sz val="14"/>
        <rFont val="Times New Roman"/>
        <charset val="134"/>
      </rPr>
      <t>-</t>
    </r>
    <r>
      <rPr>
        <sz val="14"/>
        <rFont val="宋体"/>
        <charset val="134"/>
      </rPr>
      <t>西台</t>
    </r>
  </si>
  <si>
    <r>
      <rPr>
        <sz val="14"/>
        <rFont val="宋体"/>
        <charset val="134"/>
      </rPr>
      <t>马关镇黄花村、西台村</t>
    </r>
  </si>
  <si>
    <r>
      <rPr>
        <sz val="14"/>
        <rFont val="宋体"/>
        <charset val="134"/>
      </rPr>
      <t>小庄</t>
    </r>
    <r>
      <rPr>
        <sz val="14"/>
        <rFont val="Times New Roman"/>
        <charset val="134"/>
      </rPr>
      <t>-</t>
    </r>
    <r>
      <rPr>
        <sz val="14"/>
        <rFont val="宋体"/>
        <charset val="134"/>
      </rPr>
      <t>石川</t>
    </r>
  </si>
  <si>
    <r>
      <rPr>
        <sz val="14"/>
        <rFont val="宋体"/>
        <charset val="134"/>
      </rPr>
      <t>马关镇石川村、小庄村</t>
    </r>
  </si>
  <si>
    <r>
      <rPr>
        <sz val="14"/>
        <rFont val="宋体"/>
        <charset val="134"/>
      </rPr>
      <t>梁山</t>
    </r>
    <r>
      <rPr>
        <sz val="14"/>
        <rFont val="Times New Roman"/>
        <charset val="134"/>
      </rPr>
      <t>-</t>
    </r>
    <r>
      <rPr>
        <sz val="14"/>
        <rFont val="宋体"/>
        <charset val="134"/>
      </rPr>
      <t>丹麻</t>
    </r>
  </si>
  <si>
    <r>
      <rPr>
        <sz val="14"/>
        <rFont val="宋体"/>
        <charset val="134"/>
      </rPr>
      <t>梁山镇丹麻村</t>
    </r>
  </si>
  <si>
    <r>
      <rPr>
        <sz val="14"/>
        <rFont val="宋体"/>
        <charset val="134"/>
      </rPr>
      <t>梁山</t>
    </r>
    <r>
      <rPr>
        <sz val="14"/>
        <rFont val="Times New Roman"/>
        <charset val="134"/>
      </rPr>
      <t>-</t>
    </r>
    <r>
      <rPr>
        <sz val="14"/>
        <rFont val="宋体"/>
        <charset val="134"/>
      </rPr>
      <t>吕湾</t>
    </r>
  </si>
  <si>
    <r>
      <rPr>
        <sz val="14"/>
        <rFont val="宋体"/>
        <charset val="134"/>
      </rPr>
      <t>梁山镇吕湾村</t>
    </r>
  </si>
  <si>
    <r>
      <rPr>
        <sz val="14"/>
        <rFont val="宋体"/>
        <charset val="134"/>
      </rPr>
      <t>白杨</t>
    </r>
    <r>
      <rPr>
        <sz val="14"/>
        <rFont val="Times New Roman"/>
        <charset val="134"/>
      </rPr>
      <t>-</t>
    </r>
    <r>
      <rPr>
        <sz val="14"/>
        <rFont val="宋体"/>
        <charset val="134"/>
      </rPr>
      <t>林峰</t>
    </r>
  </si>
  <si>
    <r>
      <rPr>
        <sz val="14"/>
        <rFont val="宋体"/>
        <charset val="134"/>
      </rPr>
      <t>马鹿镇林峰村</t>
    </r>
  </si>
  <si>
    <r>
      <rPr>
        <sz val="14"/>
        <rFont val="宋体"/>
        <charset val="134"/>
      </rPr>
      <t>长宁</t>
    </r>
    <r>
      <rPr>
        <sz val="14"/>
        <rFont val="Times New Roman"/>
        <charset val="134"/>
      </rPr>
      <t>-</t>
    </r>
    <r>
      <rPr>
        <sz val="14"/>
        <rFont val="宋体"/>
        <charset val="134"/>
      </rPr>
      <t>石庄科</t>
    </r>
  </si>
  <si>
    <r>
      <rPr>
        <sz val="14"/>
        <rFont val="宋体"/>
        <charset val="134"/>
      </rPr>
      <t>大滩</t>
    </r>
    <r>
      <rPr>
        <sz val="14"/>
        <rFont val="Times New Roman"/>
        <charset val="134"/>
      </rPr>
      <t>-</t>
    </r>
    <r>
      <rPr>
        <sz val="14"/>
        <rFont val="宋体"/>
        <charset val="134"/>
      </rPr>
      <t>堡梁</t>
    </r>
  </si>
  <si>
    <r>
      <rPr>
        <sz val="14"/>
        <rFont val="宋体"/>
        <charset val="134"/>
      </rPr>
      <t>马鹿镇堡梁村</t>
    </r>
  </si>
  <si>
    <r>
      <rPr>
        <sz val="14"/>
        <rFont val="宋体"/>
        <charset val="134"/>
      </rPr>
      <t>南街</t>
    </r>
    <r>
      <rPr>
        <sz val="14"/>
        <rFont val="Times New Roman"/>
        <charset val="134"/>
      </rPr>
      <t>-</t>
    </r>
    <r>
      <rPr>
        <sz val="14"/>
        <rFont val="宋体"/>
        <charset val="134"/>
      </rPr>
      <t>南梁</t>
    </r>
  </si>
  <si>
    <r>
      <rPr>
        <sz val="14"/>
        <rFont val="宋体"/>
        <charset val="134"/>
      </rPr>
      <t>龙山镇南梁村</t>
    </r>
  </si>
  <si>
    <r>
      <rPr>
        <sz val="14"/>
        <rFont val="宋体"/>
        <charset val="134"/>
      </rPr>
      <t>东街</t>
    </r>
    <r>
      <rPr>
        <sz val="14"/>
        <rFont val="Times New Roman"/>
        <charset val="134"/>
      </rPr>
      <t>-</t>
    </r>
    <r>
      <rPr>
        <sz val="14"/>
        <rFont val="宋体"/>
        <charset val="134"/>
      </rPr>
      <t>峡里</t>
    </r>
  </si>
  <si>
    <r>
      <rPr>
        <sz val="14"/>
        <rFont val="宋体"/>
        <charset val="134"/>
      </rPr>
      <t>刘堡镇峡里村、芦科村、五星村</t>
    </r>
  </si>
  <si>
    <r>
      <rPr>
        <sz val="14"/>
        <rFont val="宋体"/>
        <charset val="134"/>
      </rPr>
      <t>店子</t>
    </r>
    <r>
      <rPr>
        <sz val="14"/>
        <rFont val="Times New Roman"/>
        <charset val="134"/>
      </rPr>
      <t>-</t>
    </r>
    <r>
      <rPr>
        <sz val="14"/>
        <rFont val="宋体"/>
        <charset val="134"/>
      </rPr>
      <t>毛家</t>
    </r>
  </si>
  <si>
    <r>
      <rPr>
        <sz val="14"/>
        <rFont val="宋体"/>
        <charset val="134"/>
      </rPr>
      <t>木河乡毛家村</t>
    </r>
  </si>
  <si>
    <r>
      <rPr>
        <sz val="14"/>
        <rFont val="宋体"/>
        <charset val="134"/>
      </rPr>
      <t>木河</t>
    </r>
    <r>
      <rPr>
        <sz val="14"/>
        <rFont val="Times New Roman"/>
        <charset val="134"/>
      </rPr>
      <t>-</t>
    </r>
    <r>
      <rPr>
        <sz val="14"/>
        <rFont val="宋体"/>
        <charset val="134"/>
      </rPr>
      <t>川王</t>
    </r>
  </si>
  <si>
    <r>
      <rPr>
        <sz val="14"/>
        <rFont val="宋体"/>
        <charset val="134"/>
      </rPr>
      <t>木河乡关河村、川王镇何湾村</t>
    </r>
  </si>
  <si>
    <r>
      <rPr>
        <sz val="14"/>
        <rFont val="宋体"/>
        <charset val="134"/>
      </rPr>
      <t>张川</t>
    </r>
    <r>
      <rPr>
        <sz val="14"/>
        <rFont val="Times New Roman"/>
        <charset val="134"/>
      </rPr>
      <t>-</t>
    </r>
    <r>
      <rPr>
        <sz val="14"/>
        <rFont val="宋体"/>
        <charset val="134"/>
      </rPr>
      <t>孙家峡（张清界）</t>
    </r>
  </si>
  <si>
    <r>
      <rPr>
        <sz val="14"/>
        <rFont val="宋体"/>
        <charset val="134"/>
      </rPr>
      <t>胡川镇窑上村</t>
    </r>
  </si>
  <si>
    <r>
      <rPr>
        <sz val="14"/>
        <rFont val="宋体"/>
        <charset val="134"/>
      </rPr>
      <t>马鹿</t>
    </r>
    <r>
      <rPr>
        <sz val="14"/>
        <rFont val="Times New Roman"/>
        <charset val="134"/>
      </rPr>
      <t>-</t>
    </r>
    <r>
      <rPr>
        <sz val="14"/>
        <rFont val="宋体"/>
        <charset val="134"/>
      </rPr>
      <t>付堡</t>
    </r>
    <r>
      <rPr>
        <sz val="14"/>
        <rFont val="Times New Roman"/>
        <charset val="134"/>
      </rPr>
      <t xml:space="preserve">  </t>
    </r>
    <r>
      <rPr>
        <sz val="14"/>
        <rFont val="宋体"/>
        <charset val="134"/>
      </rPr>
      <t>（三友</t>
    </r>
    <r>
      <rPr>
        <sz val="14"/>
        <rFont val="Times New Roman"/>
        <charset val="134"/>
      </rPr>
      <t>-</t>
    </r>
    <r>
      <rPr>
        <sz val="14"/>
        <rFont val="宋体"/>
        <charset val="134"/>
      </rPr>
      <t>后山）</t>
    </r>
  </si>
  <si>
    <r>
      <rPr>
        <sz val="14"/>
        <rFont val="宋体"/>
        <charset val="134"/>
      </rPr>
      <t>闫家乡三友村、后山村</t>
    </r>
  </si>
  <si>
    <r>
      <rPr>
        <sz val="14"/>
        <rFont val="宋体"/>
        <charset val="134"/>
      </rPr>
      <t>胡川</t>
    </r>
    <r>
      <rPr>
        <sz val="14"/>
        <rFont val="Times New Roman"/>
        <charset val="134"/>
      </rPr>
      <t>-</t>
    </r>
    <r>
      <rPr>
        <sz val="14"/>
        <rFont val="宋体"/>
        <charset val="134"/>
      </rPr>
      <t>大阳</t>
    </r>
  </si>
  <si>
    <r>
      <rPr>
        <sz val="14"/>
        <rFont val="宋体"/>
        <charset val="134"/>
      </rPr>
      <t>胡川镇宁马村、大阳镇阳沟村、中庄村、刘沟村、大阳村</t>
    </r>
  </si>
  <si>
    <r>
      <rPr>
        <sz val="14"/>
        <rFont val="宋体"/>
        <charset val="134"/>
      </rPr>
      <t>梁山</t>
    </r>
    <r>
      <rPr>
        <sz val="14"/>
        <rFont val="Times New Roman"/>
        <charset val="134"/>
      </rPr>
      <t>-</t>
    </r>
    <r>
      <rPr>
        <sz val="14"/>
        <rFont val="宋体"/>
        <charset val="134"/>
      </rPr>
      <t>李山</t>
    </r>
  </si>
  <si>
    <r>
      <rPr>
        <sz val="14"/>
        <rFont val="宋体"/>
        <charset val="134"/>
      </rPr>
      <t>川王镇王沟村、范湾村、刘堡镇李山村</t>
    </r>
  </si>
  <si>
    <r>
      <rPr>
        <sz val="14"/>
        <rFont val="宋体"/>
        <charset val="134"/>
      </rPr>
      <t>阳上</t>
    </r>
    <r>
      <rPr>
        <sz val="14"/>
        <rFont val="Times New Roman"/>
        <charset val="134"/>
      </rPr>
      <t>-</t>
    </r>
    <r>
      <rPr>
        <sz val="14"/>
        <rFont val="宋体"/>
        <charset val="134"/>
      </rPr>
      <t>阳下</t>
    </r>
  </si>
  <si>
    <r>
      <rPr>
        <sz val="14"/>
        <rFont val="宋体"/>
        <charset val="134"/>
      </rPr>
      <t>大泉顶</t>
    </r>
    <r>
      <rPr>
        <sz val="14"/>
        <rFont val="Times New Roman"/>
        <charset val="134"/>
      </rPr>
      <t>-</t>
    </r>
    <r>
      <rPr>
        <sz val="14"/>
        <rFont val="宋体"/>
        <charset val="134"/>
      </rPr>
      <t>河北</t>
    </r>
  </si>
  <si>
    <r>
      <rPr>
        <sz val="14"/>
        <rFont val="宋体"/>
        <charset val="134"/>
      </rPr>
      <t>恭门镇河北村</t>
    </r>
  </si>
  <si>
    <r>
      <rPr>
        <sz val="14"/>
        <rFont val="宋体"/>
        <charset val="134"/>
      </rPr>
      <t>豁岘</t>
    </r>
    <r>
      <rPr>
        <sz val="14"/>
        <rFont val="Times New Roman"/>
        <charset val="134"/>
      </rPr>
      <t>-</t>
    </r>
    <r>
      <rPr>
        <sz val="14"/>
        <rFont val="宋体"/>
        <charset val="134"/>
      </rPr>
      <t>汪杨</t>
    </r>
  </si>
  <si>
    <r>
      <rPr>
        <sz val="14"/>
        <rFont val="宋体"/>
        <charset val="134"/>
      </rPr>
      <t>大阳镇豁岘村、</t>
    </r>
    <r>
      <rPr>
        <sz val="14"/>
        <rFont val="Times New Roman"/>
        <charset val="134"/>
      </rPr>
      <t xml:space="preserve">
</t>
    </r>
    <r>
      <rPr>
        <sz val="14"/>
        <rFont val="宋体"/>
        <charset val="134"/>
      </rPr>
      <t>汪洋村</t>
    </r>
  </si>
  <si>
    <r>
      <rPr>
        <b/>
        <sz val="14"/>
        <rFont val="Times New Roman"/>
        <charset val="134"/>
      </rPr>
      <t>2.3</t>
    </r>
    <r>
      <rPr>
        <b/>
        <sz val="14"/>
        <rFont val="宋体"/>
        <charset val="134"/>
      </rPr>
      <t>自然村组产业道路硬化项目</t>
    </r>
  </si>
  <si>
    <r>
      <rPr>
        <b/>
        <sz val="14"/>
        <rFont val="Times New Roman"/>
        <charset val="134"/>
      </rPr>
      <t>8</t>
    </r>
    <r>
      <rPr>
        <b/>
        <sz val="14"/>
        <rFont val="宋体"/>
        <charset val="134"/>
      </rPr>
      <t>个乡镇</t>
    </r>
    <r>
      <rPr>
        <b/>
        <sz val="14"/>
        <rFont val="Times New Roman"/>
        <charset val="134"/>
      </rPr>
      <t>17</t>
    </r>
    <r>
      <rPr>
        <b/>
        <sz val="14"/>
        <rFont val="宋体"/>
        <charset val="134"/>
      </rPr>
      <t>个行政村</t>
    </r>
  </si>
  <si>
    <r>
      <rPr>
        <sz val="14"/>
        <rFont val="宋体"/>
        <charset val="134"/>
      </rPr>
      <t>操场</t>
    </r>
    <r>
      <rPr>
        <sz val="14"/>
        <rFont val="Times New Roman"/>
        <charset val="134"/>
      </rPr>
      <t>-</t>
    </r>
    <r>
      <rPr>
        <sz val="14"/>
        <rFont val="宋体"/>
        <charset val="134"/>
      </rPr>
      <t>城子</t>
    </r>
  </si>
  <si>
    <r>
      <rPr>
        <sz val="14"/>
        <rFont val="宋体"/>
        <charset val="134"/>
      </rPr>
      <t>恭门镇灵台村、</t>
    </r>
    <r>
      <rPr>
        <sz val="14"/>
        <rFont val="Times New Roman"/>
        <charset val="134"/>
      </rPr>
      <t xml:space="preserve">
</t>
    </r>
    <r>
      <rPr>
        <sz val="14"/>
        <rFont val="宋体"/>
        <charset val="134"/>
      </rPr>
      <t>闫家乡操场村</t>
    </r>
  </si>
  <si>
    <t xml:space="preserve">
</t>
  </si>
  <si>
    <r>
      <rPr>
        <sz val="14"/>
        <rFont val="宋体"/>
        <charset val="134"/>
      </rPr>
      <t>高沟</t>
    </r>
    <r>
      <rPr>
        <sz val="14"/>
        <rFont val="Times New Roman"/>
        <charset val="134"/>
      </rPr>
      <t>-</t>
    </r>
    <r>
      <rPr>
        <sz val="14"/>
        <rFont val="宋体"/>
        <charset val="134"/>
      </rPr>
      <t>柏树沟</t>
    </r>
  </si>
  <si>
    <r>
      <rPr>
        <sz val="14"/>
        <rFont val="宋体"/>
        <charset val="134"/>
      </rPr>
      <t>大阳镇高沟村</t>
    </r>
  </si>
  <si>
    <r>
      <rPr>
        <sz val="14"/>
        <rFont val="宋体"/>
        <charset val="134"/>
      </rPr>
      <t>太原</t>
    </r>
    <r>
      <rPr>
        <sz val="14"/>
        <rFont val="Times New Roman"/>
        <charset val="134"/>
      </rPr>
      <t>-</t>
    </r>
    <r>
      <rPr>
        <sz val="14"/>
        <rFont val="宋体"/>
        <charset val="134"/>
      </rPr>
      <t>南山</t>
    </r>
  </si>
  <si>
    <r>
      <rPr>
        <sz val="14"/>
        <rFont val="宋体"/>
        <charset val="134"/>
      </rPr>
      <t>大阳镇太原村、南山村</t>
    </r>
  </si>
  <si>
    <r>
      <rPr>
        <sz val="14"/>
        <rFont val="宋体"/>
        <charset val="134"/>
      </rPr>
      <t>闫家梁</t>
    </r>
    <r>
      <rPr>
        <sz val="14"/>
        <rFont val="Times New Roman"/>
        <charset val="134"/>
      </rPr>
      <t>-</t>
    </r>
    <r>
      <rPr>
        <sz val="14"/>
        <rFont val="宋体"/>
        <charset val="134"/>
      </rPr>
      <t>柳沟</t>
    </r>
  </si>
  <si>
    <r>
      <rPr>
        <sz val="14"/>
        <rFont val="宋体"/>
        <charset val="134"/>
      </rPr>
      <t>恭门镇柳沟村</t>
    </r>
  </si>
  <si>
    <r>
      <rPr>
        <sz val="14"/>
        <rFont val="宋体"/>
        <charset val="134"/>
      </rPr>
      <t>峡口</t>
    </r>
    <r>
      <rPr>
        <sz val="14"/>
        <rFont val="Times New Roman"/>
        <charset val="134"/>
      </rPr>
      <t>-</t>
    </r>
    <r>
      <rPr>
        <sz val="14"/>
        <rFont val="宋体"/>
        <charset val="134"/>
      </rPr>
      <t>东山</t>
    </r>
  </si>
  <si>
    <r>
      <rPr>
        <sz val="14"/>
        <rFont val="宋体"/>
        <charset val="134"/>
      </rPr>
      <t>川王镇峡口村</t>
    </r>
  </si>
  <si>
    <r>
      <rPr>
        <sz val="14"/>
        <rFont val="宋体"/>
        <charset val="134"/>
      </rPr>
      <t>袁川</t>
    </r>
    <r>
      <rPr>
        <sz val="14"/>
        <rFont val="Times New Roman"/>
        <charset val="134"/>
      </rPr>
      <t>-</t>
    </r>
    <r>
      <rPr>
        <sz val="14"/>
        <rFont val="宋体"/>
        <charset val="134"/>
      </rPr>
      <t>圆树梁</t>
    </r>
  </si>
  <si>
    <r>
      <rPr>
        <sz val="14"/>
        <rFont val="宋体"/>
        <charset val="134"/>
      </rPr>
      <t>张家川镇袁川村</t>
    </r>
  </si>
  <si>
    <r>
      <rPr>
        <sz val="14"/>
        <rFont val="宋体"/>
        <charset val="134"/>
      </rPr>
      <t>大场</t>
    </r>
    <r>
      <rPr>
        <sz val="14"/>
        <rFont val="Times New Roman"/>
        <charset val="134"/>
      </rPr>
      <t>-</t>
    </r>
    <r>
      <rPr>
        <sz val="14"/>
        <rFont val="宋体"/>
        <charset val="134"/>
      </rPr>
      <t>王河</t>
    </r>
  </si>
  <si>
    <r>
      <rPr>
        <sz val="14"/>
        <rFont val="宋体"/>
        <charset val="134"/>
      </rPr>
      <t>闫家乡大场村</t>
    </r>
  </si>
  <si>
    <r>
      <rPr>
        <sz val="14"/>
        <rFont val="宋体"/>
        <charset val="134"/>
      </rPr>
      <t>大堡</t>
    </r>
    <r>
      <rPr>
        <sz val="14"/>
        <rFont val="Times New Roman"/>
        <charset val="134"/>
      </rPr>
      <t>-</t>
    </r>
    <r>
      <rPr>
        <sz val="14"/>
        <rFont val="宋体"/>
        <charset val="134"/>
      </rPr>
      <t>瓦泉</t>
    </r>
  </si>
  <si>
    <r>
      <rPr>
        <sz val="14"/>
        <rFont val="宋体"/>
        <charset val="134"/>
      </rPr>
      <t>张家川镇大堡村</t>
    </r>
  </si>
  <si>
    <r>
      <rPr>
        <sz val="14"/>
        <rFont val="宋体"/>
        <charset val="134"/>
      </rPr>
      <t>四方</t>
    </r>
    <r>
      <rPr>
        <sz val="14"/>
        <rFont val="Times New Roman"/>
        <charset val="134"/>
      </rPr>
      <t>-</t>
    </r>
    <r>
      <rPr>
        <sz val="14"/>
        <rFont val="宋体"/>
        <charset val="134"/>
      </rPr>
      <t>东山</t>
    </r>
  </si>
  <si>
    <r>
      <rPr>
        <sz val="14"/>
        <rFont val="宋体"/>
        <charset val="134"/>
      </rPr>
      <t>龙山镇四方村</t>
    </r>
  </si>
  <si>
    <r>
      <rPr>
        <sz val="14"/>
        <rFont val="宋体"/>
        <charset val="134"/>
      </rPr>
      <t>孟寺</t>
    </r>
    <r>
      <rPr>
        <sz val="14"/>
        <rFont val="Times New Roman"/>
        <charset val="134"/>
      </rPr>
      <t>-</t>
    </r>
    <r>
      <rPr>
        <sz val="14"/>
        <rFont val="宋体"/>
        <charset val="134"/>
      </rPr>
      <t>仁湾</t>
    </r>
  </si>
  <si>
    <r>
      <rPr>
        <sz val="14"/>
        <rFont val="宋体"/>
        <charset val="134"/>
      </rPr>
      <t>张家川镇孟寺村</t>
    </r>
  </si>
  <si>
    <r>
      <rPr>
        <sz val="14"/>
        <rFont val="宋体"/>
        <charset val="134"/>
      </rPr>
      <t>毛山</t>
    </r>
    <r>
      <rPr>
        <sz val="14"/>
        <rFont val="Times New Roman"/>
        <charset val="134"/>
      </rPr>
      <t>-</t>
    </r>
    <r>
      <rPr>
        <sz val="14"/>
        <rFont val="宋体"/>
        <charset val="134"/>
      </rPr>
      <t>薛堡</t>
    </r>
  </si>
  <si>
    <r>
      <rPr>
        <sz val="14"/>
        <rFont val="宋体"/>
        <charset val="134"/>
      </rPr>
      <t>恭门镇毛山村、袁河村</t>
    </r>
  </si>
  <si>
    <r>
      <rPr>
        <sz val="14"/>
        <rFont val="宋体"/>
        <charset val="134"/>
      </rPr>
      <t>邵湾</t>
    </r>
    <r>
      <rPr>
        <sz val="14"/>
        <rFont val="Times New Roman"/>
        <charset val="134"/>
      </rPr>
      <t>-</t>
    </r>
    <r>
      <rPr>
        <sz val="14"/>
        <rFont val="宋体"/>
        <charset val="134"/>
      </rPr>
      <t>刘塬</t>
    </r>
  </si>
  <si>
    <r>
      <rPr>
        <sz val="14"/>
        <rFont val="宋体"/>
        <charset val="134"/>
      </rPr>
      <t>胡川镇祁沟村</t>
    </r>
  </si>
  <si>
    <r>
      <rPr>
        <sz val="14"/>
        <rFont val="Times New Roman"/>
        <charset val="134"/>
      </rPr>
      <t>G566-</t>
    </r>
    <r>
      <rPr>
        <sz val="14"/>
        <rFont val="宋体"/>
        <charset val="134"/>
      </rPr>
      <t>五星</t>
    </r>
  </si>
  <si>
    <r>
      <rPr>
        <sz val="14"/>
        <rFont val="宋体"/>
        <charset val="134"/>
      </rPr>
      <t>刘堡镇五星村</t>
    </r>
  </si>
  <si>
    <r>
      <rPr>
        <b/>
        <sz val="14"/>
        <rFont val="Times New Roman"/>
        <charset val="134"/>
      </rPr>
      <t>2.4</t>
    </r>
    <r>
      <rPr>
        <b/>
        <sz val="14"/>
        <rFont val="宋体"/>
        <charset val="134"/>
      </rPr>
      <t>村组道路窄加宽改造项目</t>
    </r>
  </si>
  <si>
    <r>
      <rPr>
        <b/>
        <sz val="14"/>
        <rFont val="Times New Roman"/>
        <charset val="134"/>
      </rPr>
      <t>9</t>
    </r>
    <r>
      <rPr>
        <b/>
        <sz val="14"/>
        <rFont val="宋体"/>
        <charset val="134"/>
      </rPr>
      <t>个乡镇</t>
    </r>
    <r>
      <rPr>
        <b/>
        <sz val="14"/>
        <rFont val="Times New Roman"/>
        <charset val="134"/>
      </rPr>
      <t>14</t>
    </r>
    <r>
      <rPr>
        <b/>
        <sz val="14"/>
        <rFont val="宋体"/>
        <charset val="134"/>
      </rPr>
      <t>个行政村</t>
    </r>
  </si>
  <si>
    <r>
      <rPr>
        <b/>
        <sz val="14"/>
        <rFont val="宋体"/>
        <charset val="134"/>
      </rPr>
      <t>两侧共计加宽一米（一侧设</t>
    </r>
    <r>
      <rPr>
        <b/>
        <sz val="14"/>
        <rFont val="Times New Roman"/>
        <charset val="134"/>
      </rPr>
      <t>0.5</t>
    </r>
    <r>
      <rPr>
        <b/>
        <sz val="14"/>
        <rFont val="宋体"/>
        <charset val="134"/>
      </rPr>
      <t>米宽硬路肩，一侧设三角形边沟），共计</t>
    </r>
    <r>
      <rPr>
        <b/>
        <sz val="14"/>
        <rFont val="Times New Roman"/>
        <charset val="134"/>
      </rPr>
      <t>50</t>
    </r>
    <r>
      <rPr>
        <b/>
        <sz val="14"/>
        <rFont val="宋体"/>
        <charset val="134"/>
      </rPr>
      <t>公里。</t>
    </r>
  </si>
  <si>
    <r>
      <rPr>
        <sz val="14"/>
        <rFont val="宋体"/>
        <charset val="134"/>
      </rPr>
      <t>张大路</t>
    </r>
    <r>
      <rPr>
        <sz val="14"/>
        <rFont val="Times New Roman"/>
        <charset val="134"/>
      </rPr>
      <t>-</t>
    </r>
    <r>
      <rPr>
        <sz val="14"/>
        <rFont val="宋体"/>
        <charset val="134"/>
      </rPr>
      <t>李山</t>
    </r>
  </si>
  <si>
    <r>
      <rPr>
        <sz val="14"/>
        <rFont val="宋体"/>
        <charset val="134"/>
      </rPr>
      <t>川王镇河湾村、毛寨村、西崖村，刘堡镇李山村</t>
    </r>
  </si>
  <si>
    <r>
      <rPr>
        <sz val="14"/>
        <rFont val="宋体"/>
        <charset val="134"/>
      </rPr>
      <t>两侧各加宽</t>
    </r>
    <r>
      <rPr>
        <sz val="14"/>
        <rFont val="Times New Roman"/>
        <charset val="134"/>
      </rPr>
      <t>0.5</t>
    </r>
    <r>
      <rPr>
        <sz val="14"/>
        <rFont val="宋体"/>
        <charset val="134"/>
      </rPr>
      <t>米，共计</t>
    </r>
    <r>
      <rPr>
        <sz val="14"/>
        <rFont val="Times New Roman"/>
        <charset val="134"/>
      </rPr>
      <t>10.3</t>
    </r>
    <r>
      <rPr>
        <sz val="14"/>
        <rFont val="宋体"/>
        <charset val="134"/>
      </rPr>
      <t>公里</t>
    </r>
  </si>
  <si>
    <r>
      <rPr>
        <sz val="14"/>
        <rFont val="宋体"/>
        <charset val="134"/>
      </rPr>
      <t>方便群众出行，确保安全。</t>
    </r>
  </si>
  <si>
    <r>
      <rPr>
        <sz val="14"/>
        <rFont val="宋体"/>
        <charset val="134"/>
      </rPr>
      <t>铁洼</t>
    </r>
    <r>
      <rPr>
        <sz val="14"/>
        <rFont val="Times New Roman"/>
        <charset val="134"/>
      </rPr>
      <t>-</t>
    </r>
    <r>
      <rPr>
        <sz val="14"/>
        <rFont val="宋体"/>
        <charset val="134"/>
      </rPr>
      <t>陈魏家</t>
    </r>
  </si>
  <si>
    <r>
      <rPr>
        <sz val="14"/>
        <rFont val="宋体"/>
        <charset val="134"/>
      </rPr>
      <t>川王镇铁洼村、</t>
    </r>
    <r>
      <rPr>
        <sz val="14"/>
        <rFont val="Times New Roman"/>
        <charset val="134"/>
      </rPr>
      <t xml:space="preserve">         </t>
    </r>
    <r>
      <rPr>
        <sz val="14"/>
        <rFont val="宋体"/>
        <charset val="134"/>
      </rPr>
      <t>张棉乡峡口村</t>
    </r>
  </si>
  <si>
    <r>
      <rPr>
        <sz val="14"/>
        <rFont val="宋体"/>
        <charset val="134"/>
      </rPr>
      <t>张大路</t>
    </r>
    <r>
      <rPr>
        <sz val="14"/>
        <rFont val="Times New Roman"/>
        <charset val="134"/>
      </rPr>
      <t>—</t>
    </r>
    <r>
      <rPr>
        <sz val="14"/>
        <rFont val="宋体"/>
        <charset val="134"/>
      </rPr>
      <t>高崖</t>
    </r>
  </si>
  <si>
    <r>
      <rPr>
        <sz val="14"/>
        <rFont val="宋体"/>
        <charset val="134"/>
      </rPr>
      <t>川王镇马达村</t>
    </r>
  </si>
  <si>
    <r>
      <rPr>
        <sz val="14"/>
        <rFont val="宋体"/>
        <charset val="134"/>
      </rPr>
      <t>马达村</t>
    </r>
  </si>
  <si>
    <r>
      <rPr>
        <sz val="14"/>
        <rFont val="宋体"/>
        <charset val="134"/>
      </rPr>
      <t>张大路</t>
    </r>
    <r>
      <rPr>
        <sz val="14"/>
        <rFont val="Times New Roman"/>
        <charset val="134"/>
      </rPr>
      <t>—</t>
    </r>
    <r>
      <rPr>
        <sz val="14"/>
        <rFont val="宋体"/>
        <charset val="134"/>
      </rPr>
      <t>松树湾</t>
    </r>
  </si>
  <si>
    <r>
      <rPr>
        <sz val="14"/>
        <rFont val="宋体"/>
        <charset val="134"/>
      </rPr>
      <t>川王镇松树湾村</t>
    </r>
  </si>
  <si>
    <r>
      <rPr>
        <sz val="14"/>
        <rFont val="宋体"/>
        <charset val="134"/>
      </rPr>
      <t>张清路</t>
    </r>
    <r>
      <rPr>
        <sz val="14"/>
        <rFont val="Times New Roman"/>
        <charset val="134"/>
      </rPr>
      <t>-</t>
    </r>
    <r>
      <rPr>
        <sz val="14"/>
        <rFont val="宋体"/>
        <charset val="134"/>
      </rPr>
      <t>袁河</t>
    </r>
  </si>
  <si>
    <r>
      <rPr>
        <sz val="14"/>
        <rFont val="宋体"/>
        <charset val="134"/>
      </rPr>
      <t>恭门镇袁河村</t>
    </r>
  </si>
  <si>
    <r>
      <rPr>
        <sz val="14"/>
        <rFont val="宋体"/>
        <charset val="134"/>
      </rPr>
      <t>袁河村</t>
    </r>
  </si>
  <si>
    <r>
      <rPr>
        <sz val="14"/>
        <rFont val="宋体"/>
        <charset val="134"/>
      </rPr>
      <t>石川至庙湾</t>
    </r>
  </si>
  <si>
    <r>
      <rPr>
        <sz val="14"/>
        <rFont val="宋体"/>
        <charset val="134"/>
      </rPr>
      <t>马关镇庙湾村</t>
    </r>
  </si>
  <si>
    <r>
      <rPr>
        <sz val="14"/>
        <rFont val="宋体"/>
        <charset val="134"/>
      </rPr>
      <t>宁马</t>
    </r>
    <r>
      <rPr>
        <sz val="14"/>
        <rFont val="Times New Roman"/>
        <charset val="134"/>
      </rPr>
      <t>-</t>
    </r>
    <r>
      <rPr>
        <sz val="14"/>
        <rFont val="宋体"/>
        <charset val="134"/>
      </rPr>
      <t>阳山</t>
    </r>
  </si>
  <si>
    <r>
      <rPr>
        <sz val="14"/>
        <rFont val="宋体"/>
        <charset val="134"/>
      </rPr>
      <t>胡川镇宁马村</t>
    </r>
  </si>
  <si>
    <r>
      <rPr>
        <sz val="14"/>
        <rFont val="宋体"/>
        <charset val="134"/>
      </rPr>
      <t>恭平路</t>
    </r>
    <r>
      <rPr>
        <sz val="14"/>
        <rFont val="Times New Roman"/>
        <charset val="134"/>
      </rPr>
      <t>-</t>
    </r>
    <r>
      <rPr>
        <sz val="14"/>
        <rFont val="宋体"/>
        <charset val="134"/>
      </rPr>
      <t>包梁</t>
    </r>
  </si>
  <si>
    <r>
      <rPr>
        <sz val="14"/>
        <rFont val="宋体"/>
        <charset val="134"/>
      </rPr>
      <t>平安乡包梁村</t>
    </r>
  </si>
  <si>
    <r>
      <rPr>
        <sz val="14"/>
        <rFont val="宋体"/>
        <charset val="134"/>
      </rPr>
      <t>金盆湾</t>
    </r>
    <r>
      <rPr>
        <sz val="14"/>
        <rFont val="Times New Roman"/>
        <charset val="134"/>
      </rPr>
      <t>-</t>
    </r>
    <r>
      <rPr>
        <sz val="14"/>
        <rFont val="宋体"/>
        <charset val="134"/>
      </rPr>
      <t>刘家湾</t>
    </r>
  </si>
  <si>
    <r>
      <rPr>
        <sz val="14"/>
        <rFont val="宋体"/>
        <charset val="134"/>
      </rPr>
      <t>岳山</t>
    </r>
    <r>
      <rPr>
        <sz val="14"/>
        <rFont val="Times New Roman"/>
        <charset val="134"/>
      </rPr>
      <t>-</t>
    </r>
    <r>
      <rPr>
        <sz val="14"/>
        <rFont val="宋体"/>
        <charset val="134"/>
      </rPr>
      <t>阴洼</t>
    </r>
  </si>
  <si>
    <r>
      <rPr>
        <b/>
        <sz val="14"/>
        <rFont val="Times New Roman"/>
        <charset val="134"/>
      </rPr>
      <t>2.5</t>
    </r>
    <r>
      <rPr>
        <b/>
        <sz val="14"/>
        <rFont val="宋体"/>
        <charset val="134"/>
      </rPr>
      <t>水毁维修工程</t>
    </r>
  </si>
  <si>
    <r>
      <rPr>
        <b/>
        <sz val="14"/>
        <rFont val="Times New Roman"/>
        <charset val="134"/>
      </rPr>
      <t>15</t>
    </r>
    <r>
      <rPr>
        <b/>
        <sz val="14"/>
        <rFont val="宋体"/>
        <charset val="134"/>
      </rPr>
      <t>个乡镇</t>
    </r>
    <r>
      <rPr>
        <b/>
        <sz val="14"/>
        <rFont val="Times New Roman"/>
        <charset val="134"/>
      </rPr>
      <t>49</t>
    </r>
    <r>
      <rPr>
        <b/>
        <sz val="14"/>
        <rFont val="宋体"/>
        <charset val="134"/>
      </rPr>
      <t>条</t>
    </r>
  </si>
  <si>
    <r>
      <rPr>
        <b/>
        <sz val="14"/>
        <rFont val="宋体"/>
        <charset val="134"/>
      </rPr>
      <t>投资</t>
    </r>
    <r>
      <rPr>
        <b/>
        <sz val="14"/>
        <rFont val="Times New Roman"/>
        <charset val="134"/>
      </rPr>
      <t>1007.3</t>
    </r>
    <r>
      <rPr>
        <b/>
        <sz val="14"/>
        <rFont val="宋体"/>
        <charset val="134"/>
      </rPr>
      <t>万元实施水毁道路维修工程。</t>
    </r>
  </si>
  <si>
    <r>
      <rPr>
        <sz val="14"/>
        <rFont val="宋体"/>
        <charset val="134"/>
      </rPr>
      <t>长宁</t>
    </r>
    <r>
      <rPr>
        <sz val="14"/>
        <rFont val="Times New Roman"/>
        <charset val="134"/>
      </rPr>
      <t>-</t>
    </r>
    <r>
      <rPr>
        <sz val="14"/>
        <rFont val="宋体"/>
        <charset val="134"/>
      </rPr>
      <t>大湾口</t>
    </r>
  </si>
  <si>
    <r>
      <rPr>
        <sz val="14"/>
        <rFont val="宋体"/>
        <charset val="134"/>
      </rPr>
      <t>维修</t>
    </r>
  </si>
  <si>
    <r>
      <rPr>
        <sz val="14"/>
        <rFont val="宋体"/>
        <charset val="134"/>
      </rPr>
      <t>清理塌方</t>
    </r>
    <r>
      <rPr>
        <sz val="14"/>
        <rFont val="Times New Roman"/>
        <charset val="134"/>
      </rPr>
      <t>260m³</t>
    </r>
    <r>
      <rPr>
        <sz val="14"/>
        <rFont val="宋体"/>
        <charset val="134"/>
      </rPr>
      <t>，修复路面</t>
    </r>
    <r>
      <rPr>
        <sz val="14"/>
        <rFont val="Times New Roman"/>
        <charset val="134"/>
      </rPr>
      <t>195</t>
    </r>
    <r>
      <rPr>
        <sz val="14"/>
        <rFont val="宋体"/>
        <charset val="134"/>
      </rPr>
      <t>㎡，新建挡土墙</t>
    </r>
    <r>
      <rPr>
        <sz val="14"/>
        <rFont val="Times New Roman"/>
        <charset val="134"/>
      </rPr>
      <t>81m³</t>
    </r>
    <r>
      <rPr>
        <sz val="14"/>
        <rFont val="宋体"/>
        <charset val="134"/>
      </rPr>
      <t>，涵洞</t>
    </r>
    <r>
      <rPr>
        <sz val="14"/>
        <rFont val="Times New Roman"/>
        <charset val="134"/>
      </rPr>
      <t>8m/1</t>
    </r>
    <r>
      <rPr>
        <sz val="14"/>
        <rFont val="宋体"/>
        <charset val="134"/>
      </rPr>
      <t>道</t>
    </r>
  </si>
  <si>
    <r>
      <rPr>
        <sz val="14"/>
        <rFont val="宋体"/>
        <charset val="134"/>
      </rPr>
      <t>马堡</t>
    </r>
    <r>
      <rPr>
        <sz val="14"/>
        <rFont val="Times New Roman"/>
        <charset val="134"/>
      </rPr>
      <t>-</t>
    </r>
    <r>
      <rPr>
        <sz val="14"/>
        <rFont val="宋体"/>
        <charset val="134"/>
      </rPr>
      <t>岳山</t>
    </r>
  </si>
  <si>
    <r>
      <rPr>
        <sz val="14"/>
        <rFont val="宋体"/>
        <charset val="134"/>
      </rPr>
      <t>梁山镇、马关镇</t>
    </r>
  </si>
  <si>
    <r>
      <rPr>
        <sz val="14"/>
        <rFont val="宋体"/>
        <charset val="134"/>
      </rPr>
      <t>修复路面</t>
    </r>
    <r>
      <rPr>
        <sz val="14"/>
        <rFont val="Times New Roman"/>
        <charset val="134"/>
      </rPr>
      <t>4560</t>
    </r>
    <r>
      <rPr>
        <sz val="14"/>
        <rFont val="宋体"/>
        <charset val="134"/>
      </rPr>
      <t>㎡，新建挡土墙</t>
    </r>
    <r>
      <rPr>
        <sz val="14"/>
        <rFont val="Times New Roman"/>
        <charset val="134"/>
      </rPr>
      <t>298m³</t>
    </r>
    <r>
      <rPr>
        <sz val="14"/>
        <rFont val="宋体"/>
        <charset val="134"/>
      </rPr>
      <t>，涵洞</t>
    </r>
    <r>
      <rPr>
        <sz val="14"/>
        <rFont val="Times New Roman"/>
        <charset val="134"/>
      </rPr>
      <t>10m/1</t>
    </r>
    <r>
      <rPr>
        <sz val="14"/>
        <rFont val="宋体"/>
        <charset val="134"/>
      </rPr>
      <t>道</t>
    </r>
  </si>
  <si>
    <r>
      <rPr>
        <sz val="14"/>
        <rFont val="宋体"/>
        <charset val="134"/>
      </rPr>
      <t>平安</t>
    </r>
    <r>
      <rPr>
        <sz val="14"/>
        <rFont val="Times New Roman"/>
        <charset val="134"/>
      </rPr>
      <t>-</t>
    </r>
    <r>
      <rPr>
        <sz val="14"/>
        <rFont val="宋体"/>
        <charset val="134"/>
      </rPr>
      <t>白石咀</t>
    </r>
  </si>
  <si>
    <r>
      <rPr>
        <sz val="14"/>
        <rFont val="宋体"/>
        <charset val="134"/>
      </rPr>
      <t>清理塌方</t>
    </r>
    <r>
      <rPr>
        <sz val="14"/>
        <rFont val="Times New Roman"/>
        <charset val="134"/>
      </rPr>
      <t>1300m³</t>
    </r>
    <r>
      <rPr>
        <sz val="14"/>
        <rFont val="宋体"/>
        <charset val="134"/>
      </rPr>
      <t>，修复路面</t>
    </r>
    <r>
      <rPr>
        <sz val="14"/>
        <rFont val="Times New Roman"/>
        <charset val="134"/>
      </rPr>
      <t>1200</t>
    </r>
    <r>
      <rPr>
        <sz val="14"/>
        <rFont val="宋体"/>
        <charset val="134"/>
      </rPr>
      <t>㎡，新建挡土墙</t>
    </r>
    <r>
      <rPr>
        <sz val="14"/>
        <rFont val="Times New Roman"/>
        <charset val="134"/>
      </rPr>
      <t>169m³</t>
    </r>
    <r>
      <rPr>
        <sz val="14"/>
        <rFont val="宋体"/>
        <charset val="134"/>
      </rPr>
      <t>，拦水带</t>
    </r>
    <r>
      <rPr>
        <sz val="14"/>
        <rFont val="Times New Roman"/>
        <charset val="134"/>
      </rPr>
      <t>5m3</t>
    </r>
  </si>
  <si>
    <r>
      <rPr>
        <sz val="14"/>
        <rFont val="宋体"/>
        <charset val="134"/>
      </rPr>
      <t>张棉</t>
    </r>
    <r>
      <rPr>
        <sz val="14"/>
        <rFont val="Times New Roman"/>
        <charset val="134"/>
      </rPr>
      <t>-</t>
    </r>
    <r>
      <rPr>
        <sz val="14"/>
        <rFont val="宋体"/>
        <charset val="134"/>
      </rPr>
      <t>灯盏堡</t>
    </r>
  </si>
  <si>
    <r>
      <rPr>
        <sz val="14"/>
        <rFont val="宋体"/>
        <charset val="134"/>
      </rPr>
      <t>清理塌方</t>
    </r>
    <r>
      <rPr>
        <sz val="14"/>
        <rFont val="Times New Roman"/>
        <charset val="134"/>
      </rPr>
      <t>250m³</t>
    </r>
    <r>
      <rPr>
        <sz val="14"/>
        <rFont val="宋体"/>
        <charset val="134"/>
      </rPr>
      <t>，修复路面</t>
    </r>
    <r>
      <rPr>
        <sz val="14"/>
        <rFont val="Times New Roman"/>
        <charset val="134"/>
      </rPr>
      <t>400</t>
    </r>
    <r>
      <rPr>
        <sz val="14"/>
        <rFont val="宋体"/>
        <charset val="134"/>
      </rPr>
      <t>㎡，新建挡土墙</t>
    </r>
    <r>
      <rPr>
        <sz val="14"/>
        <rFont val="Times New Roman"/>
        <charset val="134"/>
      </rPr>
      <t>218m³</t>
    </r>
  </si>
  <si>
    <r>
      <rPr>
        <sz val="14"/>
        <rFont val="宋体"/>
        <charset val="134"/>
      </rPr>
      <t>李山</t>
    </r>
    <r>
      <rPr>
        <sz val="14"/>
        <rFont val="Times New Roman"/>
        <charset val="134"/>
      </rPr>
      <t>-</t>
    </r>
    <r>
      <rPr>
        <sz val="14"/>
        <rFont val="宋体"/>
        <charset val="134"/>
      </rPr>
      <t>喜湾</t>
    </r>
  </si>
  <si>
    <r>
      <rPr>
        <sz val="14"/>
        <rFont val="宋体"/>
        <charset val="134"/>
      </rPr>
      <t>刘堡镇、张棉乡</t>
    </r>
  </si>
  <si>
    <r>
      <rPr>
        <sz val="14"/>
        <rFont val="宋体"/>
        <charset val="134"/>
      </rPr>
      <t>清理塌方</t>
    </r>
    <r>
      <rPr>
        <sz val="14"/>
        <rFont val="Times New Roman"/>
        <charset val="134"/>
      </rPr>
      <t>1120m³</t>
    </r>
    <r>
      <rPr>
        <sz val="14"/>
        <rFont val="宋体"/>
        <charset val="134"/>
      </rPr>
      <t>，修复路面</t>
    </r>
    <r>
      <rPr>
        <sz val="14"/>
        <rFont val="Times New Roman"/>
        <charset val="134"/>
      </rPr>
      <t>450</t>
    </r>
    <r>
      <rPr>
        <sz val="14"/>
        <rFont val="宋体"/>
        <charset val="134"/>
      </rPr>
      <t>㎡，回填路基</t>
    </r>
    <r>
      <rPr>
        <sz val="14"/>
        <rFont val="Times New Roman"/>
        <charset val="134"/>
      </rPr>
      <t>1300m</t>
    </r>
    <r>
      <rPr>
        <vertAlign val="superscript"/>
        <sz val="14"/>
        <rFont val="Times New Roman"/>
        <charset val="134"/>
      </rPr>
      <t>3</t>
    </r>
    <r>
      <rPr>
        <vertAlign val="subscript"/>
        <sz val="14"/>
        <rFont val="Times New Roman"/>
        <charset val="134"/>
      </rPr>
      <t>,</t>
    </r>
    <r>
      <rPr>
        <sz val="14"/>
        <rFont val="宋体"/>
        <charset val="134"/>
      </rPr>
      <t>新建挡土墙</t>
    </r>
    <r>
      <rPr>
        <sz val="14"/>
        <rFont val="Times New Roman"/>
        <charset val="134"/>
      </rPr>
      <t>120m³</t>
    </r>
    <r>
      <rPr>
        <sz val="14"/>
        <rFont val="宋体"/>
        <charset val="134"/>
      </rPr>
      <t>，涵洞</t>
    </r>
    <r>
      <rPr>
        <sz val="14"/>
        <rFont val="Times New Roman"/>
        <charset val="134"/>
      </rPr>
      <t>12m/1</t>
    </r>
    <r>
      <rPr>
        <sz val="14"/>
        <rFont val="宋体"/>
        <charset val="134"/>
      </rPr>
      <t>道</t>
    </r>
  </si>
  <si>
    <r>
      <rPr>
        <sz val="14"/>
        <rFont val="宋体"/>
        <charset val="134"/>
      </rPr>
      <t>高庄</t>
    </r>
    <r>
      <rPr>
        <sz val="14"/>
        <rFont val="Times New Roman"/>
        <charset val="134"/>
      </rPr>
      <t>-</t>
    </r>
    <r>
      <rPr>
        <sz val="14"/>
        <rFont val="宋体"/>
        <charset val="134"/>
      </rPr>
      <t>四合</t>
    </r>
  </si>
  <si>
    <r>
      <rPr>
        <sz val="14"/>
        <rFont val="宋体"/>
        <charset val="134"/>
      </rPr>
      <t>清理塌方</t>
    </r>
    <r>
      <rPr>
        <sz val="14"/>
        <rFont val="Times New Roman"/>
        <charset val="134"/>
      </rPr>
      <t>1200m³</t>
    </r>
    <r>
      <rPr>
        <sz val="14"/>
        <rFont val="宋体"/>
        <charset val="134"/>
      </rPr>
      <t>，修复路面</t>
    </r>
    <r>
      <rPr>
        <sz val="14"/>
        <rFont val="Times New Roman"/>
        <charset val="134"/>
      </rPr>
      <t>900</t>
    </r>
    <r>
      <rPr>
        <sz val="14"/>
        <rFont val="宋体"/>
        <charset val="134"/>
      </rPr>
      <t>㎡，边沟</t>
    </r>
    <r>
      <rPr>
        <sz val="14"/>
        <rFont val="Times New Roman"/>
        <charset val="134"/>
      </rPr>
      <t>200m</t>
    </r>
  </si>
  <si>
    <r>
      <rPr>
        <sz val="14"/>
        <rFont val="宋体"/>
        <charset val="134"/>
      </rPr>
      <t>上河</t>
    </r>
    <r>
      <rPr>
        <sz val="14"/>
        <rFont val="Times New Roman"/>
        <charset val="134"/>
      </rPr>
      <t>-</t>
    </r>
    <r>
      <rPr>
        <sz val="14"/>
        <rFont val="宋体"/>
        <charset val="134"/>
      </rPr>
      <t>上豆</t>
    </r>
  </si>
  <si>
    <r>
      <rPr>
        <sz val="14"/>
        <rFont val="宋体"/>
        <charset val="134"/>
      </rPr>
      <t>修复路面</t>
    </r>
    <r>
      <rPr>
        <sz val="14"/>
        <rFont val="Times New Roman"/>
        <charset val="134"/>
      </rPr>
      <t>2100</t>
    </r>
    <r>
      <rPr>
        <sz val="14"/>
        <rFont val="宋体"/>
        <charset val="134"/>
      </rPr>
      <t>㎡，新建挡土墙</t>
    </r>
    <r>
      <rPr>
        <sz val="14"/>
        <rFont val="Times New Roman"/>
        <charset val="134"/>
      </rPr>
      <t>320m³</t>
    </r>
    <r>
      <rPr>
        <sz val="14"/>
        <rFont val="宋体"/>
        <charset val="134"/>
      </rPr>
      <t>，涵洞</t>
    </r>
    <r>
      <rPr>
        <sz val="14"/>
        <rFont val="Times New Roman"/>
        <charset val="134"/>
      </rPr>
      <t>12m/1</t>
    </r>
    <r>
      <rPr>
        <sz val="14"/>
        <rFont val="宋体"/>
        <charset val="134"/>
      </rPr>
      <t>道</t>
    </r>
  </si>
  <si>
    <r>
      <rPr>
        <sz val="14"/>
        <rFont val="宋体"/>
        <charset val="134"/>
      </rPr>
      <t>李山</t>
    </r>
    <r>
      <rPr>
        <sz val="14"/>
        <rFont val="Times New Roman"/>
        <charset val="134"/>
      </rPr>
      <t>-</t>
    </r>
    <r>
      <rPr>
        <sz val="14"/>
        <rFont val="宋体"/>
        <charset val="134"/>
      </rPr>
      <t>峡里</t>
    </r>
  </si>
  <si>
    <r>
      <rPr>
        <sz val="14"/>
        <rFont val="宋体"/>
        <charset val="134"/>
      </rPr>
      <t>清理塌方</t>
    </r>
    <r>
      <rPr>
        <sz val="14"/>
        <rFont val="Times New Roman"/>
        <charset val="134"/>
      </rPr>
      <t>1500m³</t>
    </r>
    <r>
      <rPr>
        <sz val="14"/>
        <rFont val="宋体"/>
        <charset val="134"/>
      </rPr>
      <t>，修复路面</t>
    </r>
    <r>
      <rPr>
        <sz val="14"/>
        <rFont val="Times New Roman"/>
        <charset val="134"/>
      </rPr>
      <t>525</t>
    </r>
    <r>
      <rPr>
        <sz val="14"/>
        <rFont val="宋体"/>
        <charset val="134"/>
      </rPr>
      <t>㎡，边沟</t>
    </r>
    <r>
      <rPr>
        <sz val="14"/>
        <rFont val="Times New Roman"/>
        <charset val="134"/>
      </rPr>
      <t>200m</t>
    </r>
  </si>
  <si>
    <r>
      <rPr>
        <sz val="14"/>
        <rFont val="宋体"/>
        <charset val="134"/>
      </rPr>
      <t>峡口</t>
    </r>
    <r>
      <rPr>
        <sz val="14"/>
        <rFont val="Times New Roman"/>
        <charset val="134"/>
      </rPr>
      <t>-</t>
    </r>
    <r>
      <rPr>
        <sz val="14"/>
        <rFont val="宋体"/>
        <charset val="134"/>
      </rPr>
      <t>下蒋</t>
    </r>
  </si>
  <si>
    <r>
      <rPr>
        <sz val="14"/>
        <rFont val="宋体"/>
        <charset val="134"/>
      </rPr>
      <t>清理塌方</t>
    </r>
    <r>
      <rPr>
        <sz val="14"/>
        <rFont val="Times New Roman"/>
        <charset val="134"/>
      </rPr>
      <t>1500m³</t>
    </r>
    <r>
      <rPr>
        <sz val="14"/>
        <rFont val="宋体"/>
        <charset val="134"/>
      </rPr>
      <t>，修复路面</t>
    </r>
    <r>
      <rPr>
        <sz val="14"/>
        <rFont val="Times New Roman"/>
        <charset val="134"/>
      </rPr>
      <t>525</t>
    </r>
    <r>
      <rPr>
        <sz val="14"/>
        <rFont val="宋体"/>
        <charset val="134"/>
      </rPr>
      <t>㎡，新建挡土墙</t>
    </r>
    <r>
      <rPr>
        <sz val="14"/>
        <rFont val="Times New Roman"/>
        <charset val="134"/>
      </rPr>
      <t>68m³</t>
    </r>
    <r>
      <rPr>
        <sz val="14"/>
        <rFont val="宋体"/>
        <charset val="134"/>
      </rPr>
      <t>边沟</t>
    </r>
    <r>
      <rPr>
        <sz val="14"/>
        <rFont val="Times New Roman"/>
        <charset val="134"/>
      </rPr>
      <t>80m</t>
    </r>
    <r>
      <rPr>
        <sz val="14"/>
        <rFont val="宋体"/>
        <charset val="134"/>
      </rPr>
      <t>，拦水带</t>
    </r>
    <r>
      <rPr>
        <sz val="14"/>
        <rFont val="Times New Roman"/>
        <charset val="134"/>
      </rPr>
      <t>120m3</t>
    </r>
  </si>
  <si>
    <r>
      <rPr>
        <sz val="14"/>
        <rFont val="宋体"/>
        <charset val="134"/>
      </rPr>
      <t>清理塌方</t>
    </r>
    <r>
      <rPr>
        <sz val="14"/>
        <rFont val="Times New Roman"/>
        <charset val="134"/>
      </rPr>
      <t>20000m³</t>
    </r>
  </si>
  <si>
    <r>
      <rPr>
        <sz val="14"/>
        <rFont val="宋体"/>
        <charset val="134"/>
      </rPr>
      <t>古土</t>
    </r>
    <r>
      <rPr>
        <sz val="14"/>
        <rFont val="Times New Roman"/>
        <charset val="134"/>
      </rPr>
      <t>-</t>
    </r>
    <r>
      <rPr>
        <sz val="14"/>
        <rFont val="宋体"/>
        <charset val="134"/>
      </rPr>
      <t>海河</t>
    </r>
  </si>
  <si>
    <r>
      <rPr>
        <sz val="14"/>
        <rFont val="宋体"/>
        <charset val="134"/>
      </rPr>
      <t>清理塌方</t>
    </r>
    <r>
      <rPr>
        <sz val="14"/>
        <rFont val="Times New Roman"/>
        <charset val="134"/>
      </rPr>
      <t>1500m³</t>
    </r>
    <r>
      <rPr>
        <sz val="14"/>
        <rFont val="宋体"/>
        <charset val="134"/>
      </rPr>
      <t>，修复路面</t>
    </r>
    <r>
      <rPr>
        <sz val="14"/>
        <rFont val="Times New Roman"/>
        <charset val="134"/>
      </rPr>
      <t>350</t>
    </r>
    <r>
      <rPr>
        <sz val="14"/>
        <rFont val="宋体"/>
        <charset val="134"/>
      </rPr>
      <t>㎡</t>
    </r>
  </si>
  <si>
    <r>
      <rPr>
        <sz val="14"/>
        <rFont val="宋体"/>
        <charset val="134"/>
      </rPr>
      <t>峡里</t>
    </r>
    <r>
      <rPr>
        <sz val="14"/>
        <rFont val="Times New Roman"/>
        <charset val="134"/>
      </rPr>
      <t>-</t>
    </r>
    <r>
      <rPr>
        <sz val="14"/>
        <rFont val="宋体"/>
        <charset val="134"/>
      </rPr>
      <t>关门</t>
    </r>
  </si>
  <si>
    <r>
      <rPr>
        <sz val="14"/>
        <rFont val="宋体"/>
        <charset val="134"/>
      </rPr>
      <t>刘堡乡</t>
    </r>
  </si>
  <si>
    <r>
      <rPr>
        <sz val="14"/>
        <rFont val="宋体"/>
        <charset val="134"/>
      </rPr>
      <t>清理塌方</t>
    </r>
    <r>
      <rPr>
        <sz val="14"/>
        <rFont val="Times New Roman"/>
        <charset val="134"/>
      </rPr>
      <t>3000m³</t>
    </r>
    <r>
      <rPr>
        <sz val="14"/>
        <rFont val="宋体"/>
        <charset val="134"/>
      </rPr>
      <t>，边沟</t>
    </r>
    <r>
      <rPr>
        <sz val="14"/>
        <rFont val="Times New Roman"/>
        <charset val="134"/>
      </rPr>
      <t>200m</t>
    </r>
  </si>
  <si>
    <r>
      <rPr>
        <sz val="14"/>
        <rFont val="宋体"/>
        <charset val="134"/>
      </rPr>
      <t>东街</t>
    </r>
    <r>
      <rPr>
        <sz val="14"/>
        <rFont val="Times New Roman"/>
        <charset val="134"/>
      </rPr>
      <t>-</t>
    </r>
    <r>
      <rPr>
        <sz val="14"/>
        <rFont val="宋体"/>
        <charset val="134"/>
      </rPr>
      <t>芦科</t>
    </r>
  </si>
  <si>
    <r>
      <rPr>
        <sz val="14"/>
        <rFont val="宋体"/>
        <charset val="134"/>
      </rPr>
      <t>清理塌方</t>
    </r>
    <r>
      <rPr>
        <sz val="14"/>
        <rFont val="Times New Roman"/>
        <charset val="134"/>
      </rPr>
      <t>1500m³</t>
    </r>
    <r>
      <rPr>
        <sz val="14"/>
        <rFont val="宋体"/>
        <charset val="134"/>
      </rPr>
      <t>，修复路面</t>
    </r>
    <r>
      <rPr>
        <sz val="14"/>
        <rFont val="Times New Roman"/>
        <charset val="134"/>
      </rPr>
      <t>1050</t>
    </r>
    <r>
      <rPr>
        <sz val="14"/>
        <rFont val="宋体"/>
        <charset val="134"/>
      </rPr>
      <t>㎡</t>
    </r>
  </si>
  <si>
    <r>
      <rPr>
        <sz val="14"/>
        <rFont val="宋体"/>
        <charset val="134"/>
      </rPr>
      <t>柳沟</t>
    </r>
    <r>
      <rPr>
        <sz val="14"/>
        <rFont val="Times New Roman"/>
        <charset val="134"/>
      </rPr>
      <t>-</t>
    </r>
    <r>
      <rPr>
        <sz val="14"/>
        <rFont val="宋体"/>
        <charset val="134"/>
      </rPr>
      <t>河峪</t>
    </r>
  </si>
  <si>
    <r>
      <rPr>
        <sz val="14"/>
        <rFont val="宋体"/>
        <charset val="134"/>
      </rPr>
      <t>清理塌方</t>
    </r>
    <r>
      <rPr>
        <sz val="14"/>
        <rFont val="Times New Roman"/>
        <charset val="134"/>
      </rPr>
      <t>360m³</t>
    </r>
    <r>
      <rPr>
        <sz val="14"/>
        <rFont val="宋体"/>
        <charset val="134"/>
      </rPr>
      <t>，修复路面</t>
    </r>
    <r>
      <rPr>
        <sz val="14"/>
        <rFont val="Times New Roman"/>
        <charset val="134"/>
      </rPr>
      <t>450</t>
    </r>
    <r>
      <rPr>
        <sz val="14"/>
        <rFont val="宋体"/>
        <charset val="134"/>
      </rPr>
      <t>㎡，边沟</t>
    </r>
    <r>
      <rPr>
        <sz val="14"/>
        <rFont val="Times New Roman"/>
        <charset val="134"/>
      </rPr>
      <t>300m</t>
    </r>
  </si>
  <si>
    <r>
      <rPr>
        <sz val="14"/>
        <rFont val="宋体"/>
        <charset val="134"/>
      </rPr>
      <t>马咀</t>
    </r>
    <r>
      <rPr>
        <sz val="14"/>
        <rFont val="Times New Roman"/>
        <charset val="134"/>
      </rPr>
      <t>-</t>
    </r>
    <r>
      <rPr>
        <sz val="14"/>
        <rFont val="宋体"/>
        <charset val="134"/>
      </rPr>
      <t>上豆</t>
    </r>
  </si>
  <si>
    <r>
      <rPr>
        <sz val="14"/>
        <rFont val="宋体"/>
        <charset val="134"/>
      </rPr>
      <t>清理塌方</t>
    </r>
    <r>
      <rPr>
        <sz val="14"/>
        <rFont val="Times New Roman"/>
        <charset val="134"/>
      </rPr>
      <t>240m³</t>
    </r>
    <r>
      <rPr>
        <sz val="14"/>
        <rFont val="宋体"/>
        <charset val="134"/>
      </rPr>
      <t>，修复路面</t>
    </r>
    <r>
      <rPr>
        <sz val="14"/>
        <rFont val="Times New Roman"/>
        <charset val="134"/>
      </rPr>
      <t>135</t>
    </r>
    <r>
      <rPr>
        <sz val="14"/>
        <rFont val="宋体"/>
        <charset val="134"/>
      </rPr>
      <t>㎡</t>
    </r>
  </si>
  <si>
    <r>
      <rPr>
        <sz val="14"/>
        <rFont val="宋体"/>
        <charset val="134"/>
      </rPr>
      <t>天河</t>
    </r>
    <r>
      <rPr>
        <sz val="14"/>
        <rFont val="Times New Roman"/>
        <charset val="134"/>
      </rPr>
      <t>-</t>
    </r>
    <r>
      <rPr>
        <sz val="14"/>
        <rFont val="宋体"/>
        <charset val="134"/>
      </rPr>
      <t>张清县界</t>
    </r>
  </si>
  <si>
    <r>
      <rPr>
        <sz val="14"/>
        <rFont val="宋体"/>
        <charset val="134"/>
      </rPr>
      <t>清理塌方</t>
    </r>
    <r>
      <rPr>
        <sz val="14"/>
        <rFont val="Times New Roman"/>
        <charset val="134"/>
      </rPr>
      <t>1400m³</t>
    </r>
    <r>
      <rPr>
        <sz val="14"/>
        <rFont val="宋体"/>
        <charset val="134"/>
      </rPr>
      <t>，修复路面</t>
    </r>
    <r>
      <rPr>
        <sz val="14"/>
        <rFont val="Times New Roman"/>
        <charset val="134"/>
      </rPr>
      <t>225</t>
    </r>
    <r>
      <rPr>
        <sz val="14"/>
        <rFont val="宋体"/>
        <charset val="134"/>
      </rPr>
      <t>㎡，新建挡土墙</t>
    </r>
    <r>
      <rPr>
        <sz val="14"/>
        <rFont val="Times New Roman"/>
        <charset val="134"/>
      </rPr>
      <t>109m³</t>
    </r>
    <r>
      <rPr>
        <sz val="14"/>
        <rFont val="宋体"/>
        <charset val="134"/>
      </rPr>
      <t>，涵洞</t>
    </r>
    <r>
      <rPr>
        <sz val="14"/>
        <rFont val="Times New Roman"/>
        <charset val="134"/>
      </rPr>
      <t>9m/1</t>
    </r>
    <r>
      <rPr>
        <sz val="14"/>
        <rFont val="宋体"/>
        <charset val="134"/>
      </rPr>
      <t>道</t>
    </r>
  </si>
  <si>
    <r>
      <rPr>
        <sz val="14"/>
        <rFont val="宋体"/>
        <charset val="134"/>
      </rPr>
      <t>蒲家</t>
    </r>
    <r>
      <rPr>
        <sz val="14"/>
        <rFont val="Times New Roman"/>
        <charset val="134"/>
      </rPr>
      <t>-</t>
    </r>
    <r>
      <rPr>
        <sz val="14"/>
        <rFont val="宋体"/>
        <charset val="134"/>
      </rPr>
      <t>窑上</t>
    </r>
  </si>
  <si>
    <r>
      <rPr>
        <sz val="14"/>
        <rFont val="宋体"/>
        <charset val="134"/>
      </rPr>
      <t>清理塌方</t>
    </r>
    <r>
      <rPr>
        <sz val="14"/>
        <rFont val="Times New Roman"/>
        <charset val="134"/>
      </rPr>
      <t>120m³</t>
    </r>
    <r>
      <rPr>
        <sz val="14"/>
        <rFont val="宋体"/>
        <charset val="134"/>
      </rPr>
      <t>，修复路面</t>
    </r>
    <r>
      <rPr>
        <sz val="14"/>
        <rFont val="Times New Roman"/>
        <charset val="134"/>
      </rPr>
      <t>224</t>
    </r>
    <r>
      <rPr>
        <sz val="14"/>
        <rFont val="宋体"/>
        <charset val="134"/>
      </rPr>
      <t>㎡，边沟</t>
    </r>
    <r>
      <rPr>
        <sz val="14"/>
        <rFont val="Times New Roman"/>
        <charset val="134"/>
      </rPr>
      <t>100m</t>
    </r>
    <r>
      <rPr>
        <sz val="14"/>
        <rFont val="宋体"/>
        <charset val="134"/>
      </rPr>
      <t>，拦水带</t>
    </r>
    <r>
      <rPr>
        <sz val="14"/>
        <rFont val="Times New Roman"/>
        <charset val="134"/>
      </rPr>
      <t>150m3</t>
    </r>
  </si>
  <si>
    <r>
      <rPr>
        <sz val="14"/>
        <rFont val="宋体"/>
        <charset val="134"/>
      </rPr>
      <t>石沟</t>
    </r>
    <r>
      <rPr>
        <sz val="14"/>
        <rFont val="Times New Roman"/>
        <charset val="134"/>
      </rPr>
      <t>-</t>
    </r>
    <r>
      <rPr>
        <sz val="14"/>
        <rFont val="宋体"/>
        <charset val="134"/>
      </rPr>
      <t>后山</t>
    </r>
  </si>
  <si>
    <r>
      <rPr>
        <sz val="14"/>
        <rFont val="宋体"/>
        <charset val="134"/>
      </rPr>
      <t>修复路面</t>
    </r>
    <r>
      <rPr>
        <sz val="14"/>
        <rFont val="Times New Roman"/>
        <charset val="134"/>
      </rPr>
      <t>180</t>
    </r>
    <r>
      <rPr>
        <sz val="14"/>
        <rFont val="宋体"/>
        <charset val="134"/>
      </rPr>
      <t>㎡</t>
    </r>
  </si>
  <si>
    <r>
      <rPr>
        <sz val="14"/>
        <rFont val="宋体"/>
        <charset val="134"/>
      </rPr>
      <t>恭门至许湾</t>
    </r>
  </si>
  <si>
    <r>
      <rPr>
        <sz val="14"/>
        <rFont val="宋体"/>
        <charset val="134"/>
      </rPr>
      <t>养护维修水泥混凝土路面</t>
    </r>
    <r>
      <rPr>
        <sz val="14"/>
        <rFont val="Times New Roman"/>
        <charset val="134"/>
      </rPr>
      <t>190</t>
    </r>
    <r>
      <rPr>
        <sz val="14"/>
        <rFont val="宋体"/>
        <charset val="134"/>
      </rPr>
      <t>㎡</t>
    </r>
    <r>
      <rPr>
        <sz val="14"/>
        <rFont val="Times New Roman"/>
        <charset val="134"/>
      </rPr>
      <t>.</t>
    </r>
  </si>
  <si>
    <r>
      <rPr>
        <sz val="14"/>
        <rFont val="宋体"/>
        <charset val="134"/>
      </rPr>
      <t>白沟至麻山</t>
    </r>
  </si>
  <si>
    <r>
      <rPr>
        <sz val="14"/>
        <rFont val="宋体"/>
        <charset val="134"/>
      </rPr>
      <t>清理塌方</t>
    </r>
    <r>
      <rPr>
        <sz val="14"/>
        <rFont val="Times New Roman"/>
        <charset val="134"/>
      </rPr>
      <t>2000m³</t>
    </r>
    <r>
      <rPr>
        <sz val="14"/>
        <rFont val="宋体"/>
        <charset val="134"/>
      </rPr>
      <t>，维修水泥混凝土路面</t>
    </r>
    <r>
      <rPr>
        <sz val="14"/>
        <rFont val="Times New Roman"/>
        <charset val="134"/>
      </rPr>
      <t>270</t>
    </r>
    <r>
      <rPr>
        <sz val="14"/>
        <rFont val="宋体"/>
        <charset val="134"/>
      </rPr>
      <t>㎡，新建浆砌片石混凝土挡土墙</t>
    </r>
    <r>
      <rPr>
        <sz val="14"/>
        <rFont val="Times New Roman"/>
        <charset val="134"/>
      </rPr>
      <t>219m³</t>
    </r>
    <r>
      <rPr>
        <sz val="14"/>
        <rFont val="宋体"/>
        <charset val="134"/>
      </rPr>
      <t>。</t>
    </r>
  </si>
  <si>
    <r>
      <rPr>
        <sz val="14"/>
        <rFont val="宋体"/>
        <charset val="134"/>
      </rPr>
      <t>平安</t>
    </r>
    <r>
      <rPr>
        <sz val="14"/>
        <rFont val="Times New Roman"/>
        <charset val="134"/>
      </rPr>
      <t>-</t>
    </r>
    <r>
      <rPr>
        <sz val="14"/>
        <rFont val="宋体"/>
        <charset val="134"/>
      </rPr>
      <t>火车站</t>
    </r>
  </si>
  <si>
    <r>
      <rPr>
        <sz val="14"/>
        <rFont val="宋体"/>
        <charset val="134"/>
      </rPr>
      <t>清理塌方</t>
    </r>
    <r>
      <rPr>
        <sz val="14"/>
        <rFont val="Times New Roman"/>
        <charset val="134"/>
      </rPr>
      <t>300m³</t>
    </r>
    <r>
      <rPr>
        <sz val="14"/>
        <rFont val="宋体"/>
        <charset val="134"/>
      </rPr>
      <t>，修复路面</t>
    </r>
    <r>
      <rPr>
        <sz val="14"/>
        <rFont val="Times New Roman"/>
        <charset val="134"/>
      </rPr>
      <t>225</t>
    </r>
    <r>
      <rPr>
        <sz val="14"/>
        <rFont val="宋体"/>
        <charset val="134"/>
      </rPr>
      <t>㎡，修建挡墙</t>
    </r>
    <r>
      <rPr>
        <sz val="14"/>
        <rFont val="Times New Roman"/>
        <charset val="134"/>
      </rPr>
      <t>69m3</t>
    </r>
    <r>
      <rPr>
        <sz val="14"/>
        <rFont val="宋体"/>
        <charset val="134"/>
      </rPr>
      <t>，边沟</t>
    </r>
    <r>
      <rPr>
        <sz val="14"/>
        <rFont val="Times New Roman"/>
        <charset val="134"/>
      </rPr>
      <t>100m</t>
    </r>
    <r>
      <rPr>
        <sz val="14"/>
        <rFont val="宋体"/>
        <charset val="134"/>
      </rPr>
      <t>。</t>
    </r>
  </si>
  <si>
    <r>
      <rPr>
        <sz val="14"/>
        <rFont val="宋体"/>
        <charset val="134"/>
      </rPr>
      <t>马塬村组道路</t>
    </r>
  </si>
  <si>
    <r>
      <rPr>
        <sz val="14"/>
        <rFont val="宋体"/>
        <charset val="134"/>
      </rPr>
      <t>涵洞</t>
    </r>
    <r>
      <rPr>
        <sz val="14"/>
        <rFont val="Times New Roman"/>
        <charset val="134"/>
      </rPr>
      <t>12m/1</t>
    </r>
    <r>
      <rPr>
        <sz val="14"/>
        <rFont val="宋体"/>
        <charset val="134"/>
      </rPr>
      <t>道</t>
    </r>
  </si>
  <si>
    <r>
      <rPr>
        <sz val="14"/>
        <rFont val="宋体"/>
        <charset val="134"/>
      </rPr>
      <t>边沟</t>
    </r>
    <r>
      <rPr>
        <sz val="14"/>
        <rFont val="Times New Roman"/>
        <charset val="134"/>
      </rPr>
      <t>100M</t>
    </r>
  </si>
  <si>
    <r>
      <rPr>
        <sz val="14"/>
        <rFont val="宋体"/>
        <charset val="134"/>
      </rPr>
      <t>陈麻</t>
    </r>
    <r>
      <rPr>
        <sz val="14"/>
        <rFont val="Times New Roman"/>
        <charset val="134"/>
      </rPr>
      <t>-</t>
    </r>
    <r>
      <rPr>
        <sz val="14"/>
        <rFont val="宋体"/>
        <charset val="134"/>
      </rPr>
      <t>铁固</t>
    </r>
  </si>
  <si>
    <r>
      <rPr>
        <sz val="14"/>
        <rFont val="宋体"/>
        <charset val="134"/>
      </rPr>
      <t>清理塌方</t>
    </r>
    <r>
      <rPr>
        <sz val="14"/>
        <rFont val="Times New Roman"/>
        <charset val="134"/>
      </rPr>
      <t>800m³</t>
    </r>
  </si>
  <si>
    <r>
      <rPr>
        <sz val="14"/>
        <rFont val="宋体"/>
        <charset val="134"/>
      </rPr>
      <t>牌楼至三友</t>
    </r>
  </si>
  <si>
    <r>
      <rPr>
        <sz val="14"/>
        <rFont val="宋体"/>
        <charset val="134"/>
      </rPr>
      <t>清理塌方</t>
    </r>
    <r>
      <rPr>
        <sz val="14"/>
        <rFont val="Times New Roman"/>
        <charset val="134"/>
      </rPr>
      <t>200m³</t>
    </r>
    <r>
      <rPr>
        <sz val="14"/>
        <rFont val="宋体"/>
        <charset val="134"/>
      </rPr>
      <t>，护坡</t>
    </r>
    <r>
      <rPr>
        <sz val="14"/>
        <rFont val="Times New Roman"/>
        <charset val="134"/>
      </rPr>
      <t>161</t>
    </r>
    <r>
      <rPr>
        <sz val="14"/>
        <rFont val="宋体"/>
        <charset val="134"/>
      </rPr>
      <t>㎡，修复路面</t>
    </r>
    <r>
      <rPr>
        <sz val="14"/>
        <rFont val="Times New Roman"/>
        <charset val="134"/>
      </rPr>
      <t>105</t>
    </r>
    <r>
      <rPr>
        <sz val="14"/>
        <rFont val="宋体"/>
        <charset val="134"/>
      </rPr>
      <t>㎡，涵洞</t>
    </r>
    <r>
      <rPr>
        <sz val="14"/>
        <rFont val="Times New Roman"/>
        <charset val="134"/>
      </rPr>
      <t>16m/2</t>
    </r>
    <r>
      <rPr>
        <sz val="14"/>
        <rFont val="宋体"/>
        <charset val="134"/>
      </rPr>
      <t>道</t>
    </r>
  </si>
  <si>
    <r>
      <rPr>
        <sz val="14"/>
        <rFont val="宋体"/>
        <charset val="134"/>
      </rPr>
      <t>龙口至陡安公路</t>
    </r>
  </si>
  <si>
    <r>
      <rPr>
        <sz val="14"/>
        <rFont val="宋体"/>
        <charset val="134"/>
      </rPr>
      <t>涵洞</t>
    </r>
    <r>
      <rPr>
        <sz val="14"/>
        <rFont val="Times New Roman"/>
        <charset val="134"/>
      </rPr>
      <t>8m/1</t>
    </r>
    <r>
      <rPr>
        <sz val="14"/>
        <rFont val="宋体"/>
        <charset val="134"/>
      </rPr>
      <t>道，护坡</t>
    </r>
    <r>
      <rPr>
        <sz val="14"/>
        <rFont val="Times New Roman"/>
        <charset val="134"/>
      </rPr>
      <t>1680m³</t>
    </r>
  </si>
  <si>
    <r>
      <rPr>
        <sz val="14"/>
        <rFont val="宋体"/>
        <charset val="134"/>
      </rPr>
      <t>长宁至石庄科</t>
    </r>
  </si>
  <si>
    <r>
      <rPr>
        <sz val="14"/>
        <rFont val="宋体"/>
        <charset val="134"/>
      </rPr>
      <t>清理塌方</t>
    </r>
    <r>
      <rPr>
        <sz val="14"/>
        <rFont val="Times New Roman"/>
        <charset val="134"/>
      </rPr>
      <t>120m³</t>
    </r>
    <r>
      <rPr>
        <sz val="14"/>
        <rFont val="宋体"/>
        <charset val="134"/>
      </rPr>
      <t>，，修复路面</t>
    </r>
    <r>
      <rPr>
        <sz val="14"/>
        <rFont val="Times New Roman"/>
        <charset val="134"/>
      </rPr>
      <t>70</t>
    </r>
    <r>
      <rPr>
        <sz val="14"/>
        <rFont val="宋体"/>
        <charset val="134"/>
      </rPr>
      <t>㎡，</t>
    </r>
  </si>
  <si>
    <r>
      <rPr>
        <sz val="14"/>
        <rFont val="宋体"/>
        <charset val="134"/>
      </rPr>
      <t>白杨至林峰公路</t>
    </r>
  </si>
  <si>
    <r>
      <rPr>
        <sz val="14"/>
        <rFont val="宋体"/>
        <charset val="134"/>
      </rPr>
      <t>涵洞</t>
    </r>
    <r>
      <rPr>
        <sz val="14"/>
        <rFont val="Times New Roman"/>
        <charset val="134"/>
      </rPr>
      <t>18m/3</t>
    </r>
    <r>
      <rPr>
        <sz val="14"/>
        <rFont val="宋体"/>
        <charset val="134"/>
      </rPr>
      <t>道，修复路面</t>
    </r>
    <r>
      <rPr>
        <sz val="14"/>
        <rFont val="Times New Roman"/>
        <charset val="134"/>
      </rPr>
      <t>175</t>
    </r>
    <r>
      <rPr>
        <sz val="14"/>
        <rFont val="宋体"/>
        <charset val="134"/>
      </rPr>
      <t>㎡</t>
    </r>
  </si>
  <si>
    <r>
      <rPr>
        <sz val="14"/>
        <rFont val="宋体"/>
        <charset val="134"/>
      </rPr>
      <t>大滩至草川</t>
    </r>
  </si>
  <si>
    <r>
      <rPr>
        <sz val="14"/>
        <rFont val="宋体"/>
        <charset val="134"/>
      </rPr>
      <t>涵洞</t>
    </r>
    <r>
      <rPr>
        <sz val="14"/>
        <rFont val="Times New Roman"/>
        <charset val="134"/>
      </rPr>
      <t>16m/2</t>
    </r>
    <r>
      <rPr>
        <sz val="14"/>
        <rFont val="宋体"/>
        <charset val="134"/>
      </rPr>
      <t>道，修复路面</t>
    </r>
    <r>
      <rPr>
        <sz val="14"/>
        <rFont val="Times New Roman"/>
        <charset val="134"/>
      </rPr>
      <t>113</t>
    </r>
    <r>
      <rPr>
        <sz val="14"/>
        <rFont val="宋体"/>
        <charset val="134"/>
      </rPr>
      <t>㎡</t>
    </r>
  </si>
  <si>
    <r>
      <rPr>
        <sz val="14"/>
        <rFont val="宋体"/>
        <charset val="134"/>
      </rPr>
      <t>大场梁</t>
    </r>
    <r>
      <rPr>
        <sz val="14"/>
        <rFont val="Times New Roman"/>
        <charset val="134"/>
      </rPr>
      <t>-</t>
    </r>
    <r>
      <rPr>
        <sz val="14"/>
        <rFont val="宋体"/>
        <charset val="134"/>
      </rPr>
      <t>窦家堡</t>
    </r>
  </si>
  <si>
    <r>
      <rPr>
        <sz val="14"/>
        <rFont val="宋体"/>
        <charset val="134"/>
      </rPr>
      <t>清理塌方</t>
    </r>
    <r>
      <rPr>
        <sz val="14"/>
        <rFont val="Times New Roman"/>
        <charset val="134"/>
      </rPr>
      <t>600m³</t>
    </r>
    <r>
      <rPr>
        <sz val="14"/>
        <rFont val="宋体"/>
        <charset val="134"/>
      </rPr>
      <t>，修复路面</t>
    </r>
    <r>
      <rPr>
        <sz val="14"/>
        <rFont val="Times New Roman"/>
        <charset val="134"/>
      </rPr>
      <t>450</t>
    </r>
    <r>
      <rPr>
        <sz val="14"/>
        <rFont val="宋体"/>
        <charset val="134"/>
      </rPr>
      <t>㎡</t>
    </r>
  </si>
  <si>
    <r>
      <rPr>
        <sz val="14"/>
        <rFont val="宋体"/>
        <charset val="134"/>
      </rPr>
      <t>闫家梁</t>
    </r>
    <r>
      <rPr>
        <sz val="14"/>
        <rFont val="Times New Roman"/>
        <charset val="134"/>
      </rPr>
      <t>-</t>
    </r>
    <r>
      <rPr>
        <sz val="14"/>
        <rFont val="宋体"/>
        <charset val="134"/>
      </rPr>
      <t>操场</t>
    </r>
  </si>
  <si>
    <r>
      <rPr>
        <sz val="14"/>
        <rFont val="宋体"/>
        <charset val="134"/>
      </rPr>
      <t>清理塌方</t>
    </r>
    <r>
      <rPr>
        <sz val="14"/>
        <rFont val="Times New Roman"/>
        <charset val="134"/>
      </rPr>
      <t>260m³</t>
    </r>
    <r>
      <rPr>
        <sz val="14"/>
        <rFont val="宋体"/>
        <charset val="134"/>
      </rPr>
      <t>，修复路面</t>
    </r>
    <r>
      <rPr>
        <sz val="14"/>
        <rFont val="Times New Roman"/>
        <charset val="134"/>
      </rPr>
      <t>320</t>
    </r>
    <r>
      <rPr>
        <sz val="14"/>
        <rFont val="宋体"/>
        <charset val="134"/>
      </rPr>
      <t>㎡，涵洞</t>
    </r>
    <r>
      <rPr>
        <sz val="14"/>
        <rFont val="Times New Roman"/>
        <charset val="134"/>
      </rPr>
      <t>8m/2</t>
    </r>
    <r>
      <rPr>
        <sz val="14"/>
        <rFont val="宋体"/>
        <charset val="134"/>
      </rPr>
      <t>道</t>
    </r>
  </si>
  <si>
    <r>
      <rPr>
        <sz val="14"/>
        <rFont val="宋体"/>
        <charset val="134"/>
      </rPr>
      <t>清理塌方</t>
    </r>
    <r>
      <rPr>
        <sz val="14"/>
        <rFont val="Times New Roman"/>
        <charset val="134"/>
      </rPr>
      <t>120m³</t>
    </r>
    <r>
      <rPr>
        <sz val="14"/>
        <rFont val="宋体"/>
        <charset val="134"/>
      </rPr>
      <t>，修建挡墙</t>
    </r>
    <r>
      <rPr>
        <sz val="14"/>
        <rFont val="Times New Roman"/>
        <charset val="134"/>
      </rPr>
      <t>150m3</t>
    </r>
  </si>
  <si>
    <r>
      <rPr>
        <sz val="14"/>
        <rFont val="宋体"/>
        <charset val="134"/>
      </rPr>
      <t>大场村组道路</t>
    </r>
  </si>
  <si>
    <r>
      <rPr>
        <sz val="14"/>
        <rFont val="宋体"/>
        <charset val="134"/>
      </rPr>
      <t>清理塌方</t>
    </r>
    <r>
      <rPr>
        <sz val="14"/>
        <rFont val="Times New Roman"/>
        <charset val="134"/>
      </rPr>
      <t>420m³</t>
    </r>
  </si>
  <si>
    <r>
      <rPr>
        <sz val="14"/>
        <rFont val="宋体"/>
        <charset val="134"/>
      </rPr>
      <t>花山村组道路</t>
    </r>
  </si>
  <si>
    <r>
      <rPr>
        <sz val="14"/>
        <rFont val="宋体"/>
        <charset val="134"/>
      </rPr>
      <t>清理塌方</t>
    </r>
    <r>
      <rPr>
        <sz val="14"/>
        <rFont val="Times New Roman"/>
        <charset val="134"/>
      </rPr>
      <t>380m³</t>
    </r>
  </si>
  <si>
    <r>
      <rPr>
        <sz val="14"/>
        <rFont val="宋体"/>
        <charset val="134"/>
      </rPr>
      <t>张大路至和平</t>
    </r>
  </si>
  <si>
    <r>
      <rPr>
        <sz val="14"/>
        <rFont val="宋体"/>
        <charset val="134"/>
      </rPr>
      <t>修复路面</t>
    </r>
    <r>
      <rPr>
        <sz val="14"/>
        <rFont val="Times New Roman"/>
        <charset val="134"/>
      </rPr>
      <t>135</t>
    </r>
    <r>
      <rPr>
        <sz val="14"/>
        <rFont val="宋体"/>
        <charset val="134"/>
      </rPr>
      <t>㎡</t>
    </r>
  </si>
  <si>
    <r>
      <rPr>
        <sz val="14"/>
        <rFont val="宋体"/>
        <charset val="134"/>
      </rPr>
      <t>中庄梁</t>
    </r>
    <r>
      <rPr>
        <sz val="14"/>
        <rFont val="Times New Roman"/>
        <charset val="134"/>
      </rPr>
      <t>-</t>
    </r>
    <r>
      <rPr>
        <sz val="14"/>
        <rFont val="宋体"/>
        <charset val="134"/>
      </rPr>
      <t>吴家</t>
    </r>
  </si>
  <si>
    <r>
      <rPr>
        <sz val="14"/>
        <rFont val="宋体"/>
        <charset val="134"/>
      </rPr>
      <t>清理塌方</t>
    </r>
    <r>
      <rPr>
        <sz val="14"/>
        <rFont val="Times New Roman"/>
        <charset val="134"/>
      </rPr>
      <t>600m³</t>
    </r>
  </si>
  <si>
    <r>
      <rPr>
        <sz val="14"/>
        <rFont val="宋体"/>
        <charset val="134"/>
      </rPr>
      <t>陈阳村组道路</t>
    </r>
  </si>
  <si>
    <r>
      <rPr>
        <sz val="14"/>
        <rFont val="宋体"/>
        <charset val="134"/>
      </rPr>
      <t>清理塌方</t>
    </r>
    <r>
      <rPr>
        <sz val="14"/>
        <rFont val="Times New Roman"/>
        <charset val="134"/>
      </rPr>
      <t>320m³</t>
    </r>
    <r>
      <rPr>
        <sz val="14"/>
        <rFont val="宋体"/>
        <charset val="134"/>
      </rPr>
      <t>，修复路面</t>
    </r>
    <r>
      <rPr>
        <sz val="14"/>
        <rFont val="Times New Roman"/>
        <charset val="134"/>
      </rPr>
      <t>350</t>
    </r>
    <r>
      <rPr>
        <sz val="14"/>
        <rFont val="宋体"/>
        <charset val="134"/>
      </rPr>
      <t>㎡</t>
    </r>
  </si>
  <si>
    <r>
      <rPr>
        <sz val="14"/>
        <rFont val="宋体"/>
        <charset val="134"/>
      </rPr>
      <t>刘堡</t>
    </r>
    <r>
      <rPr>
        <sz val="14"/>
        <rFont val="Times New Roman"/>
        <charset val="134"/>
      </rPr>
      <t>-</t>
    </r>
    <r>
      <rPr>
        <sz val="14"/>
        <rFont val="宋体"/>
        <charset val="134"/>
      </rPr>
      <t>郑沟</t>
    </r>
  </si>
  <si>
    <r>
      <rPr>
        <sz val="14"/>
        <rFont val="宋体"/>
        <charset val="134"/>
      </rPr>
      <t>清理塌方</t>
    </r>
    <r>
      <rPr>
        <sz val="14"/>
        <rFont val="Times New Roman"/>
        <charset val="134"/>
      </rPr>
      <t>120m³</t>
    </r>
    <r>
      <rPr>
        <sz val="14"/>
        <rFont val="宋体"/>
        <charset val="134"/>
      </rPr>
      <t>，修复路面</t>
    </r>
    <r>
      <rPr>
        <sz val="14"/>
        <rFont val="Times New Roman"/>
        <charset val="134"/>
      </rPr>
      <t>105</t>
    </r>
    <r>
      <rPr>
        <sz val="14"/>
        <rFont val="宋体"/>
        <charset val="134"/>
      </rPr>
      <t>㎡</t>
    </r>
  </si>
  <si>
    <r>
      <rPr>
        <sz val="14"/>
        <rFont val="宋体"/>
        <charset val="134"/>
      </rPr>
      <t>李山村组道路</t>
    </r>
  </si>
  <si>
    <r>
      <rPr>
        <sz val="14"/>
        <rFont val="宋体"/>
        <charset val="134"/>
      </rPr>
      <t>清理塌方</t>
    </r>
    <r>
      <rPr>
        <sz val="14"/>
        <rFont val="Times New Roman"/>
        <charset val="134"/>
      </rPr>
      <t>600m³</t>
    </r>
    <r>
      <rPr>
        <sz val="14"/>
        <rFont val="宋体"/>
        <charset val="134"/>
      </rPr>
      <t>，修复路面</t>
    </r>
    <r>
      <rPr>
        <sz val="14"/>
        <rFont val="Times New Roman"/>
        <charset val="134"/>
      </rPr>
      <t>90</t>
    </r>
    <r>
      <rPr>
        <sz val="14"/>
        <rFont val="宋体"/>
        <charset val="134"/>
      </rPr>
      <t>㎡</t>
    </r>
  </si>
  <si>
    <r>
      <rPr>
        <sz val="14"/>
        <rFont val="宋体"/>
        <charset val="134"/>
      </rPr>
      <t>梨园村组道路</t>
    </r>
  </si>
  <si>
    <r>
      <rPr>
        <sz val="14"/>
        <rFont val="宋体"/>
        <charset val="134"/>
      </rPr>
      <t>清理塌方</t>
    </r>
    <r>
      <rPr>
        <sz val="14"/>
        <rFont val="Times New Roman"/>
        <charset val="134"/>
      </rPr>
      <t>220m³</t>
    </r>
    <r>
      <rPr>
        <sz val="14"/>
        <rFont val="宋体"/>
        <charset val="134"/>
      </rPr>
      <t>，修复路面</t>
    </r>
    <r>
      <rPr>
        <sz val="14"/>
        <rFont val="Times New Roman"/>
        <charset val="134"/>
      </rPr>
      <t>150</t>
    </r>
    <r>
      <rPr>
        <sz val="14"/>
        <rFont val="宋体"/>
        <charset val="134"/>
      </rPr>
      <t>㎡</t>
    </r>
  </si>
  <si>
    <r>
      <rPr>
        <sz val="14"/>
        <rFont val="宋体"/>
        <charset val="134"/>
      </rPr>
      <t>邵佛至西庄公路</t>
    </r>
  </si>
  <si>
    <r>
      <rPr>
        <sz val="14"/>
        <rFont val="宋体"/>
        <charset val="134"/>
      </rPr>
      <t>清理塌方</t>
    </r>
    <r>
      <rPr>
        <sz val="14"/>
        <rFont val="Times New Roman"/>
        <charset val="134"/>
      </rPr>
      <t>200m³</t>
    </r>
    <r>
      <rPr>
        <sz val="14"/>
        <rFont val="宋体"/>
        <charset val="134"/>
      </rPr>
      <t>，修复路面</t>
    </r>
    <r>
      <rPr>
        <sz val="14"/>
        <rFont val="Times New Roman"/>
        <charset val="134"/>
      </rPr>
      <t>250</t>
    </r>
    <r>
      <rPr>
        <sz val="14"/>
        <rFont val="宋体"/>
        <charset val="134"/>
      </rPr>
      <t>㎡</t>
    </r>
  </si>
  <si>
    <r>
      <rPr>
        <sz val="14"/>
        <rFont val="宋体"/>
        <charset val="134"/>
      </rPr>
      <t>上豆至庙儿</t>
    </r>
  </si>
  <si>
    <r>
      <rPr>
        <sz val="14"/>
        <rFont val="宋体"/>
        <charset val="134"/>
      </rPr>
      <t>修复路面</t>
    </r>
    <r>
      <rPr>
        <sz val="14"/>
        <rFont val="Times New Roman"/>
        <charset val="134"/>
      </rPr>
      <t>120</t>
    </r>
    <r>
      <rPr>
        <sz val="14"/>
        <rFont val="宋体"/>
        <charset val="134"/>
      </rPr>
      <t>㎡，涵洞</t>
    </r>
    <r>
      <rPr>
        <sz val="14"/>
        <rFont val="Times New Roman"/>
        <charset val="134"/>
      </rPr>
      <t>9m/1</t>
    </r>
    <r>
      <rPr>
        <sz val="14"/>
        <rFont val="宋体"/>
        <charset val="134"/>
      </rPr>
      <t>道，边沟</t>
    </r>
    <r>
      <rPr>
        <sz val="14"/>
        <rFont val="Times New Roman"/>
        <charset val="134"/>
      </rPr>
      <t>21m</t>
    </r>
  </si>
  <si>
    <r>
      <rPr>
        <sz val="14"/>
        <rFont val="宋体"/>
        <charset val="134"/>
      </rPr>
      <t>庙湾村组道路</t>
    </r>
  </si>
  <si>
    <r>
      <rPr>
        <sz val="14"/>
        <rFont val="宋体"/>
        <charset val="134"/>
      </rPr>
      <t>清理塌方</t>
    </r>
    <r>
      <rPr>
        <sz val="14"/>
        <rFont val="Times New Roman"/>
        <charset val="134"/>
      </rPr>
      <t>350m³</t>
    </r>
    <r>
      <rPr>
        <sz val="14"/>
        <rFont val="宋体"/>
        <charset val="134"/>
      </rPr>
      <t>，修复路面</t>
    </r>
    <r>
      <rPr>
        <sz val="14"/>
        <rFont val="Times New Roman"/>
        <charset val="134"/>
      </rPr>
      <t>600</t>
    </r>
    <r>
      <rPr>
        <sz val="14"/>
        <rFont val="宋体"/>
        <charset val="134"/>
      </rPr>
      <t>㎡</t>
    </r>
  </si>
  <si>
    <r>
      <rPr>
        <sz val="14"/>
        <rFont val="宋体"/>
        <charset val="134"/>
      </rPr>
      <t>黄花村组道路</t>
    </r>
  </si>
  <si>
    <r>
      <rPr>
        <sz val="14"/>
        <rFont val="宋体"/>
        <charset val="134"/>
      </rPr>
      <t>清理塌方</t>
    </r>
    <r>
      <rPr>
        <sz val="14"/>
        <rFont val="Times New Roman"/>
        <charset val="134"/>
      </rPr>
      <t>650m³</t>
    </r>
    <r>
      <rPr>
        <sz val="14"/>
        <rFont val="宋体"/>
        <charset val="134"/>
      </rPr>
      <t>，修复路面</t>
    </r>
    <r>
      <rPr>
        <sz val="14"/>
        <rFont val="Times New Roman"/>
        <charset val="134"/>
      </rPr>
      <t>1200</t>
    </r>
    <r>
      <rPr>
        <sz val="14"/>
        <rFont val="宋体"/>
        <charset val="134"/>
      </rPr>
      <t>㎡</t>
    </r>
  </si>
  <si>
    <r>
      <rPr>
        <sz val="14"/>
        <rFont val="Times New Roman"/>
        <charset val="134"/>
      </rPr>
      <t>s305-</t>
    </r>
    <r>
      <rPr>
        <sz val="14"/>
        <rFont val="宋体"/>
        <charset val="134"/>
      </rPr>
      <t>阳山</t>
    </r>
  </si>
  <si>
    <r>
      <rPr>
        <sz val="14"/>
        <rFont val="宋体"/>
        <charset val="134"/>
      </rPr>
      <t>清理塌方</t>
    </r>
    <r>
      <rPr>
        <sz val="14"/>
        <rFont val="Times New Roman"/>
        <charset val="134"/>
      </rPr>
      <t>2600m³</t>
    </r>
    <r>
      <rPr>
        <sz val="14"/>
        <rFont val="宋体"/>
        <charset val="134"/>
      </rPr>
      <t>，修复路面</t>
    </r>
    <r>
      <rPr>
        <sz val="14"/>
        <rFont val="Times New Roman"/>
        <charset val="134"/>
      </rPr>
      <t>175</t>
    </r>
    <r>
      <rPr>
        <sz val="14"/>
        <rFont val="宋体"/>
        <charset val="134"/>
      </rPr>
      <t>㎡，边沟</t>
    </r>
    <r>
      <rPr>
        <sz val="14"/>
        <rFont val="Times New Roman"/>
        <charset val="134"/>
      </rPr>
      <t>385m</t>
    </r>
  </si>
  <si>
    <r>
      <rPr>
        <sz val="14"/>
        <rFont val="宋体"/>
        <charset val="134"/>
      </rPr>
      <t>蒲家村山场组</t>
    </r>
  </si>
  <si>
    <r>
      <rPr>
        <sz val="14"/>
        <rFont val="宋体"/>
        <charset val="134"/>
      </rPr>
      <t>清理塌方</t>
    </r>
    <r>
      <rPr>
        <sz val="14"/>
        <rFont val="Times New Roman"/>
        <charset val="134"/>
      </rPr>
      <t>400m³</t>
    </r>
    <r>
      <rPr>
        <sz val="14"/>
        <rFont val="宋体"/>
        <charset val="134"/>
      </rPr>
      <t>，修复路面</t>
    </r>
    <r>
      <rPr>
        <sz val="14"/>
        <rFont val="Times New Roman"/>
        <charset val="134"/>
      </rPr>
      <t>240</t>
    </r>
    <r>
      <rPr>
        <sz val="14"/>
        <rFont val="宋体"/>
        <charset val="134"/>
      </rPr>
      <t>㎡</t>
    </r>
  </si>
  <si>
    <r>
      <rPr>
        <sz val="14"/>
        <rFont val="宋体"/>
        <charset val="134"/>
      </rPr>
      <t>八卜子至李沟公路</t>
    </r>
  </si>
  <si>
    <r>
      <rPr>
        <sz val="14"/>
        <rFont val="宋体"/>
        <charset val="134"/>
      </rPr>
      <t>清理塌方</t>
    </r>
    <r>
      <rPr>
        <sz val="14"/>
        <rFont val="Times New Roman"/>
        <charset val="134"/>
      </rPr>
      <t>500m³</t>
    </r>
    <r>
      <rPr>
        <sz val="14"/>
        <rFont val="宋体"/>
        <charset val="134"/>
      </rPr>
      <t>，维修水泥混凝土路面</t>
    </r>
    <r>
      <rPr>
        <sz val="14"/>
        <rFont val="Times New Roman"/>
        <charset val="134"/>
      </rPr>
      <t>700</t>
    </r>
    <r>
      <rPr>
        <sz val="14"/>
        <rFont val="宋体"/>
        <charset val="134"/>
      </rPr>
      <t>㎡，新建浆砌片石混凝土挡土墙</t>
    </r>
    <r>
      <rPr>
        <sz val="14"/>
        <rFont val="Times New Roman"/>
        <charset val="134"/>
      </rPr>
      <t>158m³</t>
    </r>
    <r>
      <rPr>
        <sz val="14"/>
        <rFont val="宋体"/>
        <charset val="134"/>
      </rPr>
      <t>。</t>
    </r>
  </si>
  <si>
    <r>
      <rPr>
        <sz val="14"/>
        <rFont val="宋体"/>
        <charset val="134"/>
      </rPr>
      <t>大庄阳至下庞</t>
    </r>
  </si>
  <si>
    <r>
      <rPr>
        <sz val="14"/>
        <rFont val="宋体"/>
        <charset val="134"/>
      </rPr>
      <t>水泥路面</t>
    </r>
    <r>
      <rPr>
        <sz val="14"/>
        <rFont val="Times New Roman"/>
        <charset val="134"/>
      </rPr>
      <t>120</t>
    </r>
    <r>
      <rPr>
        <sz val="14"/>
        <rFont val="宋体"/>
        <charset val="134"/>
      </rPr>
      <t>平米、塌方清理</t>
    </r>
    <r>
      <rPr>
        <sz val="14"/>
        <rFont val="Times New Roman"/>
        <charset val="134"/>
      </rPr>
      <t>150</t>
    </r>
    <r>
      <rPr>
        <sz val="14"/>
        <rFont val="宋体"/>
        <charset val="134"/>
      </rPr>
      <t>方</t>
    </r>
  </si>
  <si>
    <t>0.0038</t>
  </si>
  <si>
    <t>0.011</t>
  </si>
  <si>
    <t>0.0228</t>
  </si>
  <si>
    <t>0.0660</t>
  </si>
  <si>
    <r>
      <rPr>
        <b/>
        <sz val="14"/>
        <rFont val="Times New Roman"/>
        <charset val="134"/>
      </rPr>
      <t>2.6</t>
    </r>
    <r>
      <rPr>
        <b/>
        <sz val="14"/>
        <rFont val="宋体"/>
        <charset val="134"/>
      </rPr>
      <t>产业道路建设项目</t>
    </r>
  </si>
  <si>
    <r>
      <rPr>
        <b/>
        <sz val="14"/>
        <rFont val="宋体"/>
        <charset val="134"/>
      </rPr>
      <t>新建产业道路</t>
    </r>
    <r>
      <rPr>
        <b/>
        <sz val="14"/>
        <rFont val="Times New Roman"/>
        <charset val="134"/>
      </rPr>
      <t>51.8</t>
    </r>
    <r>
      <rPr>
        <b/>
        <sz val="14"/>
        <rFont val="宋体"/>
        <charset val="134"/>
      </rPr>
      <t>公里，其中：主线</t>
    </r>
    <r>
      <rPr>
        <b/>
        <sz val="14"/>
        <rFont val="Times New Roman"/>
        <charset val="134"/>
      </rPr>
      <t>26.4</t>
    </r>
    <r>
      <rPr>
        <b/>
        <sz val="14"/>
        <rFont val="宋体"/>
        <charset val="134"/>
      </rPr>
      <t>公里，支线</t>
    </r>
    <r>
      <rPr>
        <b/>
        <sz val="14"/>
        <rFont val="Times New Roman"/>
        <charset val="134"/>
      </rPr>
      <t>25.4</t>
    </r>
    <r>
      <rPr>
        <b/>
        <sz val="14"/>
        <rFont val="宋体"/>
        <charset val="134"/>
      </rPr>
      <t>公里。</t>
    </r>
  </si>
  <si>
    <r>
      <rPr>
        <sz val="14"/>
        <rFont val="宋体"/>
        <charset val="134"/>
      </rPr>
      <t>南山产业道路建设项目</t>
    </r>
  </si>
  <si>
    <r>
      <rPr>
        <sz val="14"/>
        <rFont val="宋体"/>
        <charset val="134"/>
      </rPr>
      <t>张家川镇上磨村、纳沟村、孟寺村</t>
    </r>
  </si>
  <si>
    <r>
      <rPr>
        <sz val="14"/>
        <rFont val="宋体"/>
        <charset val="134"/>
      </rPr>
      <t>新建产业道路</t>
    </r>
    <r>
      <rPr>
        <sz val="14"/>
        <rFont val="Times New Roman"/>
        <charset val="134"/>
      </rPr>
      <t>31.7</t>
    </r>
    <r>
      <rPr>
        <sz val="14"/>
        <rFont val="宋体"/>
        <charset val="134"/>
      </rPr>
      <t>公里，其中：主线</t>
    </r>
    <r>
      <rPr>
        <sz val="14"/>
        <rFont val="Times New Roman"/>
        <charset val="134"/>
      </rPr>
      <t>15.1</t>
    </r>
    <r>
      <rPr>
        <sz val="14"/>
        <rFont val="宋体"/>
        <charset val="134"/>
      </rPr>
      <t>公里，支线</t>
    </r>
    <r>
      <rPr>
        <sz val="14"/>
        <rFont val="Times New Roman"/>
        <charset val="134"/>
      </rPr>
      <t>16.6</t>
    </r>
    <r>
      <rPr>
        <sz val="14"/>
        <rFont val="宋体"/>
        <charset val="134"/>
      </rPr>
      <t>公里。</t>
    </r>
  </si>
  <si>
    <r>
      <rPr>
        <sz val="14"/>
        <rFont val="宋体"/>
        <charset val="134"/>
      </rPr>
      <t>方便种养殖生产生活条件</t>
    </r>
  </si>
  <si>
    <r>
      <rPr>
        <sz val="14"/>
        <rFont val="宋体"/>
        <charset val="134"/>
      </rPr>
      <t>北山产业道路建设项目</t>
    </r>
  </si>
  <si>
    <r>
      <rPr>
        <sz val="14"/>
        <rFont val="宋体"/>
        <charset val="134"/>
      </rPr>
      <t>张家川镇上川村、袁川村、堡山村</t>
    </r>
  </si>
  <si>
    <r>
      <rPr>
        <sz val="14"/>
        <rFont val="宋体"/>
        <charset val="134"/>
      </rPr>
      <t>新建产业道路</t>
    </r>
    <r>
      <rPr>
        <sz val="14"/>
        <rFont val="Times New Roman"/>
        <charset val="134"/>
      </rPr>
      <t>10.8</t>
    </r>
    <r>
      <rPr>
        <sz val="14"/>
        <rFont val="宋体"/>
        <charset val="134"/>
      </rPr>
      <t>公里，其中：主线</t>
    </r>
    <r>
      <rPr>
        <sz val="14"/>
        <rFont val="Times New Roman"/>
        <charset val="134"/>
      </rPr>
      <t>5.8</t>
    </r>
    <r>
      <rPr>
        <sz val="14"/>
        <rFont val="宋体"/>
        <charset val="134"/>
      </rPr>
      <t>公里，支线</t>
    </r>
    <r>
      <rPr>
        <sz val="14"/>
        <rFont val="Times New Roman"/>
        <charset val="134"/>
      </rPr>
      <t>5</t>
    </r>
    <r>
      <rPr>
        <sz val="14"/>
        <rFont val="宋体"/>
        <charset val="134"/>
      </rPr>
      <t>公里。</t>
    </r>
  </si>
  <si>
    <r>
      <rPr>
        <sz val="14"/>
        <rFont val="宋体"/>
        <charset val="134"/>
      </rPr>
      <t>东山产业道路建设项目</t>
    </r>
  </si>
  <si>
    <r>
      <rPr>
        <sz val="14"/>
        <rFont val="宋体"/>
        <charset val="134"/>
      </rPr>
      <t>张家川镇赵川村、前山村、刘家村</t>
    </r>
  </si>
  <si>
    <r>
      <rPr>
        <sz val="14"/>
        <rFont val="宋体"/>
        <charset val="134"/>
      </rPr>
      <t>新建产业道路</t>
    </r>
    <r>
      <rPr>
        <sz val="14"/>
        <rFont val="Times New Roman"/>
        <charset val="134"/>
      </rPr>
      <t>9.3</t>
    </r>
    <r>
      <rPr>
        <sz val="14"/>
        <rFont val="宋体"/>
        <charset val="134"/>
      </rPr>
      <t>公里，其中：主线</t>
    </r>
    <r>
      <rPr>
        <sz val="14"/>
        <rFont val="Times New Roman"/>
        <charset val="134"/>
      </rPr>
      <t>5.5</t>
    </r>
    <r>
      <rPr>
        <sz val="14"/>
        <rFont val="宋体"/>
        <charset val="134"/>
      </rPr>
      <t>公里，支线</t>
    </r>
    <r>
      <rPr>
        <sz val="14"/>
        <rFont val="Times New Roman"/>
        <charset val="134"/>
      </rPr>
      <t>3.8</t>
    </r>
    <r>
      <rPr>
        <sz val="14"/>
        <rFont val="宋体"/>
        <charset val="134"/>
      </rPr>
      <t>公里。</t>
    </r>
  </si>
  <si>
    <r>
      <rPr>
        <b/>
        <sz val="14"/>
        <rFont val="宋体"/>
        <charset val="134"/>
      </rPr>
      <t>农村小型基础设施建设项目：</t>
    </r>
    <r>
      <rPr>
        <b/>
        <sz val="14"/>
        <rFont val="Times New Roman"/>
        <charset val="134"/>
      </rPr>
      <t>9</t>
    </r>
    <r>
      <rPr>
        <b/>
        <sz val="14"/>
        <rFont val="宋体"/>
        <charset val="134"/>
      </rPr>
      <t>项</t>
    </r>
  </si>
  <si>
    <r>
      <rPr>
        <b/>
        <sz val="14"/>
        <rFont val="宋体"/>
        <charset val="134"/>
      </rPr>
      <t>投资</t>
    </r>
    <r>
      <rPr>
        <b/>
        <sz val="14"/>
        <rFont val="Times New Roman"/>
        <charset val="134"/>
      </rPr>
      <t>15951.6345</t>
    </r>
    <r>
      <rPr>
        <b/>
        <sz val="14"/>
        <rFont val="宋体"/>
        <charset val="134"/>
      </rPr>
      <t>万元用于农村小型基础设施建设项目。</t>
    </r>
  </si>
  <si>
    <r>
      <rPr>
        <b/>
        <sz val="14"/>
        <rFont val="Times New Roman"/>
        <charset val="134"/>
      </rPr>
      <t>3.1</t>
    </r>
    <r>
      <rPr>
        <b/>
        <sz val="14"/>
        <rFont val="宋体"/>
        <charset val="134"/>
      </rPr>
      <t>小型堤防工程</t>
    </r>
  </si>
  <si>
    <r>
      <rPr>
        <b/>
        <sz val="14"/>
        <rFont val="宋体"/>
        <charset val="134"/>
      </rPr>
      <t>投资</t>
    </r>
    <r>
      <rPr>
        <b/>
        <sz val="14"/>
        <rFont val="Times New Roman"/>
        <charset val="134"/>
      </rPr>
      <t>450</t>
    </r>
    <r>
      <rPr>
        <b/>
        <sz val="14"/>
        <rFont val="宋体"/>
        <charset val="134"/>
      </rPr>
      <t>万元用于修建堤防工程。</t>
    </r>
  </si>
  <si>
    <r>
      <rPr>
        <sz val="14"/>
        <rFont val="宋体"/>
        <charset val="134"/>
      </rPr>
      <t>马鹿镇韩河村堤防工程</t>
    </r>
  </si>
  <si>
    <r>
      <rPr>
        <sz val="14"/>
        <rFont val="宋体"/>
        <charset val="134"/>
      </rPr>
      <t>韩河村</t>
    </r>
  </si>
  <si>
    <r>
      <rPr>
        <sz val="14"/>
        <rFont val="宋体"/>
        <charset val="134"/>
      </rPr>
      <t>在韩河组桥至向牌楼方向</t>
    </r>
    <r>
      <rPr>
        <sz val="14"/>
        <rFont val="Times New Roman"/>
        <charset val="134"/>
      </rPr>
      <t>110</t>
    </r>
    <r>
      <rPr>
        <sz val="14"/>
        <rFont val="宋体"/>
        <charset val="134"/>
      </rPr>
      <t>米处；刘沟组河堤长</t>
    </r>
    <r>
      <rPr>
        <sz val="14"/>
        <rFont val="Times New Roman"/>
        <charset val="134"/>
      </rPr>
      <t>450m</t>
    </r>
    <r>
      <rPr>
        <sz val="14"/>
        <rFont val="宋体"/>
        <charset val="134"/>
      </rPr>
      <t>；高</t>
    </r>
    <r>
      <rPr>
        <sz val="14"/>
        <rFont val="Times New Roman"/>
        <charset val="134"/>
      </rPr>
      <t>2m</t>
    </r>
    <r>
      <rPr>
        <sz val="14"/>
        <rFont val="宋体"/>
        <charset val="134"/>
      </rPr>
      <t>，厚</t>
    </r>
    <r>
      <rPr>
        <sz val="14"/>
        <rFont val="Times New Roman"/>
        <charset val="134"/>
      </rPr>
      <t>0.6m</t>
    </r>
    <r>
      <rPr>
        <sz val="14"/>
        <rFont val="宋体"/>
        <charset val="134"/>
      </rPr>
      <t>。</t>
    </r>
  </si>
  <si>
    <r>
      <rPr>
        <sz val="14"/>
        <rFont val="宋体"/>
        <charset val="134"/>
      </rPr>
      <t>保护群众安全，防患水灾。</t>
    </r>
  </si>
  <si>
    <r>
      <rPr>
        <sz val="14"/>
        <rFont val="宋体"/>
        <charset val="134"/>
      </rPr>
      <t>发改局</t>
    </r>
  </si>
  <si>
    <r>
      <rPr>
        <sz val="14"/>
        <rFont val="宋体"/>
        <charset val="134"/>
      </rPr>
      <t>张棉乡田湾村堤防建设工程</t>
    </r>
  </si>
  <si>
    <r>
      <rPr>
        <sz val="14"/>
        <rFont val="宋体"/>
        <charset val="134"/>
      </rPr>
      <t>田湾村</t>
    </r>
  </si>
  <si>
    <r>
      <rPr>
        <sz val="14"/>
        <rFont val="宋体"/>
        <charset val="134"/>
      </rPr>
      <t>田湾村修建提防</t>
    </r>
    <r>
      <rPr>
        <sz val="14"/>
        <rFont val="Times New Roman"/>
        <charset val="134"/>
      </rPr>
      <t>4.2</t>
    </r>
    <r>
      <rPr>
        <sz val="14"/>
        <rFont val="宋体"/>
        <charset val="134"/>
      </rPr>
      <t>公里</t>
    </r>
  </si>
  <si>
    <r>
      <rPr>
        <sz val="14"/>
        <rFont val="宋体"/>
        <charset val="134"/>
      </rPr>
      <t>改善群众生活生产条件，方便出行，有效解决群众行路难的问题</t>
    </r>
  </si>
  <si>
    <r>
      <rPr>
        <sz val="14"/>
        <rFont val="宋体"/>
        <charset val="134"/>
      </rPr>
      <t>大阳镇中庄村河堤建设项目</t>
    </r>
  </si>
  <si>
    <r>
      <rPr>
        <sz val="14"/>
        <rFont val="宋体"/>
        <charset val="134"/>
      </rPr>
      <t>中庄村</t>
    </r>
  </si>
  <si>
    <r>
      <rPr>
        <sz val="14"/>
        <rFont val="宋体"/>
        <charset val="134"/>
      </rPr>
      <t>在大阳镇中庄村新建河堤</t>
    </r>
    <r>
      <rPr>
        <sz val="14"/>
        <rFont val="Times New Roman"/>
        <charset val="134"/>
      </rPr>
      <t>1.5</t>
    </r>
    <r>
      <rPr>
        <sz val="14"/>
        <rFont val="宋体"/>
        <charset val="134"/>
      </rPr>
      <t>公里</t>
    </r>
  </si>
  <si>
    <r>
      <rPr>
        <sz val="14"/>
        <rFont val="宋体"/>
        <charset val="134"/>
      </rPr>
      <t>改善基础设施，解决群众出行难</t>
    </r>
  </si>
  <si>
    <r>
      <rPr>
        <b/>
        <sz val="14"/>
        <rFont val="Times New Roman"/>
        <charset val="134"/>
      </rPr>
      <t>3.2</t>
    </r>
    <r>
      <rPr>
        <b/>
        <sz val="14"/>
        <rFont val="宋体"/>
        <charset val="134"/>
      </rPr>
      <t>桥梁工程</t>
    </r>
  </si>
  <si>
    <r>
      <rPr>
        <b/>
        <sz val="14"/>
        <rFont val="宋体"/>
        <charset val="134"/>
      </rPr>
      <t>投资</t>
    </r>
    <r>
      <rPr>
        <b/>
        <sz val="14"/>
        <rFont val="Times New Roman"/>
        <charset val="134"/>
      </rPr>
      <t>1093.6</t>
    </r>
    <r>
      <rPr>
        <b/>
        <sz val="14"/>
        <rFont val="宋体"/>
        <charset val="134"/>
      </rPr>
      <t>万元用于修建桥梁</t>
    </r>
    <r>
      <rPr>
        <b/>
        <sz val="14"/>
        <rFont val="Times New Roman"/>
        <charset val="134"/>
      </rPr>
      <t>24</t>
    </r>
    <r>
      <rPr>
        <b/>
        <sz val="14"/>
        <rFont val="宋体"/>
        <charset val="134"/>
      </rPr>
      <t>座，</t>
    </r>
    <r>
      <rPr>
        <b/>
        <sz val="14"/>
        <rFont val="Times New Roman"/>
        <charset val="134"/>
      </rPr>
      <t>450</t>
    </r>
    <r>
      <rPr>
        <b/>
        <sz val="14"/>
        <rFont val="宋体"/>
        <charset val="134"/>
      </rPr>
      <t>延米。</t>
    </r>
  </si>
  <si>
    <r>
      <rPr>
        <sz val="14"/>
        <rFont val="宋体"/>
        <charset val="134"/>
      </rPr>
      <t>马鹿镇龙口新村桥梁工程建设项目</t>
    </r>
  </si>
  <si>
    <r>
      <rPr>
        <sz val="14"/>
        <rFont val="宋体"/>
        <charset val="134"/>
      </rPr>
      <t>龙口村</t>
    </r>
  </si>
  <si>
    <r>
      <rPr>
        <sz val="14"/>
        <rFont val="宋体"/>
        <charset val="134"/>
      </rPr>
      <t>在龙口新村</t>
    </r>
    <r>
      <rPr>
        <sz val="14"/>
        <rFont val="Times New Roman"/>
        <charset val="134"/>
      </rPr>
      <t>—</t>
    </r>
    <r>
      <rPr>
        <sz val="14"/>
        <rFont val="宋体"/>
        <charset val="134"/>
      </rPr>
      <t>峡口新建长</t>
    </r>
    <r>
      <rPr>
        <sz val="14"/>
        <rFont val="Times New Roman"/>
        <charset val="134"/>
      </rPr>
      <t>39m</t>
    </r>
    <r>
      <rPr>
        <sz val="14"/>
        <rFont val="宋体"/>
        <charset val="134"/>
      </rPr>
      <t>，宽</t>
    </r>
    <r>
      <rPr>
        <sz val="14"/>
        <rFont val="Times New Roman"/>
        <charset val="134"/>
      </rPr>
      <t>7.5m</t>
    </r>
    <r>
      <rPr>
        <sz val="14"/>
        <rFont val="宋体"/>
        <charset val="134"/>
      </rPr>
      <t>的大桥</t>
    </r>
    <r>
      <rPr>
        <sz val="14"/>
        <rFont val="Times New Roman"/>
        <charset val="134"/>
      </rPr>
      <t>1</t>
    </r>
    <r>
      <rPr>
        <sz val="14"/>
        <rFont val="宋体"/>
        <charset val="134"/>
      </rPr>
      <t>座。</t>
    </r>
  </si>
  <si>
    <r>
      <rPr>
        <sz val="14"/>
        <rFont val="宋体"/>
        <charset val="134"/>
      </rPr>
      <t>改善群众生产生活条件，方便出行，有效解决群众的行路难问题</t>
    </r>
  </si>
  <si>
    <r>
      <rPr>
        <sz val="14"/>
        <rFont val="宋体"/>
        <charset val="134"/>
      </rPr>
      <t>马鹿镇大滩新村桥梁附属工程</t>
    </r>
  </si>
  <si>
    <r>
      <rPr>
        <sz val="14"/>
        <rFont val="宋体"/>
        <charset val="134"/>
      </rPr>
      <t>大滩村</t>
    </r>
  </si>
  <si>
    <r>
      <rPr>
        <sz val="14"/>
        <rFont val="宋体"/>
        <charset val="134"/>
      </rPr>
      <t>在大滩桥梁两侧修建混凝土导流提</t>
    </r>
    <r>
      <rPr>
        <sz val="14"/>
        <rFont val="Times New Roman"/>
        <charset val="134"/>
      </rPr>
      <t>200</t>
    </r>
    <r>
      <rPr>
        <sz val="14"/>
        <rFont val="宋体"/>
        <charset val="134"/>
      </rPr>
      <t>米，水渠</t>
    </r>
    <r>
      <rPr>
        <sz val="14"/>
        <rFont val="Times New Roman"/>
        <charset val="134"/>
      </rPr>
      <t>1000</t>
    </r>
    <r>
      <rPr>
        <sz val="14"/>
        <rFont val="宋体"/>
        <charset val="134"/>
      </rPr>
      <t>米，过路两道涵洞</t>
    </r>
    <r>
      <rPr>
        <sz val="14"/>
        <rFont val="Times New Roman"/>
        <charset val="134"/>
      </rPr>
      <t>12</t>
    </r>
    <r>
      <rPr>
        <sz val="14"/>
        <rFont val="宋体"/>
        <charset val="134"/>
      </rPr>
      <t>米。</t>
    </r>
  </si>
  <si>
    <r>
      <rPr>
        <sz val="14"/>
        <rFont val="宋体"/>
        <charset val="134"/>
      </rPr>
      <t>使三组强降雨时疏通洪水，保障群众生命财产安全。</t>
    </r>
  </si>
  <si>
    <r>
      <rPr>
        <sz val="14"/>
        <rFont val="宋体"/>
        <charset val="134"/>
      </rPr>
      <t>马鹿镇牌楼村桥梁工程</t>
    </r>
  </si>
  <si>
    <r>
      <rPr>
        <sz val="14"/>
        <rFont val="宋体"/>
        <charset val="134"/>
      </rPr>
      <t>牌楼村</t>
    </r>
  </si>
  <si>
    <r>
      <rPr>
        <sz val="14"/>
        <rFont val="宋体"/>
        <charset val="134"/>
      </rPr>
      <t>修建牌楼村带护栏桥梁</t>
    </r>
    <r>
      <rPr>
        <sz val="14"/>
        <rFont val="Times New Roman"/>
        <charset val="134"/>
      </rPr>
      <t>3</t>
    </r>
    <r>
      <rPr>
        <sz val="14"/>
        <rFont val="宋体"/>
        <charset val="134"/>
      </rPr>
      <t>座</t>
    </r>
    <r>
      <rPr>
        <sz val="14"/>
        <rFont val="Times New Roman"/>
        <charset val="134"/>
      </rPr>
      <t>24</t>
    </r>
    <r>
      <rPr>
        <sz val="14"/>
        <rFont val="宋体"/>
        <charset val="134"/>
      </rPr>
      <t>延米。其中上牌楼勉而利门口桥梁一座</t>
    </r>
    <r>
      <rPr>
        <sz val="14"/>
        <rFont val="Times New Roman"/>
        <charset val="134"/>
      </rPr>
      <t>8</t>
    </r>
    <r>
      <rPr>
        <sz val="14"/>
        <rFont val="宋体"/>
        <charset val="134"/>
      </rPr>
      <t>延米，上牌楼水井旁桥梁一座</t>
    </r>
    <r>
      <rPr>
        <sz val="14"/>
        <rFont val="Times New Roman"/>
        <charset val="134"/>
      </rPr>
      <t>8</t>
    </r>
    <r>
      <rPr>
        <sz val="14"/>
        <rFont val="宋体"/>
        <charset val="134"/>
      </rPr>
      <t>延米，下牌楼李岁然大门口桥梁一座</t>
    </r>
    <r>
      <rPr>
        <sz val="14"/>
        <rFont val="Times New Roman"/>
        <charset val="134"/>
      </rPr>
      <t>8</t>
    </r>
    <r>
      <rPr>
        <sz val="14"/>
        <rFont val="宋体"/>
        <charset val="134"/>
      </rPr>
      <t>延米，</t>
    </r>
  </si>
  <si>
    <r>
      <rPr>
        <sz val="14"/>
        <rFont val="宋体"/>
        <charset val="134"/>
      </rPr>
      <t>项目实施后，能有效改善人居生活条件</t>
    </r>
  </si>
  <si>
    <r>
      <rPr>
        <sz val="14"/>
        <rFont val="宋体"/>
        <charset val="134"/>
      </rPr>
      <t>闫家乡付堡村桥梁建设工程</t>
    </r>
  </si>
  <si>
    <r>
      <rPr>
        <sz val="14"/>
        <rFont val="宋体"/>
        <charset val="134"/>
      </rPr>
      <t>付堡村</t>
    </r>
  </si>
  <si>
    <r>
      <rPr>
        <sz val="14"/>
        <rFont val="宋体"/>
        <charset val="134"/>
      </rPr>
      <t>付堡村实施桥梁</t>
    </r>
    <r>
      <rPr>
        <sz val="14"/>
        <rFont val="Times New Roman"/>
        <charset val="134"/>
      </rPr>
      <t>1</t>
    </r>
    <r>
      <rPr>
        <sz val="14"/>
        <rFont val="宋体"/>
        <charset val="134"/>
      </rPr>
      <t>座</t>
    </r>
    <r>
      <rPr>
        <sz val="14"/>
        <rFont val="Times New Roman"/>
        <charset val="134"/>
      </rPr>
      <t>12</t>
    </r>
    <r>
      <rPr>
        <sz val="14"/>
        <rFont val="宋体"/>
        <charset val="134"/>
      </rPr>
      <t>延米，分别是一组建设桥梁</t>
    </r>
    <r>
      <rPr>
        <sz val="14"/>
        <rFont val="Times New Roman"/>
        <charset val="134"/>
      </rPr>
      <t>1</t>
    </r>
    <r>
      <rPr>
        <sz val="14"/>
        <rFont val="宋体"/>
        <charset val="134"/>
      </rPr>
      <t>座</t>
    </r>
    <r>
      <rPr>
        <sz val="14"/>
        <rFont val="Times New Roman"/>
        <charset val="134"/>
      </rPr>
      <t>12</t>
    </r>
    <r>
      <rPr>
        <sz val="14"/>
        <rFont val="宋体"/>
        <charset val="134"/>
      </rPr>
      <t>延米。</t>
    </r>
  </si>
  <si>
    <r>
      <rPr>
        <sz val="14"/>
        <rFont val="宋体"/>
        <charset val="134"/>
      </rPr>
      <t>解决当地群众出行难</t>
    </r>
  </si>
  <si>
    <t>2021.12</t>
  </si>
  <si>
    <r>
      <rPr>
        <sz val="14"/>
        <rFont val="宋体"/>
        <charset val="134"/>
      </rPr>
      <t>刘堡镇刘堡村桥梁建设及附属工程</t>
    </r>
  </si>
  <si>
    <r>
      <rPr>
        <sz val="14"/>
        <rFont val="宋体"/>
        <charset val="134"/>
      </rPr>
      <t>刘堡村</t>
    </r>
  </si>
  <si>
    <r>
      <rPr>
        <sz val="14"/>
        <rFont val="宋体"/>
        <charset val="134"/>
      </rPr>
      <t>新建桥梁</t>
    </r>
    <r>
      <rPr>
        <sz val="14"/>
        <rFont val="Times New Roman"/>
        <charset val="134"/>
      </rPr>
      <t>1</t>
    </r>
    <r>
      <rPr>
        <sz val="14"/>
        <rFont val="宋体"/>
        <charset val="134"/>
      </rPr>
      <t>座，</t>
    </r>
    <r>
      <rPr>
        <sz val="14"/>
        <rFont val="Times New Roman"/>
        <charset val="134"/>
      </rPr>
      <t>3-10m</t>
    </r>
    <r>
      <rPr>
        <sz val="14"/>
        <rFont val="宋体"/>
        <charset val="134"/>
      </rPr>
      <t>预应力钢筋混凝土空心板梁桥，桥梁全长</t>
    </r>
    <r>
      <rPr>
        <sz val="14"/>
        <rFont val="Times New Roman"/>
        <charset val="134"/>
      </rPr>
      <t>30</t>
    </r>
    <r>
      <rPr>
        <sz val="14"/>
        <rFont val="宋体"/>
        <charset val="134"/>
      </rPr>
      <t>米。</t>
    </r>
  </si>
  <si>
    <r>
      <rPr>
        <sz val="14"/>
        <rFont val="宋体"/>
        <charset val="134"/>
      </rPr>
      <t>川王镇便民桥建设项目</t>
    </r>
  </si>
  <si>
    <t>2021.11-2022.12</t>
  </si>
  <si>
    <r>
      <rPr>
        <sz val="14"/>
        <rFont val="宋体"/>
        <charset val="134"/>
      </rPr>
      <t>峡口村</t>
    </r>
    <r>
      <rPr>
        <sz val="14"/>
        <rFont val="Times New Roman"/>
        <charset val="134"/>
      </rPr>
      <t xml:space="preserve">
</t>
    </r>
    <r>
      <rPr>
        <sz val="14"/>
        <rFont val="宋体"/>
        <charset val="134"/>
      </rPr>
      <t>关河村</t>
    </r>
  </si>
  <si>
    <r>
      <rPr>
        <sz val="14"/>
        <rFont val="宋体"/>
        <charset val="134"/>
      </rPr>
      <t>修建便民桥</t>
    </r>
    <r>
      <rPr>
        <sz val="14"/>
        <rFont val="Times New Roman"/>
        <charset val="134"/>
      </rPr>
      <t>2</t>
    </r>
    <r>
      <rPr>
        <sz val="14"/>
        <rFont val="宋体"/>
        <charset val="134"/>
      </rPr>
      <t>座，其中峡口</t>
    </r>
    <r>
      <rPr>
        <sz val="14"/>
        <rFont val="Times New Roman"/>
        <charset val="134"/>
      </rPr>
      <t>1</t>
    </r>
    <r>
      <rPr>
        <sz val="14"/>
        <rFont val="宋体"/>
        <charset val="134"/>
      </rPr>
      <t>座，长</t>
    </r>
    <r>
      <rPr>
        <sz val="14"/>
        <rFont val="Times New Roman"/>
        <charset val="134"/>
      </rPr>
      <t>12</t>
    </r>
    <r>
      <rPr>
        <sz val="14"/>
        <rFont val="宋体"/>
        <charset val="134"/>
      </rPr>
      <t>米，宽</t>
    </r>
    <r>
      <rPr>
        <sz val="14"/>
        <rFont val="Times New Roman"/>
        <charset val="134"/>
      </rPr>
      <t>3</t>
    </r>
    <r>
      <rPr>
        <sz val="14"/>
        <rFont val="宋体"/>
        <charset val="134"/>
      </rPr>
      <t>米；关河小桥</t>
    </r>
    <r>
      <rPr>
        <sz val="14"/>
        <rFont val="Times New Roman"/>
        <charset val="134"/>
      </rPr>
      <t>1</t>
    </r>
    <r>
      <rPr>
        <sz val="14"/>
        <rFont val="宋体"/>
        <charset val="134"/>
      </rPr>
      <t>座，长</t>
    </r>
    <r>
      <rPr>
        <sz val="14"/>
        <rFont val="Times New Roman"/>
        <charset val="134"/>
      </rPr>
      <t>6</t>
    </r>
    <r>
      <rPr>
        <sz val="14"/>
        <rFont val="宋体"/>
        <charset val="134"/>
      </rPr>
      <t>米，宽</t>
    </r>
    <r>
      <rPr>
        <sz val="14"/>
        <rFont val="Times New Roman"/>
        <charset val="134"/>
      </rPr>
      <t>3</t>
    </r>
    <r>
      <rPr>
        <sz val="14"/>
        <rFont val="宋体"/>
        <charset val="134"/>
      </rPr>
      <t>米。</t>
    </r>
  </si>
  <si>
    <r>
      <rPr>
        <sz val="14"/>
        <rFont val="宋体"/>
        <charset val="134"/>
      </rPr>
      <t>解决当地群众生命财产安全</t>
    </r>
  </si>
  <si>
    <r>
      <rPr>
        <sz val="14"/>
        <rFont val="宋体"/>
        <charset val="134"/>
      </rPr>
      <t>川王镇冯家村板涵和排洪渠建设项目</t>
    </r>
  </si>
  <si>
    <r>
      <rPr>
        <sz val="14"/>
        <rFont val="Times New Roman"/>
        <charset val="134"/>
      </rPr>
      <t>2022</t>
    </r>
    <r>
      <rPr>
        <sz val="14"/>
        <rFont val="宋体"/>
        <charset val="134"/>
      </rPr>
      <t>年</t>
    </r>
    <r>
      <rPr>
        <sz val="14"/>
        <rFont val="Times New Roman"/>
        <charset val="134"/>
      </rPr>
      <t>-2022</t>
    </r>
    <r>
      <rPr>
        <sz val="14"/>
        <rFont val="宋体"/>
        <charset val="134"/>
      </rPr>
      <t>年</t>
    </r>
  </si>
  <si>
    <r>
      <rPr>
        <sz val="14"/>
        <rFont val="宋体"/>
        <charset val="134"/>
      </rPr>
      <t>冯家村</t>
    </r>
  </si>
  <si>
    <r>
      <rPr>
        <sz val="14"/>
        <rFont val="宋体"/>
        <charset val="134"/>
      </rPr>
      <t>新建长</t>
    </r>
    <r>
      <rPr>
        <sz val="14"/>
        <rFont val="Times New Roman"/>
        <charset val="134"/>
      </rPr>
      <t>8</t>
    </r>
    <r>
      <rPr>
        <sz val="14"/>
        <rFont val="宋体"/>
        <charset val="134"/>
      </rPr>
      <t>米，宽</t>
    </r>
    <r>
      <rPr>
        <sz val="14"/>
        <rFont val="Times New Roman"/>
        <charset val="134"/>
      </rPr>
      <t>4.5</t>
    </r>
    <r>
      <rPr>
        <sz val="14"/>
        <rFont val="宋体"/>
        <charset val="134"/>
      </rPr>
      <t>米，高</t>
    </r>
    <r>
      <rPr>
        <sz val="14"/>
        <rFont val="Times New Roman"/>
        <charset val="134"/>
      </rPr>
      <t>3.5</t>
    </r>
    <r>
      <rPr>
        <sz val="14"/>
        <rFont val="宋体"/>
        <charset val="134"/>
      </rPr>
      <t>米的板涵一座，修建上口宽</t>
    </r>
    <r>
      <rPr>
        <sz val="14"/>
        <rFont val="Times New Roman"/>
        <charset val="134"/>
      </rPr>
      <t>2</t>
    </r>
    <r>
      <rPr>
        <sz val="14"/>
        <rFont val="宋体"/>
        <charset val="134"/>
      </rPr>
      <t>米，底宽</t>
    </r>
    <r>
      <rPr>
        <sz val="14"/>
        <rFont val="Times New Roman"/>
        <charset val="134"/>
      </rPr>
      <t>1.2</t>
    </r>
    <r>
      <rPr>
        <sz val="14"/>
        <rFont val="宋体"/>
        <charset val="134"/>
      </rPr>
      <t>米，高</t>
    </r>
    <r>
      <rPr>
        <sz val="14"/>
        <rFont val="Times New Roman"/>
        <charset val="134"/>
      </rPr>
      <t>1</t>
    </r>
    <r>
      <rPr>
        <sz val="14"/>
        <rFont val="宋体"/>
        <charset val="134"/>
      </rPr>
      <t>米的排洪渠</t>
    </r>
    <r>
      <rPr>
        <sz val="14"/>
        <rFont val="Times New Roman"/>
        <charset val="134"/>
      </rPr>
      <t>625</t>
    </r>
    <r>
      <rPr>
        <sz val="14"/>
        <rFont val="宋体"/>
        <charset val="134"/>
      </rPr>
      <t>米。</t>
    </r>
  </si>
  <si>
    <r>
      <rPr>
        <sz val="14"/>
        <rFont val="宋体"/>
        <charset val="134"/>
      </rPr>
      <t>改善群众生活生产条件，方便出行，有效解决群众行路难的问题。</t>
    </r>
  </si>
  <si>
    <r>
      <rPr>
        <sz val="14"/>
        <rFont val="宋体"/>
        <charset val="134"/>
      </rPr>
      <t>张棉乡东峡村修建桥梁建设工程</t>
    </r>
  </si>
  <si>
    <r>
      <rPr>
        <sz val="14"/>
        <rFont val="宋体"/>
        <charset val="134"/>
      </rPr>
      <t>东峡村</t>
    </r>
  </si>
  <si>
    <r>
      <rPr>
        <sz val="14"/>
        <rFont val="宋体"/>
        <charset val="134"/>
      </rPr>
      <t>东峡村修建桥梁</t>
    </r>
    <r>
      <rPr>
        <sz val="14"/>
        <rFont val="Times New Roman"/>
        <charset val="134"/>
      </rPr>
      <t>3</t>
    </r>
    <r>
      <rPr>
        <sz val="14"/>
        <rFont val="宋体"/>
        <charset val="134"/>
      </rPr>
      <t>座，长</t>
    </r>
    <r>
      <rPr>
        <sz val="14"/>
        <rFont val="Times New Roman"/>
        <charset val="134"/>
      </rPr>
      <t>45</t>
    </r>
    <r>
      <rPr>
        <sz val="14"/>
        <rFont val="宋体"/>
        <charset val="134"/>
      </rPr>
      <t>延米</t>
    </r>
  </si>
  <si>
    <r>
      <rPr>
        <sz val="14"/>
        <rFont val="宋体"/>
        <charset val="134"/>
      </rPr>
      <t>龙山镇北河村桥梁建设项目</t>
    </r>
  </si>
  <si>
    <r>
      <rPr>
        <sz val="14"/>
        <rFont val="宋体"/>
        <charset val="134"/>
      </rPr>
      <t>北河村</t>
    </r>
  </si>
  <si>
    <r>
      <rPr>
        <sz val="14"/>
        <rFont val="宋体"/>
        <charset val="134"/>
      </rPr>
      <t>北河村桥梁</t>
    </r>
    <r>
      <rPr>
        <sz val="14"/>
        <rFont val="Times New Roman"/>
        <charset val="134"/>
      </rPr>
      <t>1</t>
    </r>
    <r>
      <rPr>
        <sz val="14"/>
        <rFont val="宋体"/>
        <charset val="134"/>
      </rPr>
      <t>座，长</t>
    </r>
    <r>
      <rPr>
        <sz val="14"/>
        <rFont val="Times New Roman"/>
        <charset val="134"/>
      </rPr>
      <t>60</t>
    </r>
    <r>
      <rPr>
        <sz val="14"/>
        <rFont val="宋体"/>
        <charset val="134"/>
      </rPr>
      <t>米。</t>
    </r>
  </si>
  <si>
    <r>
      <rPr>
        <sz val="14"/>
        <rFont val="宋体"/>
        <charset val="134"/>
      </rPr>
      <t>木河乡庄河新村桥梁工程</t>
    </r>
  </si>
  <si>
    <r>
      <rPr>
        <sz val="14"/>
        <rFont val="宋体"/>
        <charset val="134"/>
      </rPr>
      <t>庄河新村</t>
    </r>
  </si>
  <si>
    <r>
      <rPr>
        <sz val="14"/>
        <rFont val="宋体"/>
        <charset val="134"/>
      </rPr>
      <t>新建桥梁一座，桥梁全长</t>
    </r>
    <r>
      <rPr>
        <sz val="14"/>
        <rFont val="Times New Roman"/>
        <charset val="134"/>
      </rPr>
      <t>23.907M,</t>
    </r>
    <r>
      <rPr>
        <sz val="14"/>
        <rFont val="宋体"/>
        <charset val="134"/>
      </rPr>
      <t>桥面宽</t>
    </r>
    <r>
      <rPr>
        <sz val="14"/>
        <rFont val="Times New Roman"/>
        <charset val="134"/>
      </rPr>
      <t>4.5M(</t>
    </r>
    <r>
      <rPr>
        <sz val="14"/>
        <rFont val="宋体"/>
        <charset val="134"/>
      </rPr>
      <t>净</t>
    </r>
    <r>
      <rPr>
        <sz val="14"/>
        <rFont val="Times New Roman"/>
        <charset val="134"/>
      </rPr>
      <t>3.5M+2*0.5M)</t>
    </r>
    <r>
      <rPr>
        <sz val="14"/>
        <rFont val="宋体"/>
        <charset val="134"/>
      </rPr>
      <t>，设计荷载采用公路</t>
    </r>
    <r>
      <rPr>
        <sz val="14"/>
        <rFont val="Times New Roman"/>
        <charset val="134"/>
      </rPr>
      <t>-П</t>
    </r>
    <r>
      <rPr>
        <sz val="14"/>
        <rFont val="宋体"/>
        <charset val="134"/>
      </rPr>
      <t>级标准，设计洪水频率</t>
    </r>
    <r>
      <rPr>
        <sz val="14"/>
        <rFont val="Times New Roman"/>
        <charset val="134"/>
      </rPr>
      <t>1/50.</t>
    </r>
    <r>
      <rPr>
        <sz val="14"/>
        <rFont val="宋体"/>
        <charset val="134"/>
      </rPr>
      <t>桥梁上部结构为</t>
    </r>
    <r>
      <rPr>
        <sz val="14"/>
        <rFont val="Times New Roman"/>
        <charset val="134"/>
      </rPr>
      <t>2-10M</t>
    </r>
    <r>
      <rPr>
        <sz val="14"/>
        <rFont val="宋体"/>
        <charset val="134"/>
      </rPr>
      <t>混凝土简支空心板桥，下部结构为桩基接盖梁埋置式桥台，桩柱式桥墩，钻孔灌注桩基础；引道全长</t>
    </r>
    <r>
      <rPr>
        <sz val="14"/>
        <rFont val="Times New Roman"/>
        <charset val="134"/>
      </rPr>
      <t>20M,</t>
    </r>
    <r>
      <rPr>
        <sz val="14"/>
        <rFont val="宋体"/>
        <charset val="134"/>
      </rPr>
      <t>八字墙</t>
    </r>
    <r>
      <rPr>
        <sz val="14"/>
        <rFont val="Times New Roman"/>
        <charset val="134"/>
      </rPr>
      <t>16M</t>
    </r>
  </si>
  <si>
    <r>
      <rPr>
        <sz val="14"/>
        <rFont val="宋体"/>
        <charset val="134"/>
      </rPr>
      <t>有效改善村级基础设施条件</t>
    </r>
  </si>
  <si>
    <r>
      <rPr>
        <sz val="14"/>
        <rFont val="宋体"/>
        <charset val="134"/>
      </rPr>
      <t>平安乡包梁村桥梁建设项目</t>
    </r>
  </si>
  <si>
    <r>
      <rPr>
        <sz val="14"/>
        <rFont val="宋体"/>
        <charset val="134"/>
      </rPr>
      <t>包梁村</t>
    </r>
  </si>
  <si>
    <r>
      <rPr>
        <sz val="14"/>
        <rFont val="宋体"/>
        <charset val="134"/>
      </rPr>
      <t>新建桥梁一座，长</t>
    </r>
    <r>
      <rPr>
        <sz val="14"/>
        <rFont val="Times New Roman"/>
        <charset val="134"/>
      </rPr>
      <t>20</t>
    </r>
    <r>
      <rPr>
        <sz val="14"/>
        <rFont val="宋体"/>
        <charset val="134"/>
      </rPr>
      <t>米。宽</t>
    </r>
    <r>
      <rPr>
        <sz val="14"/>
        <rFont val="Times New Roman"/>
        <charset val="134"/>
      </rPr>
      <t>4.5</t>
    </r>
    <r>
      <rPr>
        <sz val="14"/>
        <rFont val="宋体"/>
        <charset val="134"/>
      </rPr>
      <t>米。</t>
    </r>
  </si>
  <si>
    <r>
      <rPr>
        <sz val="14"/>
        <rFont val="宋体"/>
        <charset val="134"/>
      </rPr>
      <t>胡川镇宁马村小桥建设项目</t>
    </r>
  </si>
  <si>
    <r>
      <rPr>
        <sz val="14"/>
        <rFont val="宋体"/>
        <charset val="134"/>
      </rPr>
      <t>宁马村</t>
    </r>
  </si>
  <si>
    <r>
      <rPr>
        <sz val="14"/>
        <rFont val="宋体"/>
        <charset val="134"/>
      </rPr>
      <t>宁马村过水桥</t>
    </r>
    <r>
      <rPr>
        <sz val="14"/>
        <rFont val="Times New Roman"/>
        <charset val="134"/>
      </rPr>
      <t>5*7</t>
    </r>
    <r>
      <rPr>
        <sz val="14"/>
        <rFont val="宋体"/>
        <charset val="134"/>
      </rPr>
      <t>，全长</t>
    </r>
    <r>
      <rPr>
        <sz val="14"/>
        <rFont val="Times New Roman"/>
        <charset val="134"/>
      </rPr>
      <t>7</t>
    </r>
    <r>
      <rPr>
        <sz val="14"/>
        <rFont val="宋体"/>
        <charset val="134"/>
      </rPr>
      <t>米；新建小桥</t>
    </r>
    <r>
      <rPr>
        <sz val="14"/>
        <rFont val="Times New Roman"/>
        <charset val="134"/>
      </rPr>
      <t>1</t>
    </r>
    <r>
      <rPr>
        <sz val="14"/>
        <rFont val="宋体"/>
        <charset val="134"/>
      </rPr>
      <t>座</t>
    </r>
    <r>
      <rPr>
        <sz val="14"/>
        <rFont val="Times New Roman"/>
        <charset val="134"/>
      </rPr>
      <t>15*4</t>
    </r>
    <r>
      <rPr>
        <sz val="14"/>
        <rFont val="宋体"/>
        <charset val="134"/>
      </rPr>
      <t>，全长</t>
    </r>
    <r>
      <rPr>
        <sz val="14"/>
        <rFont val="Times New Roman"/>
        <charset val="134"/>
      </rPr>
      <t>15</t>
    </r>
    <r>
      <rPr>
        <sz val="14"/>
        <rFont val="宋体"/>
        <charset val="134"/>
      </rPr>
      <t>米。</t>
    </r>
  </si>
  <si>
    <r>
      <rPr>
        <sz val="14"/>
        <rFont val="宋体"/>
        <charset val="134"/>
      </rPr>
      <t>方便群众出行，增加群众收入</t>
    </r>
  </si>
  <si>
    <r>
      <rPr>
        <sz val="14"/>
        <rFont val="宋体"/>
        <charset val="134"/>
      </rPr>
      <t>恭门镇毛磨村小型桥梁</t>
    </r>
  </si>
  <si>
    <r>
      <rPr>
        <sz val="14"/>
        <rFont val="宋体"/>
        <charset val="134"/>
      </rPr>
      <t>毛磨村</t>
    </r>
  </si>
  <si>
    <r>
      <rPr>
        <sz val="14"/>
        <rFont val="宋体"/>
        <charset val="134"/>
      </rPr>
      <t>毛磨村桥梁</t>
    </r>
    <r>
      <rPr>
        <sz val="14"/>
        <rFont val="Times New Roman"/>
        <charset val="134"/>
      </rPr>
      <t>1</t>
    </r>
    <r>
      <rPr>
        <sz val="14"/>
        <rFont val="宋体"/>
        <charset val="134"/>
      </rPr>
      <t>座长</t>
    </r>
    <r>
      <rPr>
        <sz val="14"/>
        <rFont val="Times New Roman"/>
        <charset val="134"/>
      </rPr>
      <t>30</t>
    </r>
    <r>
      <rPr>
        <sz val="14"/>
        <rFont val="宋体"/>
        <charset val="134"/>
      </rPr>
      <t>延米宽</t>
    </r>
    <r>
      <rPr>
        <sz val="14"/>
        <rFont val="Times New Roman"/>
        <charset val="134"/>
      </rPr>
      <t>4</t>
    </r>
    <r>
      <rPr>
        <sz val="14"/>
        <rFont val="宋体"/>
        <charset val="134"/>
      </rPr>
      <t>米</t>
    </r>
  </si>
  <si>
    <r>
      <rPr>
        <sz val="14"/>
        <rFont val="宋体"/>
        <charset val="134"/>
      </rPr>
      <t>项目实施后，可有效改善贫困群众生产生活条件，解决出行困难</t>
    </r>
  </si>
  <si>
    <r>
      <rPr>
        <sz val="14"/>
        <rFont val="宋体"/>
        <charset val="134"/>
      </rPr>
      <t>平安乡张平路</t>
    </r>
    <r>
      <rPr>
        <sz val="14"/>
        <rFont val="Times New Roman"/>
        <charset val="134"/>
      </rPr>
      <t>-</t>
    </r>
    <r>
      <rPr>
        <sz val="14"/>
        <rFont val="宋体"/>
        <charset val="134"/>
      </rPr>
      <t>马原村</t>
    </r>
    <r>
      <rPr>
        <sz val="14"/>
        <rFont val="Times New Roman"/>
        <charset val="134"/>
      </rPr>
      <t>-</t>
    </r>
    <r>
      <rPr>
        <sz val="14"/>
        <rFont val="宋体"/>
        <charset val="134"/>
      </rPr>
      <t>铁固村桥梁建设项目</t>
    </r>
  </si>
  <si>
    <r>
      <rPr>
        <sz val="14"/>
        <rFont val="宋体"/>
        <charset val="134"/>
      </rPr>
      <t>马原村</t>
    </r>
    <r>
      <rPr>
        <sz val="14"/>
        <rFont val="Times New Roman"/>
        <charset val="134"/>
      </rPr>
      <t xml:space="preserve">
</t>
    </r>
    <r>
      <rPr>
        <sz val="14"/>
        <rFont val="宋体"/>
        <charset val="134"/>
      </rPr>
      <t>铁固村</t>
    </r>
  </si>
  <si>
    <r>
      <rPr>
        <sz val="14"/>
        <rFont val="宋体"/>
        <charset val="134"/>
      </rPr>
      <t>新建</t>
    </r>
    <r>
      <rPr>
        <sz val="14"/>
        <rFont val="Times New Roman"/>
        <charset val="134"/>
      </rPr>
      <t>1-13</t>
    </r>
    <r>
      <rPr>
        <sz val="14"/>
        <rFont val="宋体"/>
        <charset val="134"/>
      </rPr>
      <t>米桥梁一座</t>
    </r>
  </si>
  <si>
    <r>
      <rPr>
        <sz val="14"/>
        <rFont val="宋体"/>
        <charset val="134"/>
      </rPr>
      <t>保障群众出行安全隐患</t>
    </r>
  </si>
  <si>
    <r>
      <rPr>
        <b/>
        <sz val="14"/>
        <rFont val="Times New Roman"/>
        <charset val="134"/>
      </rPr>
      <t>3.3</t>
    </r>
    <r>
      <rPr>
        <b/>
        <sz val="14"/>
        <rFont val="宋体"/>
        <charset val="134"/>
      </rPr>
      <t>防护工程</t>
    </r>
  </si>
  <si>
    <r>
      <rPr>
        <b/>
        <sz val="14"/>
        <rFont val="宋体"/>
        <charset val="134"/>
      </rPr>
      <t>投资</t>
    </r>
    <r>
      <rPr>
        <b/>
        <sz val="14"/>
        <rFont val="Times New Roman"/>
        <charset val="134"/>
      </rPr>
      <t>1759.3275</t>
    </r>
    <r>
      <rPr>
        <b/>
        <sz val="14"/>
        <rFont val="宋体"/>
        <charset val="134"/>
      </rPr>
      <t>万元用于建设基础设施防护工程</t>
    </r>
    <r>
      <rPr>
        <b/>
        <sz val="14"/>
        <rFont val="Times New Roman"/>
        <charset val="134"/>
      </rPr>
      <t>31163</t>
    </r>
    <r>
      <rPr>
        <b/>
        <sz val="14"/>
        <rFont val="宋体"/>
        <charset val="134"/>
      </rPr>
      <t>立方米。</t>
    </r>
  </si>
  <si>
    <r>
      <rPr>
        <sz val="14"/>
        <rFont val="宋体"/>
        <charset val="134"/>
      </rPr>
      <t>闫家乡大场村护坡建设项目</t>
    </r>
  </si>
  <si>
    <r>
      <rPr>
        <sz val="14"/>
        <rFont val="宋体"/>
        <charset val="134"/>
      </rPr>
      <t>大场村</t>
    </r>
  </si>
  <si>
    <r>
      <rPr>
        <sz val="14"/>
        <rFont val="宋体"/>
        <charset val="134"/>
      </rPr>
      <t>大场村修建护坡，二组丁志荣门前至马文俊房后护坡长</t>
    </r>
    <r>
      <rPr>
        <sz val="14"/>
        <rFont val="Times New Roman"/>
        <charset val="134"/>
      </rPr>
      <t>50</t>
    </r>
    <r>
      <rPr>
        <sz val="14"/>
        <rFont val="宋体"/>
        <charset val="134"/>
      </rPr>
      <t>米、高</t>
    </r>
    <r>
      <rPr>
        <sz val="14"/>
        <rFont val="Times New Roman"/>
        <charset val="134"/>
      </rPr>
      <t>7</t>
    </r>
    <r>
      <rPr>
        <sz val="14"/>
        <rFont val="宋体"/>
        <charset val="134"/>
      </rPr>
      <t>米，宽</t>
    </r>
    <r>
      <rPr>
        <sz val="14"/>
        <rFont val="Times New Roman"/>
        <charset val="134"/>
      </rPr>
      <t>1</t>
    </r>
    <r>
      <rPr>
        <sz val="14"/>
        <rFont val="宋体"/>
        <charset val="134"/>
      </rPr>
      <t>米</t>
    </r>
  </si>
  <si>
    <r>
      <rPr>
        <sz val="14"/>
        <rFont val="宋体"/>
        <charset val="134"/>
      </rPr>
      <t>闫家乡花山村护坡建设项目</t>
    </r>
  </si>
  <si>
    <r>
      <rPr>
        <sz val="14"/>
        <rFont val="宋体"/>
        <charset val="134"/>
      </rPr>
      <t>花山村</t>
    </r>
  </si>
  <si>
    <r>
      <rPr>
        <sz val="14"/>
        <rFont val="宋体"/>
        <charset val="134"/>
      </rPr>
      <t>花山村四组马永红家房屋后背挡土墙长</t>
    </r>
    <r>
      <rPr>
        <sz val="14"/>
        <rFont val="Times New Roman"/>
        <charset val="134"/>
      </rPr>
      <t>25</t>
    </r>
    <r>
      <rPr>
        <sz val="14"/>
        <rFont val="宋体"/>
        <charset val="134"/>
      </rPr>
      <t>米，宽</t>
    </r>
    <r>
      <rPr>
        <sz val="14"/>
        <rFont val="Times New Roman"/>
        <charset val="134"/>
      </rPr>
      <t>1.2</t>
    </r>
    <r>
      <rPr>
        <sz val="14"/>
        <rFont val="宋体"/>
        <charset val="134"/>
      </rPr>
      <t>米，高</t>
    </r>
    <r>
      <rPr>
        <sz val="14"/>
        <rFont val="Times New Roman"/>
        <charset val="134"/>
      </rPr>
      <t>10</t>
    </r>
    <r>
      <rPr>
        <sz val="14"/>
        <rFont val="宋体"/>
        <charset val="134"/>
      </rPr>
      <t>米，共</t>
    </r>
    <r>
      <rPr>
        <sz val="14"/>
        <rFont val="Times New Roman"/>
        <charset val="134"/>
      </rPr>
      <t>50</t>
    </r>
    <r>
      <rPr>
        <sz val="14"/>
        <rFont val="宋体"/>
        <charset val="134"/>
      </rPr>
      <t>立方米</t>
    </r>
  </si>
  <si>
    <r>
      <rPr>
        <sz val="14"/>
        <rFont val="宋体"/>
        <charset val="134"/>
      </rPr>
      <t>闫家乡操场村护坡建设项目</t>
    </r>
  </si>
  <si>
    <r>
      <rPr>
        <sz val="14"/>
        <rFont val="宋体"/>
        <charset val="134"/>
      </rPr>
      <t>操场村</t>
    </r>
  </si>
  <si>
    <r>
      <rPr>
        <sz val="14"/>
        <rFont val="宋体"/>
        <charset val="134"/>
      </rPr>
      <t>操场村共需建设护坡项目，共</t>
    </r>
    <r>
      <rPr>
        <sz val="14"/>
        <rFont val="Times New Roman"/>
        <charset val="134"/>
      </rPr>
      <t>424.5</t>
    </r>
    <r>
      <rPr>
        <sz val="14"/>
        <rFont val="宋体"/>
        <charset val="134"/>
      </rPr>
      <t>立方米。二组张治录家门前长</t>
    </r>
    <r>
      <rPr>
        <sz val="14"/>
        <rFont val="Times New Roman"/>
        <charset val="134"/>
      </rPr>
      <t>50</t>
    </r>
    <r>
      <rPr>
        <sz val="14"/>
        <rFont val="宋体"/>
        <charset val="134"/>
      </rPr>
      <t>米，高</t>
    </r>
    <r>
      <rPr>
        <sz val="14"/>
        <rFont val="Times New Roman"/>
        <charset val="134"/>
      </rPr>
      <t>8</t>
    </r>
    <r>
      <rPr>
        <sz val="14"/>
        <rFont val="宋体"/>
        <charset val="134"/>
      </rPr>
      <t>米，宽</t>
    </r>
    <r>
      <rPr>
        <sz val="14"/>
        <rFont val="Times New Roman"/>
        <charset val="134"/>
      </rPr>
      <t>1.2</t>
    </r>
    <r>
      <rPr>
        <sz val="14"/>
        <rFont val="宋体"/>
        <charset val="134"/>
      </rPr>
      <t>米；</t>
    </r>
  </si>
  <si>
    <r>
      <rPr>
        <sz val="14"/>
        <rFont val="宋体"/>
        <charset val="134"/>
      </rPr>
      <t>张棉乡先马村防护建设项目</t>
    </r>
  </si>
  <si>
    <r>
      <rPr>
        <sz val="14"/>
        <rFont val="宋体"/>
        <charset val="134"/>
      </rPr>
      <t>先马村</t>
    </r>
  </si>
  <si>
    <r>
      <rPr>
        <sz val="14"/>
        <rFont val="宋体"/>
        <charset val="134"/>
      </rPr>
      <t>先马村实施防护工程</t>
    </r>
    <r>
      <rPr>
        <sz val="14"/>
        <rFont val="Times New Roman"/>
        <charset val="134"/>
      </rPr>
      <t>750</t>
    </r>
    <r>
      <rPr>
        <sz val="14"/>
        <rFont val="宋体"/>
        <charset val="134"/>
      </rPr>
      <t>立方米</t>
    </r>
  </si>
  <si>
    <r>
      <rPr>
        <sz val="14"/>
        <rFont val="宋体"/>
        <charset val="134"/>
      </rPr>
      <t>改善群众生产生活条件，消除安全隐患</t>
    </r>
  </si>
  <si>
    <r>
      <rPr>
        <sz val="14"/>
        <rFont val="宋体"/>
        <charset val="134"/>
      </rPr>
      <t>梁山镇梁山村防护工程建设项目</t>
    </r>
  </si>
  <si>
    <r>
      <rPr>
        <sz val="14"/>
        <rFont val="宋体"/>
        <charset val="134"/>
      </rPr>
      <t>梁山村</t>
    </r>
  </si>
  <si>
    <r>
      <rPr>
        <sz val="14"/>
        <rFont val="宋体"/>
        <charset val="134"/>
      </rPr>
      <t>梁山村新建护坡</t>
    </r>
    <r>
      <rPr>
        <sz val="14"/>
        <rFont val="Times New Roman"/>
        <charset val="134"/>
      </rPr>
      <t>962</t>
    </r>
    <r>
      <rPr>
        <sz val="14"/>
        <rFont val="宋体"/>
        <charset val="134"/>
      </rPr>
      <t>立方米</t>
    </r>
  </si>
  <si>
    <r>
      <rPr>
        <sz val="14"/>
        <rFont val="宋体"/>
        <charset val="134"/>
      </rPr>
      <t>防止滑坡，消除安全隐患</t>
    </r>
  </si>
  <si>
    <r>
      <rPr>
        <sz val="14"/>
        <rFont val="宋体"/>
        <charset val="134"/>
      </rPr>
      <t>张家川县梁山镇吕湾村护坡及场地维修工程</t>
    </r>
  </si>
  <si>
    <r>
      <rPr>
        <sz val="14"/>
        <rFont val="宋体"/>
        <charset val="134"/>
      </rPr>
      <t>吕湾村</t>
    </r>
  </si>
  <si>
    <r>
      <rPr>
        <sz val="14"/>
        <rFont val="宋体"/>
        <charset val="134"/>
      </rPr>
      <t>新建混凝土挡土墙</t>
    </r>
    <r>
      <rPr>
        <sz val="14"/>
        <rFont val="Times New Roman"/>
        <charset val="134"/>
      </rPr>
      <t>50</t>
    </r>
    <r>
      <rPr>
        <sz val="14"/>
        <rFont val="宋体"/>
        <charset val="134"/>
      </rPr>
      <t>米，场地挖出重新硬化</t>
    </r>
    <r>
      <rPr>
        <sz val="14"/>
        <rFont val="Times New Roman"/>
        <charset val="134"/>
      </rPr>
      <t>50</t>
    </r>
    <r>
      <rPr>
        <sz val="14"/>
        <rFont val="宋体"/>
        <charset val="134"/>
      </rPr>
      <t>米，排水预埋管线</t>
    </r>
    <r>
      <rPr>
        <sz val="14"/>
        <rFont val="Times New Roman"/>
        <charset val="134"/>
      </rPr>
      <t>50</t>
    </r>
    <r>
      <rPr>
        <sz val="14"/>
        <rFont val="宋体"/>
        <charset val="134"/>
      </rPr>
      <t>米。</t>
    </r>
  </si>
  <si>
    <r>
      <rPr>
        <sz val="14"/>
        <rFont val="宋体"/>
        <charset val="134"/>
      </rPr>
      <t>张家川县梁山镇唐刘村护坡建设项目</t>
    </r>
  </si>
  <si>
    <r>
      <rPr>
        <sz val="14"/>
        <rFont val="宋体"/>
        <charset val="134"/>
      </rPr>
      <t>唐刘村</t>
    </r>
  </si>
  <si>
    <r>
      <rPr>
        <sz val="14"/>
        <rFont val="宋体"/>
        <charset val="134"/>
      </rPr>
      <t>唐刘村新建护坡</t>
    </r>
    <r>
      <rPr>
        <sz val="14"/>
        <rFont val="Times New Roman"/>
        <charset val="134"/>
      </rPr>
      <t>1600</t>
    </r>
    <r>
      <rPr>
        <sz val="14"/>
        <rFont val="宋体"/>
        <charset val="134"/>
      </rPr>
      <t>立方米</t>
    </r>
  </si>
  <si>
    <r>
      <rPr>
        <sz val="14"/>
        <rFont val="宋体"/>
        <charset val="134"/>
      </rPr>
      <t>张家川县梁山镇斜头村护坡建设项目</t>
    </r>
  </si>
  <si>
    <r>
      <rPr>
        <sz val="14"/>
        <rFont val="宋体"/>
        <charset val="134"/>
      </rPr>
      <t>斜头村</t>
    </r>
  </si>
  <si>
    <r>
      <rPr>
        <sz val="14"/>
        <rFont val="宋体"/>
        <charset val="134"/>
      </rPr>
      <t>新建护坡长</t>
    </r>
    <r>
      <rPr>
        <sz val="14"/>
        <rFont val="Times New Roman"/>
        <charset val="134"/>
      </rPr>
      <t>32</t>
    </r>
    <r>
      <rPr>
        <sz val="14"/>
        <rFont val="宋体"/>
        <charset val="134"/>
      </rPr>
      <t>米，高</t>
    </r>
    <r>
      <rPr>
        <sz val="14"/>
        <rFont val="Times New Roman"/>
        <charset val="134"/>
      </rPr>
      <t>4.5</t>
    </r>
    <r>
      <rPr>
        <sz val="14"/>
        <rFont val="宋体"/>
        <charset val="134"/>
      </rPr>
      <t>米，宽</t>
    </r>
    <r>
      <rPr>
        <sz val="14"/>
        <rFont val="Times New Roman"/>
        <charset val="134"/>
      </rPr>
      <t>1.5</t>
    </r>
    <r>
      <rPr>
        <sz val="14"/>
        <rFont val="宋体"/>
        <charset val="134"/>
      </rPr>
      <t>米；基础宽</t>
    </r>
    <r>
      <rPr>
        <sz val="14"/>
        <rFont val="Times New Roman"/>
        <charset val="134"/>
      </rPr>
      <t>1.5</t>
    </r>
    <r>
      <rPr>
        <sz val="14"/>
        <rFont val="宋体"/>
        <charset val="134"/>
      </rPr>
      <t>米，高</t>
    </r>
    <r>
      <rPr>
        <sz val="14"/>
        <rFont val="Times New Roman"/>
        <charset val="134"/>
      </rPr>
      <t>1.2</t>
    </r>
    <r>
      <rPr>
        <sz val="14"/>
        <rFont val="宋体"/>
        <charset val="134"/>
      </rPr>
      <t>米，上顶宽</t>
    </r>
    <r>
      <rPr>
        <sz val="14"/>
        <rFont val="Times New Roman"/>
        <charset val="134"/>
      </rPr>
      <t>0.8</t>
    </r>
    <r>
      <rPr>
        <sz val="14"/>
        <rFont val="宋体"/>
        <charset val="134"/>
      </rPr>
      <t>米；长城墙高</t>
    </r>
    <r>
      <rPr>
        <sz val="14"/>
        <rFont val="Times New Roman"/>
        <charset val="134"/>
      </rPr>
      <t>1</t>
    </r>
    <r>
      <rPr>
        <sz val="14"/>
        <rFont val="宋体"/>
        <charset val="134"/>
      </rPr>
      <t>米，长</t>
    </r>
    <r>
      <rPr>
        <sz val="14"/>
        <rFont val="Times New Roman"/>
        <charset val="134"/>
      </rPr>
      <t>77.4</t>
    </r>
    <r>
      <rPr>
        <sz val="14"/>
        <rFont val="宋体"/>
        <charset val="134"/>
      </rPr>
      <t>米；土方</t>
    </r>
    <r>
      <rPr>
        <sz val="14"/>
        <rFont val="Times New Roman"/>
        <charset val="134"/>
      </rPr>
      <t>1200</t>
    </r>
    <r>
      <rPr>
        <sz val="14"/>
        <rFont val="宋体"/>
        <charset val="134"/>
      </rPr>
      <t>方</t>
    </r>
  </si>
  <si>
    <r>
      <rPr>
        <sz val="14"/>
        <rFont val="宋体"/>
        <charset val="134"/>
      </rPr>
      <t>大阳镇刘山村护坡建设项目</t>
    </r>
  </si>
  <si>
    <r>
      <rPr>
        <sz val="14"/>
        <rFont val="宋体"/>
        <charset val="134"/>
      </rPr>
      <t>刘山村</t>
    </r>
  </si>
  <si>
    <r>
      <rPr>
        <sz val="14"/>
        <rFont val="宋体"/>
        <charset val="134"/>
      </rPr>
      <t>在大阳镇刘山村高家新建高</t>
    </r>
    <r>
      <rPr>
        <sz val="14"/>
        <rFont val="Times New Roman"/>
        <charset val="134"/>
      </rPr>
      <t>8</t>
    </r>
    <r>
      <rPr>
        <sz val="14"/>
        <rFont val="宋体"/>
        <charset val="134"/>
      </rPr>
      <t>米，宽</t>
    </r>
    <r>
      <rPr>
        <sz val="14"/>
        <rFont val="Times New Roman"/>
        <charset val="134"/>
      </rPr>
      <t>1</t>
    </r>
    <r>
      <rPr>
        <sz val="14"/>
        <rFont val="宋体"/>
        <charset val="134"/>
      </rPr>
      <t>米，长</t>
    </r>
    <r>
      <rPr>
        <sz val="14"/>
        <rFont val="Times New Roman"/>
        <charset val="134"/>
      </rPr>
      <t>300</t>
    </r>
    <r>
      <rPr>
        <sz val="14"/>
        <rFont val="宋体"/>
        <charset val="134"/>
      </rPr>
      <t>米的护坡；在刘山村那坡文化广场修建护坡</t>
    </r>
    <r>
      <rPr>
        <sz val="14"/>
        <rFont val="Times New Roman"/>
        <charset val="134"/>
      </rPr>
      <t>5000</t>
    </r>
    <r>
      <rPr>
        <sz val="14"/>
        <rFont val="宋体"/>
        <charset val="134"/>
      </rPr>
      <t>米。</t>
    </r>
  </si>
  <si>
    <r>
      <rPr>
        <sz val="14"/>
        <rFont val="宋体"/>
        <charset val="134"/>
      </rPr>
      <t>改善基础设施，解决群众安全隐患</t>
    </r>
  </si>
  <si>
    <r>
      <rPr>
        <sz val="14"/>
        <rFont val="宋体"/>
        <charset val="134"/>
      </rPr>
      <t>大阳镇寨子村护坡建设项目</t>
    </r>
  </si>
  <si>
    <r>
      <rPr>
        <sz val="14"/>
        <rFont val="宋体"/>
        <charset val="134"/>
      </rPr>
      <t>寨子村</t>
    </r>
  </si>
  <si>
    <r>
      <rPr>
        <sz val="14"/>
        <rFont val="宋体"/>
        <charset val="134"/>
      </rPr>
      <t>在大阳镇寨子村新建护坡</t>
    </r>
    <r>
      <rPr>
        <sz val="14"/>
        <rFont val="Times New Roman"/>
        <charset val="134"/>
      </rPr>
      <t>350</t>
    </r>
    <r>
      <rPr>
        <sz val="14"/>
        <rFont val="宋体"/>
        <charset val="134"/>
      </rPr>
      <t>立方米</t>
    </r>
  </si>
  <si>
    <r>
      <rPr>
        <sz val="14"/>
        <rFont val="宋体"/>
        <charset val="134"/>
      </rPr>
      <t>张家川县大阳镇豁蚬村护坡及道路硬化项目硬化项目</t>
    </r>
  </si>
  <si>
    <r>
      <rPr>
        <sz val="14"/>
        <rFont val="宋体"/>
        <charset val="134"/>
      </rPr>
      <t>豁岘村</t>
    </r>
  </si>
  <si>
    <r>
      <rPr>
        <sz val="14"/>
        <rFont val="宋体"/>
        <charset val="134"/>
      </rPr>
      <t>在豁岘村新建</t>
    </r>
    <r>
      <rPr>
        <sz val="14"/>
        <rFont val="Times New Roman"/>
        <charset val="134"/>
      </rPr>
      <t>M7.5</t>
    </r>
    <r>
      <rPr>
        <sz val="14"/>
        <rFont val="宋体"/>
        <charset val="134"/>
      </rPr>
      <t>浆砌石护坡长</t>
    </r>
    <r>
      <rPr>
        <sz val="14"/>
        <rFont val="Times New Roman"/>
        <charset val="134"/>
      </rPr>
      <t>194</t>
    </r>
    <r>
      <rPr>
        <sz val="14"/>
        <rFont val="宋体"/>
        <charset val="134"/>
      </rPr>
      <t>米，带基础高</t>
    </r>
    <r>
      <rPr>
        <sz val="14"/>
        <rFont val="Times New Roman"/>
        <charset val="134"/>
      </rPr>
      <t>4</t>
    </r>
    <r>
      <rPr>
        <sz val="14"/>
        <rFont val="宋体"/>
        <charset val="134"/>
      </rPr>
      <t>米，硬化道路长</t>
    </r>
    <r>
      <rPr>
        <sz val="14"/>
        <rFont val="Times New Roman"/>
        <charset val="134"/>
      </rPr>
      <t>340</t>
    </r>
    <r>
      <rPr>
        <sz val="14"/>
        <rFont val="宋体"/>
        <charset val="134"/>
      </rPr>
      <t>米，宽</t>
    </r>
    <r>
      <rPr>
        <sz val="14"/>
        <rFont val="Times New Roman"/>
        <charset val="134"/>
      </rPr>
      <t>4</t>
    </r>
    <r>
      <rPr>
        <sz val="14"/>
        <rFont val="宋体"/>
        <charset val="134"/>
      </rPr>
      <t>米，</t>
    </r>
    <r>
      <rPr>
        <sz val="14"/>
        <rFont val="Times New Roman"/>
        <charset val="134"/>
      </rPr>
      <t>C25</t>
    </r>
    <r>
      <rPr>
        <sz val="14"/>
        <rFont val="宋体"/>
        <charset val="134"/>
      </rPr>
      <t>混凝土排水渠（三角渠）长</t>
    </r>
    <r>
      <rPr>
        <sz val="14"/>
        <rFont val="Times New Roman"/>
        <charset val="134"/>
      </rPr>
      <t>340</t>
    </r>
    <r>
      <rPr>
        <sz val="14"/>
        <rFont val="宋体"/>
        <charset val="134"/>
      </rPr>
      <t>米，浆砌石河堤长</t>
    </r>
    <r>
      <rPr>
        <sz val="14"/>
        <rFont val="Times New Roman"/>
        <charset val="134"/>
      </rPr>
      <t>43</t>
    </r>
    <r>
      <rPr>
        <sz val="14"/>
        <rFont val="宋体"/>
        <charset val="134"/>
      </rPr>
      <t>米，</t>
    </r>
    <r>
      <rPr>
        <sz val="14"/>
        <rFont val="Times New Roman"/>
        <charset val="134"/>
      </rPr>
      <t>C20</t>
    </r>
    <r>
      <rPr>
        <sz val="14"/>
        <rFont val="宋体"/>
        <charset val="134"/>
      </rPr>
      <t>混凝土路肩长</t>
    </r>
    <r>
      <rPr>
        <sz val="14"/>
        <rFont val="Times New Roman"/>
        <charset val="134"/>
      </rPr>
      <t>43</t>
    </r>
    <r>
      <rPr>
        <sz val="14"/>
        <rFont val="宋体"/>
        <charset val="134"/>
      </rPr>
      <t>米。</t>
    </r>
  </si>
  <si>
    <r>
      <rPr>
        <sz val="14"/>
        <rFont val="宋体"/>
        <charset val="134"/>
      </rPr>
      <t>项目实施后，可有效改善村级基础设施条件，为产业发展提供更好的基础</t>
    </r>
  </si>
  <si>
    <r>
      <rPr>
        <sz val="14"/>
        <rFont val="宋体"/>
        <charset val="134"/>
      </rPr>
      <t>平安乡包梁村护坡建设</t>
    </r>
  </si>
  <si>
    <r>
      <rPr>
        <sz val="14"/>
        <rFont val="宋体"/>
        <charset val="134"/>
      </rPr>
      <t>在包梁村修建护坡，长</t>
    </r>
    <r>
      <rPr>
        <sz val="14"/>
        <rFont val="Times New Roman"/>
        <charset val="134"/>
      </rPr>
      <t>250</t>
    </r>
    <r>
      <rPr>
        <sz val="14"/>
        <rFont val="宋体"/>
        <charset val="134"/>
      </rPr>
      <t>米，高</t>
    </r>
    <r>
      <rPr>
        <sz val="14"/>
        <rFont val="Times New Roman"/>
        <charset val="134"/>
      </rPr>
      <t>4</t>
    </r>
    <r>
      <rPr>
        <sz val="14"/>
        <rFont val="宋体"/>
        <charset val="134"/>
      </rPr>
      <t>米，宽</t>
    </r>
    <r>
      <rPr>
        <sz val="14"/>
        <rFont val="Times New Roman"/>
        <charset val="134"/>
      </rPr>
      <t>1</t>
    </r>
    <r>
      <rPr>
        <sz val="14"/>
        <rFont val="宋体"/>
        <charset val="134"/>
      </rPr>
      <t>米，共计</t>
    </r>
    <r>
      <rPr>
        <sz val="14"/>
        <rFont val="Times New Roman"/>
        <charset val="134"/>
      </rPr>
      <t>2100m³</t>
    </r>
    <r>
      <rPr>
        <sz val="14"/>
        <rFont val="宋体"/>
        <charset val="134"/>
      </rPr>
      <t>。</t>
    </r>
  </si>
  <si>
    <r>
      <rPr>
        <sz val="14"/>
        <rFont val="宋体"/>
        <charset val="134"/>
      </rPr>
      <t>保障群众生产生活质量</t>
    </r>
  </si>
  <si>
    <r>
      <rPr>
        <sz val="14"/>
        <rFont val="宋体"/>
        <charset val="134"/>
      </rPr>
      <t>平安乡铁固村防护工程</t>
    </r>
  </si>
  <si>
    <r>
      <rPr>
        <sz val="14"/>
        <rFont val="宋体"/>
        <charset val="134"/>
      </rPr>
      <t>铁固村</t>
    </r>
  </si>
  <si>
    <r>
      <rPr>
        <sz val="14"/>
        <rFont val="宋体"/>
        <charset val="134"/>
      </rPr>
      <t>在铁固村通村主干道修建</t>
    </r>
    <r>
      <rPr>
        <sz val="14"/>
        <rFont val="Times New Roman"/>
        <charset val="134"/>
      </rPr>
      <t>1000</t>
    </r>
    <r>
      <rPr>
        <sz val="14"/>
        <rFont val="宋体"/>
        <charset val="134"/>
      </rPr>
      <t>立方米的护坡</t>
    </r>
  </si>
  <si>
    <r>
      <rPr>
        <sz val="14"/>
        <rFont val="宋体"/>
        <charset val="134"/>
      </rPr>
      <t>为解决铁固村群众出行安全</t>
    </r>
  </si>
  <si>
    <r>
      <rPr>
        <sz val="14"/>
        <rFont val="宋体"/>
        <charset val="134"/>
      </rPr>
      <t>平安乡大湾村防护工程</t>
    </r>
  </si>
  <si>
    <r>
      <rPr>
        <sz val="14"/>
        <rFont val="宋体"/>
        <charset val="134"/>
      </rPr>
      <t>大湾村</t>
    </r>
  </si>
  <si>
    <r>
      <rPr>
        <sz val="14"/>
        <rFont val="宋体"/>
        <charset val="134"/>
      </rPr>
      <t>护坡</t>
    </r>
    <r>
      <rPr>
        <sz val="14"/>
        <rFont val="Times New Roman"/>
        <charset val="134"/>
      </rPr>
      <t>250</t>
    </r>
    <r>
      <rPr>
        <sz val="14"/>
        <rFont val="宋体"/>
        <charset val="134"/>
      </rPr>
      <t>立方米，一组护坡</t>
    </r>
    <r>
      <rPr>
        <sz val="14"/>
        <rFont val="Times New Roman"/>
        <charset val="134"/>
      </rPr>
      <t>80</t>
    </r>
    <r>
      <rPr>
        <sz val="14"/>
        <rFont val="宋体"/>
        <charset val="134"/>
      </rPr>
      <t>立方米。五组护坡</t>
    </r>
    <r>
      <rPr>
        <sz val="14"/>
        <rFont val="Times New Roman"/>
        <charset val="134"/>
      </rPr>
      <t>3</t>
    </r>
    <r>
      <rPr>
        <sz val="14"/>
        <rFont val="宋体"/>
        <charset val="134"/>
      </rPr>
      <t>处</t>
    </r>
    <r>
      <rPr>
        <sz val="14"/>
        <rFont val="Times New Roman"/>
        <charset val="134"/>
      </rPr>
      <t>2800</t>
    </r>
    <r>
      <rPr>
        <sz val="14"/>
        <rFont val="宋体"/>
        <charset val="134"/>
      </rPr>
      <t>立方米。</t>
    </r>
  </si>
  <si>
    <r>
      <rPr>
        <sz val="14"/>
        <rFont val="宋体"/>
        <charset val="134"/>
      </rPr>
      <t>平安乡新庄村防护工程</t>
    </r>
  </si>
  <si>
    <r>
      <rPr>
        <sz val="14"/>
        <rFont val="宋体"/>
        <charset val="134"/>
      </rPr>
      <t>新庄村</t>
    </r>
  </si>
  <si>
    <r>
      <rPr>
        <sz val="14"/>
        <rFont val="宋体"/>
        <charset val="134"/>
      </rPr>
      <t>修建护坡</t>
    </r>
    <r>
      <rPr>
        <sz val="14"/>
        <rFont val="Times New Roman"/>
        <charset val="134"/>
      </rPr>
      <t>780</t>
    </r>
    <r>
      <rPr>
        <sz val="14"/>
        <rFont val="宋体"/>
        <charset val="134"/>
      </rPr>
      <t>立方米</t>
    </r>
  </si>
  <si>
    <r>
      <rPr>
        <sz val="14"/>
        <rFont val="宋体"/>
        <charset val="134"/>
      </rPr>
      <t>平安乡磨马村夭洼组护坡</t>
    </r>
  </si>
  <si>
    <r>
      <rPr>
        <sz val="14"/>
        <rFont val="宋体"/>
        <charset val="134"/>
      </rPr>
      <t>磨马村</t>
    </r>
  </si>
  <si>
    <r>
      <rPr>
        <sz val="14"/>
        <rFont val="宋体"/>
        <charset val="134"/>
      </rPr>
      <t>新建</t>
    </r>
    <r>
      <rPr>
        <sz val="14"/>
        <rFont val="Times New Roman"/>
        <charset val="134"/>
      </rPr>
      <t>M10</t>
    </r>
    <r>
      <rPr>
        <sz val="14"/>
        <rFont val="宋体"/>
        <charset val="134"/>
      </rPr>
      <t>浆砌石护坡长</t>
    </r>
    <r>
      <rPr>
        <sz val="14"/>
        <rFont val="Times New Roman"/>
        <charset val="134"/>
      </rPr>
      <t>100</t>
    </r>
    <r>
      <rPr>
        <sz val="14"/>
        <rFont val="宋体"/>
        <charset val="134"/>
      </rPr>
      <t>米，顶宽</t>
    </r>
    <r>
      <rPr>
        <sz val="14"/>
        <rFont val="Times New Roman"/>
        <charset val="134"/>
      </rPr>
      <t>0.6</t>
    </r>
    <r>
      <rPr>
        <sz val="14"/>
        <rFont val="宋体"/>
        <charset val="134"/>
      </rPr>
      <t>米，基础宽</t>
    </r>
    <r>
      <rPr>
        <sz val="14"/>
        <rFont val="Times New Roman"/>
        <charset val="134"/>
      </rPr>
      <t>1.5</t>
    </r>
    <r>
      <rPr>
        <sz val="14"/>
        <rFont val="宋体"/>
        <charset val="134"/>
      </rPr>
      <t>米，基础埋深</t>
    </r>
    <r>
      <rPr>
        <sz val="14"/>
        <rFont val="Times New Roman"/>
        <charset val="134"/>
      </rPr>
      <t>1.0</t>
    </r>
    <r>
      <rPr>
        <sz val="14"/>
        <rFont val="宋体"/>
        <charset val="134"/>
      </rPr>
      <t>米。总高</t>
    </r>
    <r>
      <rPr>
        <sz val="14"/>
        <rFont val="Times New Roman"/>
        <charset val="134"/>
      </rPr>
      <t>5</t>
    </r>
    <r>
      <rPr>
        <sz val="14"/>
        <rFont val="宋体"/>
        <charset val="134"/>
      </rPr>
      <t>米；</t>
    </r>
    <r>
      <rPr>
        <sz val="14"/>
        <rFont val="Times New Roman"/>
        <charset val="134"/>
      </rPr>
      <t>C25</t>
    </r>
    <r>
      <rPr>
        <sz val="14"/>
        <rFont val="宋体"/>
        <charset val="134"/>
      </rPr>
      <t>混凝土梯形水渠长</t>
    </r>
    <r>
      <rPr>
        <sz val="14"/>
        <rFont val="Times New Roman"/>
        <charset val="134"/>
      </rPr>
      <t>143</t>
    </r>
    <r>
      <rPr>
        <sz val="14"/>
        <rFont val="宋体"/>
        <charset val="134"/>
      </rPr>
      <t>米，上口净宽</t>
    </r>
    <r>
      <rPr>
        <sz val="14"/>
        <rFont val="Times New Roman"/>
        <charset val="134"/>
      </rPr>
      <t>0.5</t>
    </r>
    <r>
      <rPr>
        <sz val="14"/>
        <rFont val="宋体"/>
        <charset val="134"/>
      </rPr>
      <t>米，下口净宽</t>
    </r>
    <r>
      <rPr>
        <sz val="14"/>
        <rFont val="Times New Roman"/>
        <charset val="134"/>
      </rPr>
      <t>0.2</t>
    </r>
    <r>
      <rPr>
        <sz val="14"/>
        <rFont val="宋体"/>
        <charset val="134"/>
      </rPr>
      <t>米；渠深</t>
    </r>
    <r>
      <rPr>
        <sz val="14"/>
        <rFont val="Times New Roman"/>
        <charset val="134"/>
      </rPr>
      <t>0.3</t>
    </r>
    <r>
      <rPr>
        <sz val="14"/>
        <rFont val="宋体"/>
        <charset val="134"/>
      </rPr>
      <t>米，渠壁厚</t>
    </r>
    <r>
      <rPr>
        <sz val="14"/>
        <rFont val="Times New Roman"/>
        <charset val="134"/>
      </rPr>
      <t>80</t>
    </r>
    <r>
      <rPr>
        <sz val="14"/>
        <rFont val="宋体"/>
        <charset val="134"/>
      </rPr>
      <t>豪米；土方工程</t>
    </r>
    <r>
      <rPr>
        <sz val="14"/>
        <rFont val="Times New Roman"/>
        <charset val="134"/>
      </rPr>
      <t>3660</t>
    </r>
    <r>
      <rPr>
        <sz val="14"/>
        <rFont val="宋体"/>
        <charset val="134"/>
      </rPr>
      <t>立方米</t>
    </r>
  </si>
  <si>
    <r>
      <rPr>
        <sz val="14"/>
        <rFont val="宋体"/>
        <charset val="134"/>
      </rPr>
      <t>保障群众出行</t>
    </r>
  </si>
  <si>
    <r>
      <rPr>
        <sz val="14"/>
        <rFont val="宋体"/>
        <charset val="134"/>
      </rPr>
      <t>胡川镇深坷村基础设施建设项目（第一期）</t>
    </r>
  </si>
  <si>
    <r>
      <rPr>
        <sz val="14"/>
        <rFont val="宋体"/>
        <charset val="134"/>
      </rPr>
      <t>深坷村</t>
    </r>
  </si>
  <si>
    <r>
      <rPr>
        <sz val="14"/>
        <rFont val="宋体"/>
        <charset val="134"/>
      </rPr>
      <t>路面硬化</t>
    </r>
    <r>
      <rPr>
        <sz val="14"/>
        <rFont val="Times New Roman"/>
        <charset val="134"/>
      </rPr>
      <t>200</t>
    </r>
    <r>
      <rPr>
        <sz val="14"/>
        <rFont val="宋体"/>
        <charset val="134"/>
      </rPr>
      <t>平方米，挡墙</t>
    </r>
    <r>
      <rPr>
        <sz val="14"/>
        <rFont val="Times New Roman"/>
        <charset val="134"/>
      </rPr>
      <t>180</t>
    </r>
    <r>
      <rPr>
        <sz val="14"/>
        <rFont val="宋体"/>
        <charset val="134"/>
      </rPr>
      <t>米，水渠</t>
    </r>
    <r>
      <rPr>
        <sz val="14"/>
        <rFont val="Times New Roman"/>
        <charset val="134"/>
      </rPr>
      <t>50</t>
    </r>
    <r>
      <rPr>
        <sz val="14"/>
        <rFont val="宋体"/>
        <charset val="134"/>
      </rPr>
      <t>米</t>
    </r>
  </si>
  <si>
    <r>
      <rPr>
        <sz val="14"/>
        <rFont val="宋体"/>
        <charset val="134"/>
      </rPr>
      <t>胡川镇深坷村基础设施建设项目</t>
    </r>
    <r>
      <rPr>
        <sz val="14"/>
        <rFont val="Times New Roman"/>
        <charset val="134"/>
      </rPr>
      <t xml:space="preserve">
</t>
    </r>
    <r>
      <rPr>
        <sz val="14"/>
        <rFont val="宋体"/>
        <charset val="134"/>
      </rPr>
      <t>（第二期）</t>
    </r>
  </si>
  <si>
    <r>
      <rPr>
        <sz val="14"/>
        <rFont val="宋体"/>
        <charset val="134"/>
      </rPr>
      <t>深坷村</t>
    </r>
    <r>
      <rPr>
        <sz val="14"/>
        <rFont val="Times New Roman"/>
        <charset val="134"/>
      </rPr>
      <t>3390</t>
    </r>
    <r>
      <rPr>
        <sz val="14"/>
        <rFont val="宋体"/>
        <charset val="134"/>
      </rPr>
      <t>立方米，水渠</t>
    </r>
    <r>
      <rPr>
        <sz val="14"/>
        <rFont val="Times New Roman"/>
        <charset val="134"/>
      </rPr>
      <t>270</t>
    </r>
    <r>
      <rPr>
        <sz val="14"/>
        <rFont val="宋体"/>
        <charset val="134"/>
      </rPr>
      <t>米（</t>
    </r>
    <r>
      <rPr>
        <sz val="14"/>
        <rFont val="Times New Roman"/>
        <charset val="134"/>
      </rPr>
      <t>50*50</t>
    </r>
    <r>
      <rPr>
        <sz val="14"/>
        <rFont val="宋体"/>
        <charset val="134"/>
      </rPr>
      <t>），盖板水渠</t>
    </r>
    <r>
      <rPr>
        <sz val="14"/>
        <rFont val="Times New Roman"/>
        <charset val="134"/>
      </rPr>
      <t>30</t>
    </r>
    <r>
      <rPr>
        <sz val="14"/>
        <rFont val="宋体"/>
        <charset val="134"/>
      </rPr>
      <t>米，矩形明渠</t>
    </r>
    <r>
      <rPr>
        <sz val="14"/>
        <rFont val="Times New Roman"/>
        <charset val="134"/>
      </rPr>
      <t>250</t>
    </r>
    <r>
      <rPr>
        <sz val="14"/>
        <rFont val="宋体"/>
        <charset val="134"/>
      </rPr>
      <t>米，管涵</t>
    </r>
    <r>
      <rPr>
        <sz val="14"/>
        <rFont val="Times New Roman"/>
        <charset val="134"/>
      </rPr>
      <t>6</t>
    </r>
    <r>
      <rPr>
        <sz val="14"/>
        <rFont val="宋体"/>
        <charset val="134"/>
      </rPr>
      <t>米</t>
    </r>
  </si>
  <si>
    <r>
      <rPr>
        <sz val="14"/>
        <rFont val="宋体"/>
        <charset val="134"/>
      </rPr>
      <t>消除安全隐患</t>
    </r>
  </si>
  <si>
    <r>
      <rPr>
        <sz val="14"/>
        <rFont val="宋体"/>
        <charset val="134"/>
      </rPr>
      <t>胡川镇后湾村护坡建设项目</t>
    </r>
  </si>
  <si>
    <r>
      <rPr>
        <sz val="14"/>
        <rFont val="宋体"/>
        <charset val="134"/>
      </rPr>
      <t>后湾村</t>
    </r>
  </si>
  <si>
    <r>
      <rPr>
        <sz val="14"/>
        <rFont val="宋体"/>
        <charset val="134"/>
      </rPr>
      <t>后湾村</t>
    </r>
    <r>
      <rPr>
        <sz val="14"/>
        <rFont val="Times New Roman"/>
        <charset val="134"/>
      </rPr>
      <t>1018</t>
    </r>
    <r>
      <rPr>
        <sz val="14"/>
        <rFont val="宋体"/>
        <charset val="134"/>
      </rPr>
      <t>立方米</t>
    </r>
  </si>
  <si>
    <r>
      <rPr>
        <sz val="14"/>
        <rFont val="宋体"/>
        <charset val="134"/>
      </rPr>
      <t>平安乡梨树村防护工程建设</t>
    </r>
  </si>
  <si>
    <r>
      <rPr>
        <sz val="14"/>
        <rFont val="宋体"/>
        <charset val="134"/>
      </rPr>
      <t>梨树村</t>
    </r>
  </si>
  <si>
    <r>
      <rPr>
        <sz val="14"/>
        <rFont val="宋体"/>
        <charset val="134"/>
      </rPr>
      <t>梨树村修建护坡</t>
    </r>
    <r>
      <rPr>
        <sz val="14"/>
        <rFont val="Times New Roman"/>
        <charset val="134"/>
      </rPr>
      <t>2000</t>
    </r>
    <r>
      <rPr>
        <sz val="14"/>
        <rFont val="宋体"/>
        <charset val="134"/>
      </rPr>
      <t>立方米</t>
    </r>
  </si>
  <si>
    <r>
      <rPr>
        <sz val="14"/>
        <rFont val="宋体"/>
        <charset val="134"/>
      </rPr>
      <t>恭门镇麻崖村防护工程</t>
    </r>
  </si>
  <si>
    <r>
      <rPr>
        <sz val="14"/>
        <rFont val="宋体"/>
        <charset val="134"/>
      </rPr>
      <t>麻崖村</t>
    </r>
  </si>
  <si>
    <r>
      <rPr>
        <sz val="14"/>
        <rFont val="宋体"/>
        <charset val="134"/>
      </rPr>
      <t>麻崖村二组护坡</t>
    </r>
    <r>
      <rPr>
        <sz val="14"/>
        <rFont val="Times New Roman"/>
        <charset val="134"/>
      </rPr>
      <t>350</t>
    </r>
    <r>
      <rPr>
        <sz val="14"/>
        <rFont val="宋体"/>
        <charset val="134"/>
      </rPr>
      <t>立方米</t>
    </r>
  </si>
  <si>
    <r>
      <rPr>
        <sz val="14"/>
        <rFont val="宋体"/>
        <charset val="134"/>
      </rPr>
      <t>恭门镇杨坡村防护工程</t>
    </r>
  </si>
  <si>
    <r>
      <rPr>
        <sz val="14"/>
        <rFont val="宋体"/>
        <charset val="134"/>
      </rPr>
      <t>杨坡村</t>
    </r>
  </si>
  <si>
    <r>
      <rPr>
        <sz val="14"/>
        <rFont val="宋体"/>
        <charset val="134"/>
      </rPr>
      <t>杨坡村护坡</t>
    </r>
    <r>
      <rPr>
        <sz val="14"/>
        <rFont val="Times New Roman"/>
        <charset val="134"/>
      </rPr>
      <t xml:space="preserve"> 3518 </t>
    </r>
    <r>
      <rPr>
        <sz val="14"/>
        <rFont val="宋体"/>
        <charset val="134"/>
      </rPr>
      <t>立方米</t>
    </r>
  </si>
  <si>
    <r>
      <rPr>
        <sz val="14"/>
        <rFont val="宋体"/>
        <charset val="134"/>
      </rPr>
      <t>恭门镇袁家村防护工程</t>
    </r>
  </si>
  <si>
    <r>
      <rPr>
        <sz val="14"/>
        <rFont val="宋体"/>
        <charset val="134"/>
      </rPr>
      <t>袁家村</t>
    </r>
  </si>
  <si>
    <r>
      <rPr>
        <sz val="14"/>
        <rFont val="宋体"/>
        <charset val="134"/>
      </rPr>
      <t>袁家村护坡共</t>
    </r>
    <r>
      <rPr>
        <sz val="14"/>
        <rFont val="Times New Roman"/>
        <charset val="134"/>
      </rPr>
      <t>2</t>
    </r>
    <r>
      <rPr>
        <sz val="14"/>
        <rFont val="宋体"/>
        <charset val="134"/>
      </rPr>
      <t>段：</t>
    </r>
    <r>
      <rPr>
        <sz val="14"/>
        <rFont val="Times New Roman"/>
        <charset val="134"/>
      </rPr>
      <t>600</t>
    </r>
    <r>
      <rPr>
        <sz val="14"/>
        <rFont val="宋体"/>
        <charset val="134"/>
      </rPr>
      <t>立方米①袁世荣至袁治虎</t>
    </r>
    <r>
      <rPr>
        <sz val="14"/>
        <rFont val="Times New Roman"/>
        <charset val="134"/>
      </rPr>
      <t>100</t>
    </r>
    <r>
      <rPr>
        <sz val="14"/>
        <rFont val="宋体"/>
        <charset val="134"/>
      </rPr>
      <t>米，高</t>
    </r>
    <r>
      <rPr>
        <sz val="14"/>
        <rFont val="Times New Roman"/>
        <charset val="134"/>
      </rPr>
      <t>5</t>
    </r>
    <r>
      <rPr>
        <sz val="14"/>
        <rFont val="宋体"/>
        <charset val="134"/>
      </rPr>
      <t>米，宽</t>
    </r>
    <r>
      <rPr>
        <sz val="14"/>
        <rFont val="Times New Roman"/>
        <charset val="134"/>
      </rPr>
      <t>0.6</t>
    </r>
    <r>
      <rPr>
        <sz val="14"/>
        <rFont val="宋体"/>
        <charset val="134"/>
      </rPr>
      <t>米，</t>
    </r>
    <r>
      <rPr>
        <sz val="14"/>
        <rFont val="Times New Roman"/>
        <charset val="134"/>
      </rPr>
      <t>300</t>
    </r>
    <r>
      <rPr>
        <sz val="14"/>
        <rFont val="宋体"/>
        <charset val="134"/>
      </rPr>
      <t>立方米；②袁志科至袁志忠长</t>
    </r>
    <r>
      <rPr>
        <sz val="14"/>
        <rFont val="Times New Roman"/>
        <charset val="134"/>
      </rPr>
      <t>100</t>
    </r>
    <r>
      <rPr>
        <sz val="14"/>
        <rFont val="宋体"/>
        <charset val="134"/>
      </rPr>
      <t>米，高</t>
    </r>
    <r>
      <rPr>
        <sz val="14"/>
        <rFont val="Times New Roman"/>
        <charset val="134"/>
      </rPr>
      <t>5</t>
    </r>
    <r>
      <rPr>
        <sz val="14"/>
        <rFont val="宋体"/>
        <charset val="134"/>
      </rPr>
      <t>米，宽</t>
    </r>
    <r>
      <rPr>
        <sz val="14"/>
        <rFont val="Times New Roman"/>
        <charset val="134"/>
      </rPr>
      <t>0.6</t>
    </r>
    <r>
      <rPr>
        <sz val="14"/>
        <rFont val="宋体"/>
        <charset val="134"/>
      </rPr>
      <t>米，</t>
    </r>
    <r>
      <rPr>
        <sz val="14"/>
        <rFont val="Times New Roman"/>
        <charset val="134"/>
      </rPr>
      <t>300</t>
    </r>
    <r>
      <rPr>
        <sz val="14"/>
        <rFont val="宋体"/>
        <charset val="134"/>
      </rPr>
      <t>立方米</t>
    </r>
    <r>
      <rPr>
        <sz val="14"/>
        <rFont val="Times New Roman"/>
        <charset val="134"/>
      </rPr>
      <t>.</t>
    </r>
  </si>
  <si>
    <r>
      <rPr>
        <sz val="14"/>
        <rFont val="宋体"/>
        <charset val="134"/>
      </rPr>
      <t>张家川镇赵阳村防护工程</t>
    </r>
  </si>
  <si>
    <r>
      <rPr>
        <sz val="14"/>
        <rFont val="宋体"/>
        <charset val="134"/>
      </rPr>
      <t>赵阳村</t>
    </r>
  </si>
  <si>
    <r>
      <rPr>
        <sz val="14"/>
        <rFont val="宋体"/>
        <charset val="134"/>
      </rPr>
      <t>赵阳村新建护坡</t>
    </r>
    <r>
      <rPr>
        <sz val="14"/>
        <rFont val="Times New Roman"/>
        <charset val="134"/>
      </rPr>
      <t>600</t>
    </r>
    <r>
      <rPr>
        <sz val="14"/>
        <rFont val="宋体"/>
        <charset val="134"/>
      </rPr>
      <t>立方米，三组护坡</t>
    </r>
    <r>
      <rPr>
        <sz val="14"/>
        <rFont val="Times New Roman"/>
        <charset val="134"/>
      </rPr>
      <t xml:space="preserve"> </t>
    </r>
    <r>
      <rPr>
        <sz val="14"/>
        <rFont val="宋体"/>
        <charset val="134"/>
      </rPr>
      <t>长：</t>
    </r>
    <r>
      <rPr>
        <sz val="14"/>
        <rFont val="Times New Roman"/>
        <charset val="134"/>
      </rPr>
      <t>60</t>
    </r>
    <r>
      <rPr>
        <sz val="14"/>
        <rFont val="宋体"/>
        <charset val="134"/>
      </rPr>
      <t>米，底宽</t>
    </r>
    <r>
      <rPr>
        <sz val="14"/>
        <rFont val="Times New Roman"/>
        <charset val="134"/>
      </rPr>
      <t>1.5</t>
    </r>
    <r>
      <rPr>
        <sz val="14"/>
        <rFont val="宋体"/>
        <charset val="134"/>
      </rPr>
      <t>米，顶宽</t>
    </r>
    <r>
      <rPr>
        <sz val="14"/>
        <rFont val="Times New Roman"/>
        <charset val="134"/>
      </rPr>
      <t>0.8</t>
    </r>
    <r>
      <rPr>
        <sz val="14"/>
        <rFont val="宋体"/>
        <charset val="134"/>
      </rPr>
      <t>米，高</t>
    </r>
    <r>
      <rPr>
        <sz val="14"/>
        <rFont val="Times New Roman"/>
        <charset val="134"/>
      </rPr>
      <t>4.5</t>
    </r>
    <r>
      <rPr>
        <sz val="14"/>
        <rFont val="宋体"/>
        <charset val="134"/>
      </rPr>
      <t>米；赵阳村一组护坡</t>
    </r>
    <r>
      <rPr>
        <sz val="14"/>
        <rFont val="Times New Roman"/>
        <charset val="134"/>
      </rPr>
      <t xml:space="preserve"> </t>
    </r>
    <r>
      <rPr>
        <sz val="14"/>
        <rFont val="宋体"/>
        <charset val="134"/>
      </rPr>
      <t>长：</t>
    </r>
    <r>
      <rPr>
        <sz val="14"/>
        <rFont val="Times New Roman"/>
        <charset val="134"/>
      </rPr>
      <t>20</t>
    </r>
    <r>
      <rPr>
        <sz val="14"/>
        <rFont val="宋体"/>
        <charset val="134"/>
      </rPr>
      <t>米，宽</t>
    </r>
    <r>
      <rPr>
        <sz val="14"/>
        <rFont val="Times New Roman"/>
        <charset val="134"/>
      </rPr>
      <t>1</t>
    </r>
    <r>
      <rPr>
        <sz val="14"/>
        <rFont val="宋体"/>
        <charset val="134"/>
      </rPr>
      <t>米，高</t>
    </r>
    <r>
      <rPr>
        <sz val="14"/>
        <rFont val="Times New Roman"/>
        <charset val="134"/>
      </rPr>
      <t>7</t>
    </r>
    <r>
      <rPr>
        <sz val="14"/>
        <rFont val="宋体"/>
        <charset val="134"/>
      </rPr>
      <t>米</t>
    </r>
  </si>
  <si>
    <r>
      <rPr>
        <sz val="14"/>
        <rFont val="宋体"/>
        <charset val="134"/>
      </rPr>
      <t>有效改善村级基础设施条件，保障群众生活生产。</t>
    </r>
  </si>
  <si>
    <r>
      <rPr>
        <sz val="14"/>
        <rFont val="宋体"/>
        <charset val="134"/>
      </rPr>
      <t>张家川镇背武村防护工程</t>
    </r>
  </si>
  <si>
    <r>
      <rPr>
        <sz val="14"/>
        <rFont val="宋体"/>
        <charset val="134"/>
      </rPr>
      <t>背武村</t>
    </r>
  </si>
  <si>
    <r>
      <rPr>
        <sz val="14"/>
        <rFont val="宋体"/>
        <charset val="134"/>
      </rPr>
      <t>背武村一组新建防护工程</t>
    </r>
    <r>
      <rPr>
        <sz val="14"/>
        <rFont val="Times New Roman"/>
        <charset val="134"/>
      </rPr>
      <t>1300</t>
    </r>
    <r>
      <rPr>
        <sz val="14"/>
        <rFont val="宋体"/>
        <charset val="134"/>
      </rPr>
      <t>立方米</t>
    </r>
  </si>
  <si>
    <r>
      <rPr>
        <sz val="14"/>
        <rFont val="宋体"/>
        <charset val="134"/>
      </rPr>
      <t>解决一组村民出行及居住安全隐患问题</t>
    </r>
  </si>
  <si>
    <r>
      <rPr>
        <sz val="14"/>
        <rFont val="宋体"/>
        <charset val="134"/>
      </rPr>
      <t>闫家乡陈庙村护坡建设项目</t>
    </r>
  </si>
  <si>
    <r>
      <rPr>
        <sz val="14"/>
        <rFont val="宋体"/>
        <charset val="134"/>
      </rPr>
      <t>陈庙村</t>
    </r>
  </si>
  <si>
    <r>
      <rPr>
        <sz val="14"/>
        <rFont val="宋体"/>
        <charset val="134"/>
      </rPr>
      <t>新建护坡；长</t>
    </r>
    <r>
      <rPr>
        <sz val="14"/>
        <rFont val="Times New Roman"/>
        <charset val="134"/>
      </rPr>
      <t>60</t>
    </r>
    <r>
      <rPr>
        <sz val="14"/>
        <rFont val="宋体"/>
        <charset val="134"/>
      </rPr>
      <t>米，高</t>
    </r>
    <r>
      <rPr>
        <sz val="14"/>
        <rFont val="Times New Roman"/>
        <charset val="134"/>
      </rPr>
      <t>6</t>
    </r>
    <r>
      <rPr>
        <sz val="14"/>
        <rFont val="宋体"/>
        <charset val="134"/>
      </rPr>
      <t>米，宽</t>
    </r>
    <r>
      <rPr>
        <sz val="14"/>
        <rFont val="Times New Roman"/>
        <charset val="134"/>
      </rPr>
      <t>1</t>
    </r>
    <r>
      <rPr>
        <sz val="14"/>
        <rFont val="宋体"/>
        <charset val="134"/>
      </rPr>
      <t>米，共计</t>
    </r>
    <r>
      <rPr>
        <sz val="14"/>
        <rFont val="Times New Roman"/>
        <charset val="134"/>
      </rPr>
      <t>360</t>
    </r>
    <r>
      <rPr>
        <sz val="14"/>
        <rFont val="宋体"/>
        <charset val="134"/>
      </rPr>
      <t>立方米。</t>
    </r>
  </si>
  <si>
    <r>
      <rPr>
        <b/>
        <sz val="14"/>
        <rFont val="Times New Roman"/>
        <charset val="134"/>
      </rPr>
      <t>3.4</t>
    </r>
    <r>
      <rPr>
        <b/>
        <sz val="14"/>
        <rFont val="宋体"/>
        <charset val="134"/>
      </rPr>
      <t>排洪渠工程</t>
    </r>
  </si>
  <si>
    <r>
      <rPr>
        <b/>
        <sz val="14"/>
        <rFont val="宋体"/>
        <charset val="134"/>
      </rPr>
      <t>投资</t>
    </r>
    <r>
      <rPr>
        <b/>
        <sz val="14"/>
        <rFont val="Times New Roman"/>
        <charset val="134"/>
      </rPr>
      <t>430.96</t>
    </r>
    <r>
      <rPr>
        <b/>
        <sz val="14"/>
        <rFont val="宋体"/>
        <charset val="134"/>
      </rPr>
      <t>万元用于修建排洪渠</t>
    </r>
    <r>
      <rPr>
        <b/>
        <sz val="14"/>
        <rFont val="Times New Roman"/>
        <charset val="134"/>
      </rPr>
      <t>8620</t>
    </r>
    <r>
      <rPr>
        <b/>
        <sz val="14"/>
        <rFont val="宋体"/>
        <charset val="134"/>
      </rPr>
      <t>米。</t>
    </r>
  </si>
  <si>
    <r>
      <rPr>
        <sz val="14"/>
        <rFont val="宋体"/>
        <charset val="134"/>
      </rPr>
      <t>梁山镇樱桃沟村排洪渠建设项目</t>
    </r>
  </si>
  <si>
    <r>
      <rPr>
        <sz val="14"/>
        <rFont val="宋体"/>
        <charset val="134"/>
      </rPr>
      <t>樱桃沟村</t>
    </r>
  </si>
  <si>
    <r>
      <rPr>
        <sz val="14"/>
        <rFont val="宋体"/>
        <charset val="134"/>
      </rPr>
      <t>樱桃沟排洪渠建设净</t>
    </r>
    <r>
      <rPr>
        <sz val="14"/>
        <rFont val="Times New Roman"/>
        <charset val="134"/>
      </rPr>
      <t>0.6*0.6</t>
    </r>
    <r>
      <rPr>
        <sz val="14"/>
        <rFont val="宋体"/>
        <charset val="134"/>
      </rPr>
      <t>，</t>
    </r>
    <r>
      <rPr>
        <sz val="14"/>
        <rFont val="Times New Roman"/>
        <charset val="134"/>
      </rPr>
      <t>2000</t>
    </r>
    <r>
      <rPr>
        <sz val="14"/>
        <rFont val="宋体"/>
        <charset val="134"/>
      </rPr>
      <t>米</t>
    </r>
  </si>
  <si>
    <r>
      <rPr>
        <sz val="14"/>
        <rFont val="宋体"/>
        <charset val="134"/>
      </rPr>
      <t>完善农村公路路网，改善村级基础设施条件</t>
    </r>
  </si>
  <si>
    <r>
      <rPr>
        <sz val="14"/>
        <rFont val="宋体"/>
        <charset val="134"/>
      </rPr>
      <t>梁山镇五方村水渠建设项目</t>
    </r>
  </si>
  <si>
    <r>
      <rPr>
        <sz val="14"/>
        <rFont val="宋体"/>
        <charset val="134"/>
      </rPr>
      <t>五方村</t>
    </r>
  </si>
  <si>
    <r>
      <rPr>
        <sz val="14"/>
        <rFont val="宋体"/>
        <charset val="134"/>
      </rPr>
      <t>五方村二组牙沟水毁排水渠需要</t>
    </r>
    <r>
      <rPr>
        <sz val="14"/>
        <rFont val="Times New Roman"/>
        <charset val="134"/>
      </rPr>
      <t>1000</t>
    </r>
    <r>
      <rPr>
        <sz val="14"/>
        <rFont val="宋体"/>
        <charset val="134"/>
      </rPr>
      <t>米；五方村主干道水毁排水渠需要新建</t>
    </r>
    <r>
      <rPr>
        <sz val="14"/>
        <rFont val="Times New Roman"/>
        <charset val="134"/>
      </rPr>
      <t>3000</t>
    </r>
    <r>
      <rPr>
        <sz val="14"/>
        <rFont val="宋体"/>
        <charset val="134"/>
      </rPr>
      <t>米</t>
    </r>
  </si>
  <si>
    <r>
      <rPr>
        <sz val="14"/>
        <rFont val="宋体"/>
        <charset val="134"/>
      </rPr>
      <t>梁山镇丹麻村排洪渠建设项目</t>
    </r>
  </si>
  <si>
    <r>
      <rPr>
        <sz val="14"/>
        <rFont val="宋体"/>
        <charset val="134"/>
      </rPr>
      <t>丹麻村</t>
    </r>
  </si>
  <si>
    <r>
      <rPr>
        <sz val="14"/>
        <rFont val="宋体"/>
        <charset val="134"/>
      </rPr>
      <t>丹麻村全村新建排洪渠</t>
    </r>
    <r>
      <rPr>
        <sz val="14"/>
        <rFont val="Times New Roman"/>
        <charset val="134"/>
      </rPr>
      <t>0.4*0.4</t>
    </r>
    <r>
      <rPr>
        <sz val="14"/>
        <rFont val="宋体"/>
        <charset val="134"/>
      </rPr>
      <t>米</t>
    </r>
    <r>
      <rPr>
        <sz val="14"/>
        <rFont val="Times New Roman"/>
        <charset val="134"/>
      </rPr>
      <t>2000</t>
    </r>
    <r>
      <rPr>
        <sz val="14"/>
        <rFont val="宋体"/>
        <charset val="134"/>
      </rPr>
      <t>米</t>
    </r>
  </si>
  <si>
    <r>
      <rPr>
        <sz val="14"/>
        <rFont val="宋体"/>
        <charset val="134"/>
      </rPr>
      <t>梁山镇杨渠村水渠建设项目</t>
    </r>
  </si>
  <si>
    <r>
      <rPr>
        <sz val="14"/>
        <rFont val="宋体"/>
        <charset val="134"/>
      </rPr>
      <t>杨渠村</t>
    </r>
  </si>
  <si>
    <r>
      <rPr>
        <sz val="14"/>
        <rFont val="宋体"/>
        <charset val="134"/>
      </rPr>
      <t>杨渠村新建水渠</t>
    </r>
    <r>
      <rPr>
        <sz val="14"/>
        <rFont val="Times New Roman"/>
        <charset val="134"/>
      </rPr>
      <t>1270</t>
    </r>
    <r>
      <rPr>
        <sz val="14"/>
        <rFont val="宋体"/>
        <charset val="134"/>
      </rPr>
      <t>米</t>
    </r>
  </si>
  <si>
    <r>
      <rPr>
        <sz val="14"/>
        <rFont val="宋体"/>
        <charset val="134"/>
      </rPr>
      <t>刘堡镇高家村水渠及附属工程建设</t>
    </r>
  </si>
  <si>
    <r>
      <rPr>
        <sz val="14"/>
        <rFont val="宋体"/>
        <charset val="134"/>
      </rPr>
      <t>高家村</t>
    </r>
  </si>
  <si>
    <r>
      <rPr>
        <sz val="14"/>
        <rFont val="宋体"/>
        <charset val="134"/>
      </rPr>
      <t>高家村新建水渠</t>
    </r>
    <r>
      <rPr>
        <sz val="14"/>
        <rFont val="Times New Roman"/>
        <charset val="134"/>
      </rPr>
      <t>250</t>
    </r>
    <r>
      <rPr>
        <sz val="14"/>
        <rFont val="宋体"/>
        <charset val="134"/>
      </rPr>
      <t>米（</t>
    </r>
    <r>
      <rPr>
        <sz val="14"/>
        <rFont val="Times New Roman"/>
        <charset val="134"/>
      </rPr>
      <t>80*80</t>
    </r>
    <r>
      <rPr>
        <sz val="14"/>
        <rFont val="宋体"/>
        <charset val="134"/>
      </rPr>
      <t>），边沟涵</t>
    </r>
    <r>
      <rPr>
        <sz val="14"/>
        <rFont val="Times New Roman"/>
        <charset val="134"/>
      </rPr>
      <t>420</t>
    </r>
    <r>
      <rPr>
        <sz val="14"/>
        <rFont val="宋体"/>
        <charset val="134"/>
      </rPr>
      <t>米（</t>
    </r>
    <r>
      <rPr>
        <sz val="14"/>
        <rFont val="Times New Roman"/>
        <charset val="134"/>
      </rPr>
      <t>100*100</t>
    </r>
    <r>
      <rPr>
        <sz val="14"/>
        <rFont val="宋体"/>
        <charset val="134"/>
      </rPr>
      <t>）</t>
    </r>
  </si>
  <si>
    <r>
      <rPr>
        <sz val="14"/>
        <rFont val="宋体"/>
        <charset val="134"/>
      </rPr>
      <t>防止洪涝灾害，保障群众生命财产安全</t>
    </r>
  </si>
  <si>
    <r>
      <rPr>
        <sz val="14"/>
        <rFont val="宋体"/>
        <charset val="134"/>
      </rPr>
      <t>刘堡镇杜家村排洪渠及附属工程建设</t>
    </r>
  </si>
  <si>
    <r>
      <rPr>
        <sz val="14"/>
        <rFont val="宋体"/>
        <charset val="134"/>
      </rPr>
      <t>杜家村</t>
    </r>
  </si>
  <si>
    <r>
      <rPr>
        <sz val="14"/>
        <rFont val="宋体"/>
        <charset val="134"/>
      </rPr>
      <t>杜家村新建</t>
    </r>
    <r>
      <rPr>
        <sz val="14"/>
        <rFont val="Times New Roman"/>
        <charset val="134"/>
      </rPr>
      <t>[</t>
    </r>
    <r>
      <rPr>
        <sz val="14"/>
        <rFont val="宋体"/>
        <charset val="134"/>
      </rPr>
      <t>排洪渠</t>
    </r>
    <r>
      <rPr>
        <sz val="14"/>
        <rFont val="Times New Roman"/>
        <charset val="134"/>
      </rPr>
      <t>220×120</t>
    </r>
    <r>
      <rPr>
        <sz val="14"/>
        <rFont val="宋体"/>
        <charset val="134"/>
      </rPr>
      <t>长</t>
    </r>
    <r>
      <rPr>
        <sz val="14"/>
        <rFont val="Times New Roman"/>
        <charset val="134"/>
      </rPr>
      <t>635m</t>
    </r>
    <r>
      <rPr>
        <sz val="14"/>
        <rFont val="宋体"/>
        <charset val="134"/>
      </rPr>
      <t>，矩形排水渠</t>
    </r>
    <r>
      <rPr>
        <sz val="14"/>
        <rFont val="Times New Roman"/>
        <charset val="134"/>
      </rPr>
      <t>80×80</t>
    </r>
    <r>
      <rPr>
        <sz val="14"/>
        <rFont val="宋体"/>
        <charset val="134"/>
      </rPr>
      <t>长</t>
    </r>
    <r>
      <rPr>
        <sz val="14"/>
        <rFont val="Times New Roman"/>
        <charset val="134"/>
      </rPr>
      <t>45m</t>
    </r>
    <r>
      <rPr>
        <sz val="14"/>
        <rFont val="宋体"/>
        <charset val="134"/>
      </rPr>
      <t>，钢筋混凝土盖板</t>
    </r>
    <r>
      <rPr>
        <sz val="14"/>
        <rFont val="Times New Roman"/>
        <charset val="134"/>
      </rPr>
      <t>810m</t>
    </r>
    <r>
      <rPr>
        <sz val="14"/>
        <rFont val="宋体"/>
        <charset val="134"/>
      </rPr>
      <t>，矩形边沟涵</t>
    </r>
    <r>
      <rPr>
        <sz val="14"/>
        <rFont val="Times New Roman"/>
        <charset val="134"/>
      </rPr>
      <t>60×60</t>
    </r>
    <r>
      <rPr>
        <sz val="14"/>
        <rFont val="宋体"/>
        <charset val="134"/>
      </rPr>
      <t>长</t>
    </r>
    <r>
      <rPr>
        <sz val="14"/>
        <rFont val="Times New Roman"/>
        <charset val="134"/>
      </rPr>
      <t>215m</t>
    </r>
    <r>
      <rPr>
        <sz val="14"/>
        <rFont val="宋体"/>
        <charset val="134"/>
      </rPr>
      <t>，矩形边沟涵</t>
    </r>
    <r>
      <rPr>
        <sz val="14"/>
        <rFont val="Times New Roman"/>
        <charset val="134"/>
      </rPr>
      <t>100×100</t>
    </r>
    <r>
      <rPr>
        <sz val="14"/>
        <rFont val="宋体"/>
        <charset val="134"/>
      </rPr>
      <t>长</t>
    </r>
    <r>
      <rPr>
        <sz val="14"/>
        <rFont val="Times New Roman"/>
        <charset val="134"/>
      </rPr>
      <t>50m]</t>
    </r>
    <r>
      <rPr>
        <sz val="14"/>
        <rFont val="宋体"/>
        <charset val="134"/>
      </rPr>
      <t>；</t>
    </r>
  </si>
  <si>
    <r>
      <rPr>
        <sz val="14"/>
        <rFont val="宋体"/>
        <charset val="134"/>
      </rPr>
      <t>龙山镇郑家村水渠建设项目</t>
    </r>
  </si>
  <si>
    <r>
      <rPr>
        <sz val="14"/>
        <rFont val="宋体"/>
        <charset val="134"/>
      </rPr>
      <t>郑家村</t>
    </r>
  </si>
  <si>
    <r>
      <rPr>
        <sz val="14"/>
        <rFont val="宋体"/>
        <charset val="134"/>
      </rPr>
      <t>新建水渠</t>
    </r>
    <r>
      <rPr>
        <sz val="14"/>
        <rFont val="Times New Roman"/>
        <charset val="134"/>
      </rPr>
      <t>900</t>
    </r>
    <r>
      <rPr>
        <sz val="14"/>
        <rFont val="宋体"/>
        <charset val="134"/>
      </rPr>
      <t>米（</t>
    </r>
    <r>
      <rPr>
        <sz val="14"/>
        <rFont val="Times New Roman"/>
        <charset val="134"/>
      </rPr>
      <t>1</t>
    </r>
    <r>
      <rPr>
        <sz val="14"/>
        <rFont val="宋体"/>
        <charset val="134"/>
      </rPr>
      <t>米</t>
    </r>
    <r>
      <rPr>
        <sz val="14"/>
        <rFont val="Times New Roman"/>
        <charset val="134"/>
      </rPr>
      <t>×1</t>
    </r>
    <r>
      <rPr>
        <sz val="14"/>
        <rFont val="宋体"/>
        <charset val="134"/>
      </rPr>
      <t>米）</t>
    </r>
  </si>
  <si>
    <r>
      <rPr>
        <sz val="14"/>
        <rFont val="宋体"/>
        <charset val="134"/>
      </rPr>
      <t>为补齐村级基础设施短板，保障群众生命财产安全，巩固脱贫攻坚成效。</t>
    </r>
  </si>
  <si>
    <r>
      <rPr>
        <sz val="14"/>
        <rFont val="宋体"/>
        <charset val="134"/>
      </rPr>
      <t>连五乡排洪渠工程</t>
    </r>
  </si>
  <si>
    <r>
      <rPr>
        <sz val="14"/>
        <rFont val="宋体"/>
        <charset val="134"/>
      </rPr>
      <t>贠家村</t>
    </r>
  </si>
  <si>
    <r>
      <rPr>
        <sz val="14"/>
        <rFont val="宋体"/>
        <charset val="134"/>
      </rPr>
      <t>在连五乡实施贠家村</t>
    </r>
    <r>
      <rPr>
        <sz val="14"/>
        <rFont val="Times New Roman"/>
        <charset val="134"/>
      </rPr>
      <t>4800m</t>
    </r>
    <r>
      <rPr>
        <sz val="14"/>
        <rFont val="宋体"/>
        <charset val="134"/>
      </rPr>
      <t>。</t>
    </r>
  </si>
  <si>
    <r>
      <rPr>
        <sz val="14"/>
        <rFont val="宋体"/>
        <charset val="134"/>
      </rPr>
      <t>保障群众生命财产安全</t>
    </r>
  </si>
  <si>
    <r>
      <rPr>
        <b/>
        <sz val="14"/>
        <rFont val="Times New Roman"/>
        <charset val="134"/>
      </rPr>
      <t>3.5</t>
    </r>
    <r>
      <rPr>
        <b/>
        <sz val="14"/>
        <rFont val="宋体"/>
        <charset val="134"/>
      </rPr>
      <t>通组道路硬化工程</t>
    </r>
  </si>
  <si>
    <r>
      <rPr>
        <b/>
        <sz val="14"/>
        <rFont val="宋体"/>
        <charset val="134"/>
      </rPr>
      <t>投资</t>
    </r>
    <r>
      <rPr>
        <b/>
        <sz val="14"/>
        <rFont val="Times New Roman"/>
        <charset val="134"/>
      </rPr>
      <t>513.6</t>
    </r>
    <r>
      <rPr>
        <b/>
        <sz val="14"/>
        <rFont val="宋体"/>
        <charset val="134"/>
      </rPr>
      <t>万元用于通组道路硬化项目。</t>
    </r>
  </si>
  <si>
    <r>
      <rPr>
        <sz val="14"/>
        <rFont val="宋体"/>
        <charset val="134"/>
      </rPr>
      <t>刘堡镇窑儿村村组道路建设</t>
    </r>
  </si>
  <si>
    <r>
      <rPr>
        <sz val="14"/>
        <rFont val="宋体"/>
        <charset val="134"/>
      </rPr>
      <t>窑儿村</t>
    </r>
  </si>
  <si>
    <r>
      <rPr>
        <sz val="14"/>
        <rFont val="宋体"/>
        <charset val="134"/>
      </rPr>
      <t>在窑儿村镜湾组修建长</t>
    </r>
    <r>
      <rPr>
        <sz val="14"/>
        <rFont val="Times New Roman"/>
        <charset val="134"/>
      </rPr>
      <t>0.8</t>
    </r>
    <r>
      <rPr>
        <sz val="14"/>
        <rFont val="宋体"/>
        <charset val="134"/>
      </rPr>
      <t>公里的村组道路</t>
    </r>
  </si>
  <si>
    <r>
      <rPr>
        <sz val="14"/>
        <rFont val="宋体"/>
        <charset val="134"/>
      </rPr>
      <t>解决群众出行困难，提升群众生活质量</t>
    </r>
  </si>
  <si>
    <r>
      <rPr>
        <sz val="14"/>
        <rFont val="宋体"/>
        <charset val="134"/>
      </rPr>
      <t>龙山镇冯塬</t>
    </r>
    <r>
      <rPr>
        <sz val="14"/>
        <rFont val="Times New Roman"/>
        <charset val="134"/>
      </rPr>
      <t>-</t>
    </r>
    <r>
      <rPr>
        <sz val="14"/>
        <rFont val="宋体"/>
        <charset val="134"/>
      </rPr>
      <t>南梁道路硬化工程</t>
    </r>
  </si>
  <si>
    <r>
      <rPr>
        <sz val="14"/>
        <rFont val="宋体"/>
        <charset val="134"/>
      </rPr>
      <t>南梁村</t>
    </r>
  </si>
  <si>
    <r>
      <rPr>
        <sz val="14"/>
        <rFont val="宋体"/>
        <charset val="134"/>
      </rPr>
      <t>道路硬化</t>
    </r>
    <r>
      <rPr>
        <sz val="14"/>
        <rFont val="Times New Roman"/>
        <charset val="134"/>
      </rPr>
      <t>0.7</t>
    </r>
    <r>
      <rPr>
        <sz val="14"/>
        <rFont val="宋体"/>
        <charset val="134"/>
      </rPr>
      <t>公里，宽</t>
    </r>
    <r>
      <rPr>
        <sz val="14"/>
        <rFont val="Times New Roman"/>
        <charset val="134"/>
      </rPr>
      <t>3.5</t>
    </r>
    <r>
      <rPr>
        <sz val="14"/>
        <rFont val="宋体"/>
        <charset val="134"/>
      </rPr>
      <t>米</t>
    </r>
  </si>
  <si>
    <r>
      <rPr>
        <sz val="14"/>
        <rFont val="宋体"/>
        <charset val="134"/>
      </rPr>
      <t>为补齐村级基础设施短板，巩固脱贫攻坚成效。</t>
    </r>
  </si>
  <si>
    <r>
      <rPr>
        <sz val="14"/>
        <rFont val="宋体"/>
        <charset val="134"/>
      </rPr>
      <t>龙山镇汪堡村道路硬化工程</t>
    </r>
  </si>
  <si>
    <r>
      <rPr>
        <sz val="14"/>
        <rFont val="宋体"/>
        <charset val="134"/>
      </rPr>
      <t>汪堡村</t>
    </r>
  </si>
  <si>
    <r>
      <rPr>
        <sz val="14"/>
        <rFont val="宋体"/>
        <charset val="134"/>
      </rPr>
      <t>道路硬化</t>
    </r>
    <r>
      <rPr>
        <sz val="14"/>
        <rFont val="Times New Roman"/>
        <charset val="134"/>
      </rPr>
      <t>1.3</t>
    </r>
    <r>
      <rPr>
        <sz val="14"/>
        <rFont val="宋体"/>
        <charset val="134"/>
      </rPr>
      <t>公里</t>
    </r>
  </si>
  <si>
    <r>
      <rPr>
        <sz val="14"/>
        <rFont val="宋体"/>
        <charset val="134"/>
      </rPr>
      <t>龙山镇马河</t>
    </r>
    <r>
      <rPr>
        <sz val="14"/>
        <rFont val="Times New Roman"/>
        <charset val="134"/>
      </rPr>
      <t>-</t>
    </r>
    <r>
      <rPr>
        <sz val="14"/>
        <rFont val="宋体"/>
        <charset val="134"/>
      </rPr>
      <t>榆树道路硬化工程</t>
    </r>
  </si>
  <si>
    <r>
      <rPr>
        <sz val="14"/>
        <rFont val="宋体"/>
        <charset val="134"/>
      </rPr>
      <t>马河村</t>
    </r>
  </si>
  <si>
    <r>
      <rPr>
        <sz val="14"/>
        <rFont val="宋体"/>
        <charset val="134"/>
      </rPr>
      <t>硬化道路</t>
    </r>
    <r>
      <rPr>
        <sz val="14"/>
        <rFont val="Times New Roman"/>
        <charset val="134"/>
      </rPr>
      <t>3.1</t>
    </r>
    <r>
      <rPr>
        <sz val="14"/>
        <rFont val="宋体"/>
        <charset val="134"/>
      </rPr>
      <t>公里</t>
    </r>
  </si>
  <si>
    <r>
      <rPr>
        <sz val="14"/>
        <rFont val="宋体"/>
        <charset val="134"/>
      </rPr>
      <t>龙山镇西川</t>
    </r>
    <r>
      <rPr>
        <sz val="14"/>
        <rFont val="Times New Roman"/>
        <charset val="134"/>
      </rPr>
      <t>-</t>
    </r>
    <r>
      <rPr>
        <sz val="14"/>
        <rFont val="宋体"/>
        <charset val="134"/>
      </rPr>
      <t>韩川道路硬化工程</t>
    </r>
  </si>
  <si>
    <r>
      <rPr>
        <sz val="14"/>
        <rFont val="宋体"/>
        <charset val="134"/>
      </rPr>
      <t>西川村</t>
    </r>
  </si>
  <si>
    <r>
      <rPr>
        <sz val="14"/>
        <rFont val="宋体"/>
        <charset val="134"/>
      </rPr>
      <t>硬化道路</t>
    </r>
    <r>
      <rPr>
        <sz val="14"/>
        <rFont val="Times New Roman"/>
        <charset val="134"/>
      </rPr>
      <t>3</t>
    </r>
    <r>
      <rPr>
        <sz val="14"/>
        <rFont val="宋体"/>
        <charset val="134"/>
      </rPr>
      <t>公里</t>
    </r>
  </si>
  <si>
    <r>
      <rPr>
        <sz val="14"/>
        <rFont val="宋体"/>
        <charset val="134"/>
      </rPr>
      <t>木河乡上渠村通组道路硬化工程</t>
    </r>
  </si>
  <si>
    <r>
      <rPr>
        <sz val="14"/>
        <rFont val="宋体"/>
        <charset val="134"/>
      </rPr>
      <t>上渠村</t>
    </r>
  </si>
  <si>
    <r>
      <rPr>
        <sz val="14"/>
        <rFont val="宋体"/>
        <charset val="134"/>
      </rPr>
      <t>硬化道路</t>
    </r>
    <r>
      <rPr>
        <sz val="14"/>
        <rFont val="Times New Roman"/>
        <charset val="134"/>
      </rPr>
      <t>2</t>
    </r>
    <r>
      <rPr>
        <sz val="14"/>
        <rFont val="宋体"/>
        <charset val="134"/>
      </rPr>
      <t>公里，路基宽</t>
    </r>
    <r>
      <rPr>
        <sz val="14"/>
        <rFont val="Times New Roman"/>
        <charset val="134"/>
      </rPr>
      <t>5.5</t>
    </r>
    <r>
      <rPr>
        <sz val="14"/>
        <rFont val="宋体"/>
        <charset val="134"/>
      </rPr>
      <t>米，路面宽</t>
    </r>
    <r>
      <rPr>
        <sz val="14"/>
        <rFont val="Times New Roman"/>
        <charset val="134"/>
      </rPr>
      <t>4.5</t>
    </r>
    <r>
      <rPr>
        <sz val="14"/>
        <rFont val="宋体"/>
        <charset val="134"/>
      </rPr>
      <t>米，配套排水设施。</t>
    </r>
  </si>
  <si>
    <r>
      <rPr>
        <sz val="14"/>
        <rFont val="宋体"/>
        <charset val="134"/>
      </rPr>
      <t>有效改善村级基础设施条件，为产业发展提供更好的基础</t>
    </r>
  </si>
  <si>
    <r>
      <rPr>
        <sz val="14"/>
        <rFont val="宋体"/>
        <charset val="134"/>
      </rPr>
      <t>梁山镇梁山村道路硬化工程</t>
    </r>
  </si>
  <si>
    <r>
      <rPr>
        <sz val="14"/>
        <rFont val="宋体"/>
        <charset val="134"/>
      </rPr>
      <t>新建道路硬化</t>
    </r>
    <r>
      <rPr>
        <sz val="14"/>
        <rFont val="Times New Roman"/>
        <charset val="134"/>
      </rPr>
      <t>1.8</t>
    </r>
    <r>
      <rPr>
        <sz val="14"/>
        <rFont val="宋体"/>
        <charset val="134"/>
      </rPr>
      <t>公里</t>
    </r>
  </si>
  <si>
    <r>
      <rPr>
        <sz val="14"/>
        <rFont val="宋体"/>
        <charset val="134"/>
      </rPr>
      <t>闫家乡闫家村通组道路硬化建设项目</t>
    </r>
  </si>
  <si>
    <r>
      <rPr>
        <sz val="14"/>
        <rFont val="宋体"/>
        <charset val="134"/>
      </rPr>
      <t>朝阳村</t>
    </r>
  </si>
  <si>
    <r>
      <rPr>
        <sz val="14"/>
        <rFont val="宋体"/>
        <charset val="134"/>
      </rPr>
      <t>闫家村新农村口水毁路面</t>
    </r>
    <r>
      <rPr>
        <sz val="14"/>
        <rFont val="Times New Roman"/>
        <charset val="134"/>
      </rPr>
      <t>0.3</t>
    </r>
    <r>
      <rPr>
        <sz val="14"/>
        <rFont val="宋体"/>
        <charset val="134"/>
      </rPr>
      <t>公里</t>
    </r>
  </si>
  <si>
    <r>
      <rPr>
        <b/>
        <sz val="14"/>
        <rFont val="Times New Roman"/>
        <charset val="134"/>
      </rPr>
      <t>3.6</t>
    </r>
    <r>
      <rPr>
        <b/>
        <sz val="14"/>
        <rFont val="宋体"/>
        <charset val="134"/>
      </rPr>
      <t>涵洞建设项目</t>
    </r>
  </si>
  <si>
    <r>
      <rPr>
        <b/>
        <sz val="14"/>
        <rFont val="宋体"/>
        <charset val="134"/>
      </rPr>
      <t>投资</t>
    </r>
    <r>
      <rPr>
        <b/>
        <sz val="14"/>
        <rFont val="Times New Roman"/>
        <charset val="134"/>
      </rPr>
      <t>105.5</t>
    </r>
    <r>
      <rPr>
        <b/>
        <sz val="14"/>
        <rFont val="宋体"/>
        <charset val="134"/>
      </rPr>
      <t>万元用于实施涵洞建设项目。</t>
    </r>
  </si>
  <si>
    <r>
      <rPr>
        <sz val="14"/>
        <rFont val="宋体"/>
        <charset val="134"/>
      </rPr>
      <t>马鹿镇金川村涵洞建设项目</t>
    </r>
  </si>
  <si>
    <r>
      <rPr>
        <sz val="14"/>
        <rFont val="宋体"/>
        <charset val="134"/>
      </rPr>
      <t>金川村</t>
    </r>
  </si>
  <si>
    <r>
      <rPr>
        <sz val="14"/>
        <rFont val="宋体"/>
        <charset val="134"/>
      </rPr>
      <t>建设涵洞</t>
    </r>
    <r>
      <rPr>
        <sz val="14"/>
        <rFont val="Times New Roman"/>
        <charset val="134"/>
      </rPr>
      <t>33</t>
    </r>
    <r>
      <rPr>
        <sz val="14"/>
        <rFont val="宋体"/>
        <charset val="134"/>
      </rPr>
      <t>米。大柳树小河子</t>
    </r>
    <r>
      <rPr>
        <sz val="14"/>
        <rFont val="Times New Roman"/>
        <charset val="134"/>
      </rPr>
      <t>4</t>
    </r>
    <r>
      <rPr>
        <sz val="14"/>
        <rFont val="宋体"/>
        <charset val="134"/>
      </rPr>
      <t>个直径</t>
    </r>
    <r>
      <rPr>
        <sz val="14"/>
        <rFont val="Times New Roman"/>
        <charset val="134"/>
      </rPr>
      <t>1</t>
    </r>
    <r>
      <rPr>
        <sz val="14"/>
        <rFont val="宋体"/>
        <charset val="134"/>
      </rPr>
      <t>米涵管；南梁瓦窑湾</t>
    </r>
    <r>
      <rPr>
        <sz val="14"/>
        <rFont val="Times New Roman"/>
        <charset val="134"/>
      </rPr>
      <t>3</t>
    </r>
    <r>
      <rPr>
        <sz val="14"/>
        <rFont val="宋体"/>
        <charset val="134"/>
      </rPr>
      <t>个直径</t>
    </r>
    <r>
      <rPr>
        <sz val="14"/>
        <rFont val="Times New Roman"/>
        <charset val="134"/>
      </rPr>
      <t>1</t>
    </r>
    <r>
      <rPr>
        <sz val="14"/>
        <rFont val="宋体"/>
        <charset val="134"/>
      </rPr>
      <t>米涵管；新隆沟黑沟</t>
    </r>
    <r>
      <rPr>
        <sz val="14"/>
        <rFont val="Times New Roman"/>
        <charset val="134"/>
      </rPr>
      <t>3</t>
    </r>
    <r>
      <rPr>
        <sz val="14"/>
        <rFont val="宋体"/>
        <charset val="134"/>
      </rPr>
      <t>个直径</t>
    </r>
    <r>
      <rPr>
        <sz val="14"/>
        <rFont val="Times New Roman"/>
        <charset val="134"/>
      </rPr>
      <t>1</t>
    </r>
    <r>
      <rPr>
        <sz val="14"/>
        <rFont val="宋体"/>
        <charset val="134"/>
      </rPr>
      <t>米涵管；上川</t>
    </r>
    <r>
      <rPr>
        <sz val="14"/>
        <rFont val="Times New Roman"/>
        <charset val="134"/>
      </rPr>
      <t>4</t>
    </r>
    <r>
      <rPr>
        <sz val="14"/>
        <rFont val="宋体"/>
        <charset val="134"/>
      </rPr>
      <t>个直径</t>
    </r>
    <r>
      <rPr>
        <sz val="14"/>
        <rFont val="Times New Roman"/>
        <charset val="134"/>
      </rPr>
      <t>1</t>
    </r>
    <r>
      <rPr>
        <sz val="14"/>
        <rFont val="宋体"/>
        <charset val="134"/>
      </rPr>
      <t>米涵管。</t>
    </r>
  </si>
  <si>
    <r>
      <rPr>
        <sz val="14"/>
        <rFont val="宋体"/>
        <charset val="134"/>
      </rPr>
      <t>彻底解决断头路问题，方便群众通行。</t>
    </r>
  </si>
  <si>
    <r>
      <rPr>
        <sz val="14"/>
        <rFont val="宋体"/>
        <charset val="134"/>
      </rPr>
      <t>马鹿镇牌楼村水毁村组板涵工程</t>
    </r>
  </si>
  <si>
    <r>
      <rPr>
        <sz val="14"/>
        <rFont val="宋体"/>
        <charset val="134"/>
      </rPr>
      <t>修建牌楼村板涵</t>
    </r>
    <r>
      <rPr>
        <sz val="14"/>
        <rFont val="Times New Roman"/>
        <charset val="134"/>
      </rPr>
      <t>3</t>
    </r>
    <r>
      <rPr>
        <sz val="14"/>
        <rFont val="宋体"/>
        <charset val="134"/>
      </rPr>
      <t>处，共计</t>
    </r>
    <r>
      <rPr>
        <sz val="14"/>
        <rFont val="Times New Roman"/>
        <charset val="134"/>
      </rPr>
      <t>15</t>
    </r>
    <r>
      <rPr>
        <sz val="14"/>
        <rFont val="宋体"/>
        <charset val="134"/>
      </rPr>
      <t>延米。</t>
    </r>
  </si>
  <si>
    <r>
      <rPr>
        <sz val="14"/>
        <rFont val="宋体"/>
        <charset val="134"/>
      </rPr>
      <t>川王镇涵洞建设项目</t>
    </r>
  </si>
  <si>
    <r>
      <rPr>
        <sz val="14"/>
        <rFont val="宋体"/>
        <charset val="134"/>
      </rPr>
      <t>范湾村大庄村</t>
    </r>
    <r>
      <rPr>
        <sz val="14"/>
        <rFont val="Times New Roman"/>
        <charset val="134"/>
      </rPr>
      <t xml:space="preserve">
</t>
    </r>
    <r>
      <rPr>
        <sz val="14"/>
        <rFont val="宋体"/>
        <charset val="134"/>
      </rPr>
      <t>西崖村王沟村</t>
    </r>
    <r>
      <rPr>
        <sz val="14"/>
        <rFont val="Times New Roman"/>
        <charset val="134"/>
      </rPr>
      <t xml:space="preserve">
</t>
    </r>
    <r>
      <rPr>
        <sz val="14"/>
        <rFont val="宋体"/>
        <charset val="134"/>
      </rPr>
      <t>何湾村</t>
    </r>
  </si>
  <si>
    <r>
      <rPr>
        <sz val="14"/>
        <rFont val="宋体"/>
        <charset val="134"/>
      </rPr>
      <t>川王镇修建道路涵洞</t>
    </r>
    <r>
      <rPr>
        <sz val="14"/>
        <rFont val="Times New Roman"/>
        <charset val="134"/>
      </rPr>
      <t>22</t>
    </r>
    <r>
      <rPr>
        <sz val="14"/>
        <rFont val="宋体"/>
        <charset val="134"/>
      </rPr>
      <t>个，其中，范湾</t>
    </r>
    <r>
      <rPr>
        <sz val="14"/>
        <rFont val="Times New Roman"/>
        <charset val="134"/>
      </rPr>
      <t>3</t>
    </r>
    <r>
      <rPr>
        <sz val="14"/>
        <rFont val="宋体"/>
        <charset val="134"/>
      </rPr>
      <t>个，大庄</t>
    </r>
    <r>
      <rPr>
        <sz val="14"/>
        <rFont val="Times New Roman"/>
        <charset val="134"/>
      </rPr>
      <t>10</t>
    </r>
    <r>
      <rPr>
        <sz val="14"/>
        <rFont val="宋体"/>
        <charset val="134"/>
      </rPr>
      <t>个，西崖</t>
    </r>
    <r>
      <rPr>
        <sz val="14"/>
        <rFont val="Times New Roman"/>
        <charset val="134"/>
      </rPr>
      <t>2</t>
    </r>
    <r>
      <rPr>
        <sz val="14"/>
        <rFont val="宋体"/>
        <charset val="134"/>
      </rPr>
      <t>个，王沟</t>
    </r>
    <r>
      <rPr>
        <sz val="14"/>
        <rFont val="Times New Roman"/>
        <charset val="134"/>
      </rPr>
      <t>5</t>
    </r>
    <r>
      <rPr>
        <sz val="14"/>
        <rFont val="宋体"/>
        <charset val="134"/>
      </rPr>
      <t>个，何湾</t>
    </r>
    <r>
      <rPr>
        <sz val="14"/>
        <rFont val="Times New Roman"/>
        <charset val="134"/>
      </rPr>
      <t>2</t>
    </r>
    <r>
      <rPr>
        <sz val="14"/>
        <rFont val="宋体"/>
        <charset val="134"/>
      </rPr>
      <t>个。</t>
    </r>
  </si>
  <si>
    <r>
      <rPr>
        <sz val="14"/>
        <rFont val="宋体"/>
        <charset val="134"/>
      </rPr>
      <t>改善群众生产生活条件，方便出行。</t>
    </r>
  </si>
  <si>
    <r>
      <rPr>
        <b/>
        <sz val="14"/>
        <rFont val="Times New Roman"/>
        <charset val="134"/>
      </rPr>
      <t>3.7</t>
    </r>
    <r>
      <rPr>
        <b/>
        <sz val="14"/>
        <rFont val="宋体"/>
        <charset val="134"/>
      </rPr>
      <t>水毁道路维修工程</t>
    </r>
  </si>
  <si>
    <r>
      <rPr>
        <b/>
        <sz val="14"/>
        <rFont val="宋体"/>
        <charset val="134"/>
      </rPr>
      <t>投资</t>
    </r>
    <r>
      <rPr>
        <b/>
        <sz val="14"/>
        <rFont val="Times New Roman"/>
        <charset val="134"/>
      </rPr>
      <t>246.26</t>
    </r>
    <r>
      <rPr>
        <b/>
        <sz val="14"/>
        <rFont val="宋体"/>
        <charset val="134"/>
      </rPr>
      <t>万元用于水毁道路维修项目。</t>
    </r>
  </si>
  <si>
    <r>
      <rPr>
        <sz val="14"/>
        <rFont val="宋体"/>
        <charset val="134"/>
      </rPr>
      <t>马鹿镇龙口村水毁道路维修工程</t>
    </r>
  </si>
  <si>
    <r>
      <rPr>
        <sz val="14"/>
        <rFont val="宋体"/>
        <charset val="134"/>
      </rPr>
      <t>维修龙口村五组</t>
    </r>
    <r>
      <rPr>
        <sz val="14"/>
        <rFont val="Times New Roman"/>
        <charset val="134"/>
      </rPr>
      <t>-</t>
    </r>
    <r>
      <rPr>
        <sz val="14"/>
        <rFont val="宋体"/>
        <charset val="134"/>
      </rPr>
      <t>六组四级公路</t>
    </r>
    <r>
      <rPr>
        <sz val="14"/>
        <rFont val="Times New Roman"/>
        <charset val="134"/>
      </rPr>
      <t>0.55</t>
    </r>
    <r>
      <rPr>
        <sz val="14"/>
        <rFont val="宋体"/>
        <charset val="134"/>
      </rPr>
      <t>公里。</t>
    </r>
  </si>
  <si>
    <r>
      <rPr>
        <sz val="14"/>
        <rFont val="宋体"/>
        <charset val="134"/>
      </rPr>
      <t>马鹿镇宝坪村水毁道路维修工程</t>
    </r>
  </si>
  <si>
    <r>
      <rPr>
        <sz val="14"/>
        <rFont val="宋体"/>
        <charset val="134"/>
      </rPr>
      <t>宝坪村</t>
    </r>
  </si>
  <si>
    <r>
      <rPr>
        <sz val="14"/>
        <rFont val="宋体"/>
        <charset val="134"/>
      </rPr>
      <t>维修水毁道路</t>
    </r>
    <r>
      <rPr>
        <sz val="14"/>
        <rFont val="Times New Roman"/>
        <charset val="134"/>
      </rPr>
      <t>1</t>
    </r>
    <r>
      <rPr>
        <sz val="14"/>
        <rFont val="宋体"/>
        <charset val="134"/>
      </rPr>
      <t>公里；其中大桥头至黎学伟门口处</t>
    </r>
    <r>
      <rPr>
        <sz val="14"/>
        <rFont val="Times New Roman"/>
        <charset val="134"/>
      </rPr>
      <t>0.4</t>
    </r>
    <r>
      <rPr>
        <sz val="14"/>
        <rFont val="宋体"/>
        <charset val="134"/>
      </rPr>
      <t>公里；麻格生门口至马富生房后处</t>
    </r>
    <r>
      <rPr>
        <sz val="14"/>
        <rFont val="Times New Roman"/>
        <charset val="134"/>
      </rPr>
      <t>0.3</t>
    </r>
    <r>
      <rPr>
        <sz val="14"/>
        <rFont val="宋体"/>
        <charset val="134"/>
      </rPr>
      <t>公里；穆永清院墙至一组路口</t>
    </r>
    <r>
      <rPr>
        <sz val="14"/>
        <rFont val="Times New Roman"/>
        <charset val="134"/>
      </rPr>
      <t>0.3</t>
    </r>
    <r>
      <rPr>
        <sz val="14"/>
        <rFont val="宋体"/>
        <charset val="134"/>
      </rPr>
      <t>公里。</t>
    </r>
  </si>
  <si>
    <r>
      <rPr>
        <sz val="14"/>
        <rFont val="宋体"/>
        <charset val="134"/>
      </rPr>
      <t>改善道路状况，方便群众出行</t>
    </r>
  </si>
  <si>
    <r>
      <rPr>
        <sz val="14"/>
        <rFont val="宋体"/>
        <charset val="134"/>
      </rPr>
      <t>马关镇上河村水毁道路维修工程</t>
    </r>
  </si>
  <si>
    <r>
      <rPr>
        <sz val="14"/>
        <rFont val="宋体"/>
        <charset val="134"/>
      </rPr>
      <t>上河村</t>
    </r>
  </si>
  <si>
    <r>
      <rPr>
        <sz val="14"/>
        <rFont val="宋体"/>
        <charset val="134"/>
      </rPr>
      <t>护坡长</t>
    </r>
    <r>
      <rPr>
        <sz val="14"/>
        <rFont val="Times New Roman"/>
        <charset val="134"/>
      </rPr>
      <t>38</t>
    </r>
    <r>
      <rPr>
        <sz val="14"/>
        <rFont val="宋体"/>
        <charset val="134"/>
      </rPr>
      <t>米，高</t>
    </r>
    <r>
      <rPr>
        <sz val="14"/>
        <rFont val="Times New Roman"/>
        <charset val="134"/>
      </rPr>
      <t>8</t>
    </r>
    <r>
      <rPr>
        <sz val="14"/>
        <rFont val="宋体"/>
        <charset val="134"/>
      </rPr>
      <t>米，底宽</t>
    </r>
    <r>
      <rPr>
        <sz val="14"/>
        <rFont val="Times New Roman"/>
        <charset val="134"/>
      </rPr>
      <t>80</t>
    </r>
    <r>
      <rPr>
        <sz val="14"/>
        <rFont val="宋体"/>
        <charset val="134"/>
      </rPr>
      <t>，上宽</t>
    </r>
    <r>
      <rPr>
        <sz val="14"/>
        <rFont val="Times New Roman"/>
        <charset val="134"/>
      </rPr>
      <t>50</t>
    </r>
    <r>
      <rPr>
        <sz val="14"/>
        <rFont val="宋体"/>
        <charset val="134"/>
      </rPr>
      <t>，硬化路</t>
    </r>
    <r>
      <rPr>
        <sz val="14"/>
        <rFont val="Times New Roman"/>
        <charset val="134"/>
      </rPr>
      <t>3.5</t>
    </r>
    <r>
      <rPr>
        <sz val="14"/>
        <rFont val="宋体"/>
        <charset val="134"/>
      </rPr>
      <t>宽，长</t>
    </r>
    <r>
      <rPr>
        <sz val="14"/>
        <rFont val="Times New Roman"/>
        <charset val="134"/>
      </rPr>
      <t>40</t>
    </r>
    <r>
      <rPr>
        <sz val="14"/>
        <rFont val="宋体"/>
        <charset val="134"/>
      </rPr>
      <t>米</t>
    </r>
  </si>
  <si>
    <r>
      <rPr>
        <sz val="14"/>
        <rFont val="宋体"/>
        <charset val="134"/>
      </rPr>
      <t>方便农户出行</t>
    </r>
  </si>
  <si>
    <r>
      <rPr>
        <sz val="14"/>
        <rFont val="宋体"/>
        <charset val="134"/>
      </rPr>
      <t>闫家乡操场村暴雨灾害水毁道路维修工程</t>
    </r>
  </si>
  <si>
    <r>
      <rPr>
        <sz val="14"/>
        <rFont val="宋体"/>
        <charset val="134"/>
      </rPr>
      <t>操场村水毁道路维修</t>
    </r>
    <r>
      <rPr>
        <sz val="14"/>
        <rFont val="Times New Roman"/>
        <charset val="134"/>
      </rPr>
      <t>0.28</t>
    </r>
    <r>
      <rPr>
        <sz val="14"/>
        <rFont val="宋体"/>
        <charset val="134"/>
      </rPr>
      <t>公里</t>
    </r>
  </si>
  <si>
    <r>
      <rPr>
        <sz val="14"/>
        <rFont val="宋体"/>
        <charset val="134"/>
      </rPr>
      <t>张棉乡上蒋村水毁道路维修工程</t>
    </r>
  </si>
  <si>
    <r>
      <rPr>
        <sz val="14"/>
        <rFont val="宋体"/>
        <charset val="134"/>
      </rPr>
      <t>上蒋村</t>
    </r>
  </si>
  <si>
    <r>
      <rPr>
        <sz val="14"/>
        <rFont val="宋体"/>
        <charset val="134"/>
      </rPr>
      <t>上蒋村水毁道路维修</t>
    </r>
    <r>
      <rPr>
        <sz val="14"/>
        <rFont val="Times New Roman"/>
        <charset val="134"/>
      </rPr>
      <t>0.3</t>
    </r>
    <r>
      <rPr>
        <sz val="14"/>
        <rFont val="宋体"/>
        <charset val="134"/>
      </rPr>
      <t>公里</t>
    </r>
  </si>
  <si>
    <r>
      <rPr>
        <sz val="14"/>
        <rFont val="宋体"/>
        <charset val="134"/>
      </rPr>
      <t>张棉乡周家村水毁道路维修工程</t>
    </r>
  </si>
  <si>
    <r>
      <rPr>
        <sz val="14"/>
        <rFont val="宋体"/>
        <charset val="134"/>
      </rPr>
      <t>周家村</t>
    </r>
  </si>
  <si>
    <r>
      <rPr>
        <sz val="14"/>
        <rFont val="宋体"/>
        <charset val="134"/>
      </rPr>
      <t>周家村水毁道路维修</t>
    </r>
    <r>
      <rPr>
        <sz val="14"/>
        <rFont val="Times New Roman"/>
        <charset val="134"/>
      </rPr>
      <t>6</t>
    </r>
    <r>
      <rPr>
        <sz val="14"/>
        <rFont val="宋体"/>
        <charset val="134"/>
      </rPr>
      <t>处</t>
    </r>
    <r>
      <rPr>
        <sz val="14"/>
        <rFont val="Times New Roman"/>
        <charset val="134"/>
      </rPr>
      <t>0.5</t>
    </r>
    <r>
      <rPr>
        <sz val="14"/>
        <rFont val="宋体"/>
        <charset val="134"/>
      </rPr>
      <t>公里</t>
    </r>
  </si>
  <si>
    <r>
      <rPr>
        <sz val="14"/>
        <rFont val="宋体"/>
        <charset val="134"/>
      </rPr>
      <t>梁山镇吕湾村水毁道路维修项目</t>
    </r>
  </si>
  <si>
    <r>
      <rPr>
        <sz val="14"/>
        <rFont val="宋体"/>
        <charset val="134"/>
      </rPr>
      <t>梁山镇吕湾村水毁路面修复</t>
    </r>
    <r>
      <rPr>
        <sz val="14"/>
        <rFont val="Times New Roman"/>
        <charset val="134"/>
      </rPr>
      <t>0.32</t>
    </r>
    <r>
      <rPr>
        <sz val="14"/>
        <rFont val="宋体"/>
        <charset val="134"/>
      </rPr>
      <t>公里</t>
    </r>
  </si>
  <si>
    <r>
      <rPr>
        <sz val="14"/>
        <rFont val="宋体"/>
        <charset val="134"/>
      </rPr>
      <t>连五乡陈家村水毁塌方回填硬化工程</t>
    </r>
  </si>
  <si>
    <r>
      <rPr>
        <sz val="14"/>
        <rFont val="宋体"/>
        <charset val="134"/>
      </rPr>
      <t>陈家村</t>
    </r>
  </si>
  <si>
    <r>
      <rPr>
        <sz val="14"/>
        <rFont val="宋体"/>
        <charset val="134"/>
      </rPr>
      <t>陈家新村水毁道路塌方回填硬化共计</t>
    </r>
    <r>
      <rPr>
        <sz val="14"/>
        <rFont val="Times New Roman"/>
        <charset val="134"/>
      </rPr>
      <t>300</t>
    </r>
    <r>
      <rPr>
        <sz val="14"/>
        <rFont val="宋体"/>
        <charset val="134"/>
      </rPr>
      <t>平方米。</t>
    </r>
  </si>
  <si>
    <r>
      <rPr>
        <sz val="14"/>
        <rFont val="宋体"/>
        <charset val="134"/>
      </rPr>
      <t>龙山镇马河村水毁道路维修工程</t>
    </r>
  </si>
  <si>
    <r>
      <rPr>
        <sz val="14"/>
        <rFont val="宋体"/>
        <charset val="134"/>
      </rPr>
      <t>水毁</t>
    </r>
    <r>
      <rPr>
        <sz val="14"/>
        <rFont val="Times New Roman"/>
        <charset val="134"/>
      </rPr>
      <t>2100</t>
    </r>
    <r>
      <rPr>
        <sz val="14"/>
        <rFont val="宋体"/>
        <charset val="134"/>
      </rPr>
      <t>平方米路面破碎清运，道路硬化</t>
    </r>
    <r>
      <rPr>
        <sz val="14"/>
        <rFont val="Times New Roman"/>
        <charset val="134"/>
      </rPr>
      <t>2100</t>
    </r>
    <r>
      <rPr>
        <sz val="14"/>
        <rFont val="宋体"/>
        <charset val="134"/>
      </rPr>
      <t>平方米。</t>
    </r>
  </si>
  <si>
    <r>
      <rPr>
        <sz val="14"/>
        <rFont val="宋体"/>
        <charset val="134"/>
      </rPr>
      <t>龙山镇连柯村水毁道路维修工程</t>
    </r>
  </si>
  <si>
    <r>
      <rPr>
        <sz val="14"/>
        <rFont val="宋体"/>
        <charset val="134"/>
      </rPr>
      <t>连柯村</t>
    </r>
  </si>
  <si>
    <r>
      <rPr>
        <sz val="14"/>
        <rFont val="宋体"/>
        <charset val="134"/>
      </rPr>
      <t>易地搬迁安置点水毁道路</t>
    </r>
    <r>
      <rPr>
        <sz val="14"/>
        <rFont val="Times New Roman"/>
        <charset val="134"/>
      </rPr>
      <t>650</t>
    </r>
    <r>
      <rPr>
        <sz val="14"/>
        <rFont val="宋体"/>
        <charset val="134"/>
      </rPr>
      <t>平米。</t>
    </r>
  </si>
  <si>
    <r>
      <rPr>
        <sz val="14"/>
        <rFont val="宋体"/>
        <charset val="134"/>
      </rPr>
      <t>龙山镇榆树村易地搬迁安置点水毁道路维修工程</t>
    </r>
  </si>
  <si>
    <r>
      <rPr>
        <sz val="14"/>
        <rFont val="宋体"/>
        <charset val="134"/>
      </rPr>
      <t>榆树村</t>
    </r>
  </si>
  <si>
    <r>
      <rPr>
        <sz val="14"/>
        <rFont val="宋体"/>
        <charset val="134"/>
      </rPr>
      <t>易地搬迁安置点道路水毁</t>
    </r>
    <r>
      <rPr>
        <sz val="14"/>
        <rFont val="Times New Roman"/>
        <charset val="134"/>
      </rPr>
      <t>160</t>
    </r>
    <r>
      <rPr>
        <sz val="14"/>
        <rFont val="宋体"/>
        <charset val="134"/>
      </rPr>
      <t>平方米，主巷道</t>
    </r>
    <r>
      <rPr>
        <sz val="14"/>
        <rFont val="Times New Roman"/>
        <charset val="134"/>
      </rPr>
      <t>20</t>
    </r>
    <r>
      <rPr>
        <sz val="14"/>
        <rFont val="宋体"/>
        <charset val="134"/>
      </rPr>
      <t>平方米。</t>
    </r>
  </si>
  <si>
    <r>
      <rPr>
        <b/>
        <sz val="14"/>
        <rFont val="Times New Roman"/>
        <charset val="134"/>
      </rPr>
      <t>3.8</t>
    </r>
    <r>
      <rPr>
        <b/>
        <sz val="14"/>
        <rFont val="宋体"/>
        <charset val="134"/>
      </rPr>
      <t>水毁防护工程</t>
    </r>
  </si>
  <si>
    <r>
      <rPr>
        <b/>
        <sz val="14"/>
        <rFont val="宋体"/>
        <charset val="134"/>
      </rPr>
      <t>投资</t>
    </r>
    <r>
      <rPr>
        <b/>
        <sz val="14"/>
        <rFont val="Times New Roman"/>
        <charset val="134"/>
      </rPr>
      <t>1204.39</t>
    </r>
    <r>
      <rPr>
        <b/>
        <sz val="14"/>
        <rFont val="宋体"/>
        <charset val="134"/>
      </rPr>
      <t>万元用于修建水毁防护</t>
    </r>
    <r>
      <rPr>
        <b/>
        <sz val="14"/>
        <rFont val="Times New Roman"/>
        <charset val="134"/>
      </rPr>
      <t>22088</t>
    </r>
    <r>
      <rPr>
        <b/>
        <sz val="14"/>
        <rFont val="宋体"/>
        <charset val="134"/>
      </rPr>
      <t>立方米。</t>
    </r>
  </si>
  <si>
    <r>
      <rPr>
        <sz val="14"/>
        <rFont val="宋体"/>
        <charset val="134"/>
      </rPr>
      <t>刘堡镇赵湾村护坡建设</t>
    </r>
  </si>
  <si>
    <r>
      <rPr>
        <sz val="14"/>
        <rFont val="宋体"/>
        <charset val="134"/>
      </rPr>
      <t>赵湾村</t>
    </r>
  </si>
  <si>
    <r>
      <rPr>
        <sz val="14"/>
        <rFont val="宋体"/>
        <charset val="134"/>
      </rPr>
      <t>赵湾村二组建设护坡</t>
    </r>
    <r>
      <rPr>
        <sz val="14"/>
        <rFont val="Times New Roman"/>
        <charset val="134"/>
      </rPr>
      <t>486</t>
    </r>
    <r>
      <rPr>
        <sz val="14"/>
        <rFont val="宋体"/>
        <charset val="134"/>
      </rPr>
      <t>立方米；赵湾三组清真寺旁塌陷路段维修建设护坡一处长</t>
    </r>
    <r>
      <rPr>
        <sz val="14"/>
        <rFont val="Times New Roman"/>
        <charset val="134"/>
      </rPr>
      <t>50</t>
    </r>
    <r>
      <rPr>
        <sz val="14"/>
        <rFont val="宋体"/>
        <charset val="134"/>
      </rPr>
      <t>米，高</t>
    </r>
    <r>
      <rPr>
        <sz val="14"/>
        <rFont val="Times New Roman"/>
        <charset val="134"/>
      </rPr>
      <t>5</t>
    </r>
    <r>
      <rPr>
        <sz val="14"/>
        <rFont val="宋体"/>
        <charset val="134"/>
      </rPr>
      <t>米，底宽</t>
    </r>
    <r>
      <rPr>
        <sz val="14"/>
        <rFont val="Times New Roman"/>
        <charset val="134"/>
      </rPr>
      <t>1.4</t>
    </r>
    <r>
      <rPr>
        <sz val="14"/>
        <rFont val="宋体"/>
        <charset val="134"/>
      </rPr>
      <t>米，上口宽</t>
    </r>
    <r>
      <rPr>
        <sz val="14"/>
        <rFont val="Times New Roman"/>
        <charset val="134"/>
      </rPr>
      <t>0.6</t>
    </r>
    <r>
      <rPr>
        <sz val="14"/>
        <rFont val="宋体"/>
        <charset val="134"/>
      </rPr>
      <t>米平均宽</t>
    </r>
    <r>
      <rPr>
        <sz val="14"/>
        <rFont val="Times New Roman"/>
        <charset val="134"/>
      </rPr>
      <t>1</t>
    </r>
    <r>
      <rPr>
        <sz val="14"/>
        <rFont val="宋体"/>
        <charset val="134"/>
      </rPr>
      <t>米合计</t>
    </r>
    <r>
      <rPr>
        <sz val="14"/>
        <rFont val="Times New Roman"/>
        <charset val="134"/>
      </rPr>
      <t>250</t>
    </r>
    <r>
      <rPr>
        <sz val="14"/>
        <rFont val="宋体"/>
        <charset val="134"/>
      </rPr>
      <t>立方米，垫土方</t>
    </r>
    <r>
      <rPr>
        <sz val="14"/>
        <rFont val="Times New Roman"/>
        <charset val="134"/>
      </rPr>
      <t>400</t>
    </r>
    <r>
      <rPr>
        <sz val="14"/>
        <rFont val="宋体"/>
        <charset val="134"/>
      </rPr>
      <t>立方米，硬化路面</t>
    </r>
    <r>
      <rPr>
        <sz val="14"/>
        <rFont val="Times New Roman"/>
        <charset val="134"/>
      </rPr>
      <t>125</t>
    </r>
    <r>
      <rPr>
        <sz val="14"/>
        <rFont val="宋体"/>
        <charset val="134"/>
      </rPr>
      <t>平方米</t>
    </r>
  </si>
  <si>
    <r>
      <rPr>
        <sz val="14"/>
        <rFont val="宋体"/>
        <charset val="134"/>
      </rPr>
      <t>刘堡镇李山村护坡建设</t>
    </r>
  </si>
  <si>
    <r>
      <rPr>
        <sz val="14"/>
        <rFont val="宋体"/>
        <charset val="134"/>
      </rPr>
      <t>李山村</t>
    </r>
  </si>
  <si>
    <r>
      <rPr>
        <sz val="14"/>
        <rFont val="宋体"/>
        <charset val="134"/>
      </rPr>
      <t>在李山村建设护坡，修建</t>
    </r>
    <r>
      <rPr>
        <sz val="14"/>
        <rFont val="Times New Roman"/>
        <charset val="134"/>
      </rPr>
      <t>1.</t>
    </r>
    <r>
      <rPr>
        <sz val="14"/>
        <rFont val="宋体"/>
        <charset val="134"/>
      </rPr>
      <t>曲头湾：长</t>
    </r>
    <r>
      <rPr>
        <sz val="14"/>
        <rFont val="Times New Roman"/>
        <charset val="134"/>
      </rPr>
      <t>32</t>
    </r>
    <r>
      <rPr>
        <sz val="14"/>
        <rFont val="宋体"/>
        <charset val="134"/>
      </rPr>
      <t>米，高</t>
    </r>
    <r>
      <rPr>
        <sz val="14"/>
        <rFont val="Times New Roman"/>
        <charset val="134"/>
      </rPr>
      <t>5</t>
    </r>
    <r>
      <rPr>
        <sz val="14"/>
        <rFont val="宋体"/>
        <charset val="134"/>
      </rPr>
      <t>米，修建方量</t>
    </r>
    <r>
      <rPr>
        <sz val="14"/>
        <rFont val="Times New Roman"/>
        <charset val="134"/>
      </rPr>
      <t>160m³
2.</t>
    </r>
    <r>
      <rPr>
        <sz val="14"/>
        <rFont val="宋体"/>
        <charset val="134"/>
      </rPr>
      <t>大庄组：长</t>
    </r>
    <r>
      <rPr>
        <sz val="14"/>
        <rFont val="Times New Roman"/>
        <charset val="134"/>
      </rPr>
      <t>70</t>
    </r>
    <r>
      <rPr>
        <sz val="14"/>
        <rFont val="宋体"/>
        <charset val="134"/>
      </rPr>
      <t>米，高</t>
    </r>
    <r>
      <rPr>
        <sz val="14"/>
        <rFont val="Times New Roman"/>
        <charset val="134"/>
      </rPr>
      <t>5.5</t>
    </r>
    <r>
      <rPr>
        <sz val="14"/>
        <rFont val="宋体"/>
        <charset val="134"/>
      </rPr>
      <t>米，修建方量</t>
    </r>
    <r>
      <rPr>
        <sz val="14"/>
        <rFont val="Times New Roman"/>
        <charset val="134"/>
      </rPr>
      <t>385m³3.</t>
    </r>
    <r>
      <rPr>
        <sz val="14"/>
        <rFont val="宋体"/>
        <charset val="134"/>
      </rPr>
      <t>东风组：长</t>
    </r>
    <r>
      <rPr>
        <sz val="14"/>
        <rFont val="Times New Roman"/>
        <charset val="134"/>
      </rPr>
      <t>30</t>
    </r>
    <r>
      <rPr>
        <sz val="14"/>
        <rFont val="宋体"/>
        <charset val="134"/>
      </rPr>
      <t>米，高</t>
    </r>
    <r>
      <rPr>
        <sz val="14"/>
        <rFont val="Times New Roman"/>
        <charset val="134"/>
      </rPr>
      <t>5</t>
    </r>
    <r>
      <rPr>
        <sz val="14"/>
        <rFont val="宋体"/>
        <charset val="134"/>
      </rPr>
      <t>米，修建方量</t>
    </r>
    <r>
      <rPr>
        <sz val="14"/>
        <rFont val="Times New Roman"/>
        <charset val="134"/>
      </rPr>
      <t>150m³</t>
    </r>
    <r>
      <rPr>
        <sz val="14"/>
        <rFont val="宋体"/>
        <charset val="134"/>
      </rPr>
      <t>，</t>
    </r>
  </si>
  <si>
    <r>
      <rPr>
        <sz val="14"/>
        <rFont val="宋体"/>
        <charset val="134"/>
      </rPr>
      <t>马鹿镇韩河村水毁防护工程</t>
    </r>
  </si>
  <si>
    <r>
      <rPr>
        <sz val="14"/>
        <rFont val="宋体"/>
        <charset val="134"/>
      </rPr>
      <t>韩河村一组杨金生至李建林家房后挡墙项目，长</t>
    </r>
    <r>
      <rPr>
        <sz val="14"/>
        <rFont val="Times New Roman"/>
        <charset val="134"/>
      </rPr>
      <t>90m</t>
    </r>
    <r>
      <rPr>
        <sz val="14"/>
        <rFont val="宋体"/>
        <charset val="134"/>
      </rPr>
      <t>，高</t>
    </r>
    <r>
      <rPr>
        <sz val="14"/>
        <rFont val="Times New Roman"/>
        <charset val="134"/>
      </rPr>
      <t>6m</t>
    </r>
    <r>
      <rPr>
        <sz val="14"/>
        <rFont val="宋体"/>
        <charset val="134"/>
      </rPr>
      <t>，厚度</t>
    </r>
    <r>
      <rPr>
        <sz val="14"/>
        <rFont val="Times New Roman"/>
        <charset val="134"/>
      </rPr>
      <t>0.8m</t>
    </r>
    <r>
      <rPr>
        <sz val="14"/>
        <rFont val="宋体"/>
        <charset val="134"/>
      </rPr>
      <t>，小计</t>
    </r>
    <r>
      <rPr>
        <sz val="14"/>
        <rFont val="Times New Roman"/>
        <charset val="134"/>
      </rPr>
      <t>432m³</t>
    </r>
    <r>
      <rPr>
        <sz val="14"/>
        <rFont val="宋体"/>
        <charset val="134"/>
      </rPr>
      <t>；二组杨辉家后至杨双录家牛棚护坡，长度：长</t>
    </r>
    <r>
      <rPr>
        <sz val="14"/>
        <rFont val="Times New Roman"/>
        <charset val="134"/>
      </rPr>
      <t>142m</t>
    </r>
    <r>
      <rPr>
        <sz val="14"/>
        <rFont val="宋体"/>
        <charset val="134"/>
      </rPr>
      <t>，高</t>
    </r>
    <r>
      <rPr>
        <sz val="14"/>
        <rFont val="Times New Roman"/>
        <charset val="134"/>
      </rPr>
      <t>5m</t>
    </r>
    <r>
      <rPr>
        <sz val="14"/>
        <rFont val="宋体"/>
        <charset val="134"/>
      </rPr>
      <t>，厚度</t>
    </r>
    <r>
      <rPr>
        <sz val="14"/>
        <rFont val="Times New Roman"/>
        <charset val="134"/>
      </rPr>
      <t>0.8m</t>
    </r>
    <r>
      <rPr>
        <sz val="14"/>
        <rFont val="宋体"/>
        <charset val="134"/>
      </rPr>
      <t>，小计：</t>
    </r>
    <r>
      <rPr>
        <sz val="14"/>
        <rFont val="Times New Roman"/>
        <charset val="134"/>
      </rPr>
      <t>568m³</t>
    </r>
    <r>
      <rPr>
        <sz val="14"/>
        <rFont val="宋体"/>
        <charset val="134"/>
      </rPr>
      <t>；共计：</t>
    </r>
    <r>
      <rPr>
        <sz val="14"/>
        <rFont val="Times New Roman"/>
        <charset val="134"/>
      </rPr>
      <t>1000m³.</t>
    </r>
  </si>
  <si>
    <r>
      <rPr>
        <sz val="14"/>
        <rFont val="宋体"/>
        <charset val="134"/>
      </rPr>
      <t>保护村内道路设施</t>
    </r>
  </si>
  <si>
    <r>
      <rPr>
        <sz val="14"/>
        <rFont val="宋体"/>
        <charset val="134"/>
      </rPr>
      <t>马关镇庙湾村水毁防护工程</t>
    </r>
  </si>
  <si>
    <r>
      <rPr>
        <sz val="14"/>
        <rFont val="宋体"/>
        <charset val="134"/>
      </rPr>
      <t>庙湾村</t>
    </r>
  </si>
  <si>
    <r>
      <rPr>
        <sz val="14"/>
        <rFont val="宋体"/>
        <charset val="134"/>
      </rPr>
      <t>三组杨坡坡护坡</t>
    </r>
    <r>
      <rPr>
        <sz val="14"/>
        <rFont val="Times New Roman"/>
        <charset val="134"/>
      </rPr>
      <t>180</t>
    </r>
    <r>
      <rPr>
        <sz val="14"/>
        <rFont val="宋体"/>
        <charset val="134"/>
      </rPr>
      <t>立方米，水毁路面长</t>
    </r>
    <r>
      <rPr>
        <sz val="14"/>
        <rFont val="Times New Roman"/>
        <charset val="134"/>
      </rPr>
      <t>90</t>
    </r>
    <r>
      <rPr>
        <sz val="14"/>
        <rFont val="宋体"/>
        <charset val="134"/>
      </rPr>
      <t>米，宽</t>
    </r>
    <r>
      <rPr>
        <sz val="14"/>
        <rFont val="Times New Roman"/>
        <charset val="134"/>
      </rPr>
      <t>3</t>
    </r>
    <r>
      <rPr>
        <sz val="14"/>
        <rFont val="宋体"/>
        <charset val="134"/>
      </rPr>
      <t>米，水渠</t>
    </r>
    <r>
      <rPr>
        <sz val="14"/>
        <rFont val="Times New Roman"/>
        <charset val="134"/>
      </rPr>
      <t>85</t>
    </r>
  </si>
  <si>
    <r>
      <rPr>
        <sz val="14"/>
        <rFont val="宋体"/>
        <charset val="134"/>
      </rPr>
      <t>改善群众生产生活条件、方便出行、有效解决群众的行路难问题</t>
    </r>
    <r>
      <rPr>
        <sz val="14"/>
        <rFont val="Times New Roman"/>
        <charset val="0"/>
      </rPr>
      <t>.</t>
    </r>
  </si>
  <si>
    <r>
      <rPr>
        <sz val="14"/>
        <rFont val="宋体"/>
        <charset val="134"/>
      </rPr>
      <t>马关镇西庄村阴洼组滑坡治理工程</t>
    </r>
  </si>
  <si>
    <r>
      <rPr>
        <sz val="14"/>
        <rFont val="宋体"/>
        <charset val="134"/>
      </rPr>
      <t>西庄村</t>
    </r>
  </si>
  <si>
    <r>
      <rPr>
        <sz val="14"/>
        <rFont val="宋体"/>
        <charset val="134"/>
      </rPr>
      <t>修建长</t>
    </r>
    <r>
      <rPr>
        <sz val="14"/>
        <rFont val="Times New Roman"/>
        <charset val="134"/>
      </rPr>
      <t>21</t>
    </r>
    <r>
      <rPr>
        <sz val="14"/>
        <rFont val="宋体"/>
        <charset val="134"/>
      </rPr>
      <t>米、高</t>
    </r>
    <r>
      <rPr>
        <sz val="14"/>
        <rFont val="Times New Roman"/>
        <charset val="134"/>
      </rPr>
      <t>12</t>
    </r>
    <r>
      <rPr>
        <sz val="14"/>
        <rFont val="宋体"/>
        <charset val="134"/>
      </rPr>
      <t>米的挡墙护坡，硬化路面</t>
    </r>
    <r>
      <rPr>
        <sz val="14"/>
        <rFont val="Times New Roman"/>
        <charset val="134"/>
      </rPr>
      <t>50</t>
    </r>
    <r>
      <rPr>
        <sz val="14"/>
        <rFont val="宋体"/>
        <charset val="134"/>
      </rPr>
      <t>米、宽</t>
    </r>
    <r>
      <rPr>
        <sz val="14"/>
        <rFont val="Times New Roman"/>
        <charset val="134"/>
      </rPr>
      <t>3.5</t>
    </r>
    <r>
      <rPr>
        <sz val="14"/>
        <rFont val="宋体"/>
        <charset val="134"/>
      </rPr>
      <t>米，修建水渠</t>
    </r>
    <r>
      <rPr>
        <sz val="14"/>
        <rFont val="Times New Roman"/>
        <charset val="134"/>
      </rPr>
      <t>200</t>
    </r>
    <r>
      <rPr>
        <sz val="14"/>
        <rFont val="宋体"/>
        <charset val="134"/>
      </rPr>
      <t>米</t>
    </r>
  </si>
  <si>
    <r>
      <rPr>
        <sz val="14"/>
        <rFont val="宋体"/>
        <charset val="134"/>
      </rPr>
      <t>解决农户安全问题</t>
    </r>
  </si>
  <si>
    <r>
      <rPr>
        <sz val="14"/>
        <rFont val="宋体"/>
        <charset val="134"/>
      </rPr>
      <t>马关镇上豆村碾子沟水毁维修工程</t>
    </r>
  </si>
  <si>
    <r>
      <rPr>
        <sz val="14"/>
        <rFont val="宋体"/>
        <charset val="134"/>
      </rPr>
      <t>上豆村</t>
    </r>
  </si>
  <si>
    <r>
      <rPr>
        <sz val="14"/>
        <rFont val="Times New Roman"/>
        <charset val="134"/>
      </rPr>
      <t>1.</t>
    </r>
    <r>
      <rPr>
        <sz val="14"/>
        <rFont val="宋体"/>
        <charset val="134"/>
      </rPr>
      <t>长</t>
    </r>
    <r>
      <rPr>
        <sz val="14"/>
        <rFont val="Times New Roman"/>
        <charset val="134"/>
      </rPr>
      <t>126</t>
    </r>
    <r>
      <rPr>
        <sz val="14"/>
        <rFont val="宋体"/>
        <charset val="134"/>
      </rPr>
      <t>米，宽</t>
    </r>
    <r>
      <rPr>
        <sz val="14"/>
        <rFont val="Times New Roman"/>
        <charset val="134"/>
      </rPr>
      <t>22</t>
    </r>
    <r>
      <rPr>
        <sz val="14"/>
        <rFont val="宋体"/>
        <charset val="134"/>
      </rPr>
      <t>米，高</t>
    </r>
    <r>
      <rPr>
        <sz val="14"/>
        <rFont val="Times New Roman"/>
        <charset val="134"/>
      </rPr>
      <t>11</t>
    </r>
    <r>
      <rPr>
        <sz val="14"/>
        <rFont val="宋体"/>
        <charset val="134"/>
      </rPr>
      <t>米，回填需土方</t>
    </r>
    <r>
      <rPr>
        <sz val="14"/>
        <rFont val="Times New Roman"/>
        <charset val="134"/>
      </rPr>
      <t>55440</t>
    </r>
    <r>
      <rPr>
        <sz val="14"/>
        <rFont val="宋体"/>
        <charset val="134"/>
      </rPr>
      <t>立方米。</t>
    </r>
    <r>
      <rPr>
        <sz val="14"/>
        <rFont val="Times New Roman"/>
        <charset val="134"/>
      </rPr>
      <t>2.3*1</t>
    </r>
    <r>
      <rPr>
        <sz val="14"/>
        <rFont val="宋体"/>
        <charset val="134"/>
      </rPr>
      <t>的涵管</t>
    </r>
    <r>
      <rPr>
        <sz val="14"/>
        <rFont val="Times New Roman"/>
        <charset val="134"/>
      </rPr>
      <t>45</t>
    </r>
    <r>
      <rPr>
        <sz val="14"/>
        <rFont val="宋体"/>
        <charset val="134"/>
      </rPr>
      <t>个，</t>
    </r>
    <r>
      <rPr>
        <sz val="14"/>
        <rFont val="Times New Roman"/>
        <charset val="134"/>
      </rPr>
      <t>3.</t>
    </r>
    <r>
      <rPr>
        <sz val="14"/>
        <rFont val="宋体"/>
        <charset val="134"/>
      </rPr>
      <t>硬化道路</t>
    </r>
    <r>
      <rPr>
        <sz val="14"/>
        <rFont val="Times New Roman"/>
        <charset val="134"/>
      </rPr>
      <t>2772</t>
    </r>
    <r>
      <rPr>
        <sz val="14"/>
        <rFont val="宋体"/>
        <charset val="134"/>
      </rPr>
      <t>平方米。</t>
    </r>
  </si>
  <si>
    <r>
      <rPr>
        <sz val="14"/>
        <rFont val="宋体"/>
        <charset val="134"/>
      </rPr>
      <t>治理灾害点，保障农户安心居住</t>
    </r>
  </si>
  <si>
    <r>
      <rPr>
        <sz val="14"/>
        <rFont val="宋体"/>
        <charset val="134"/>
      </rPr>
      <t>闫家乡三友村暴雨灾害水毁防护工程</t>
    </r>
  </si>
  <si>
    <r>
      <rPr>
        <sz val="14"/>
        <rFont val="宋体"/>
        <charset val="134"/>
      </rPr>
      <t>三友村</t>
    </r>
  </si>
  <si>
    <r>
      <rPr>
        <sz val="14"/>
        <rFont val="宋体"/>
        <charset val="134"/>
      </rPr>
      <t>闫家乡三友村实施水毁防护工程</t>
    </r>
    <r>
      <rPr>
        <sz val="14"/>
        <rFont val="Times New Roman"/>
        <charset val="134"/>
      </rPr>
      <t>,,</t>
    </r>
    <r>
      <rPr>
        <sz val="14"/>
        <rFont val="宋体"/>
        <charset val="134"/>
      </rPr>
      <t>，一组何金鸣屋后新建</t>
    </r>
    <r>
      <rPr>
        <sz val="14"/>
        <rFont val="Times New Roman"/>
        <charset val="134"/>
      </rPr>
      <t>50*5*1</t>
    </r>
    <r>
      <rPr>
        <sz val="14"/>
        <rFont val="宋体"/>
        <charset val="134"/>
      </rPr>
      <t>护坡</t>
    </r>
    <r>
      <rPr>
        <sz val="14"/>
        <rFont val="Times New Roman"/>
        <charset val="134"/>
      </rPr>
      <t>250</t>
    </r>
    <r>
      <rPr>
        <sz val="14"/>
        <rFont val="宋体"/>
        <charset val="134"/>
      </rPr>
      <t>立方米，</t>
    </r>
  </si>
  <si>
    <r>
      <rPr>
        <sz val="14"/>
        <rFont val="宋体"/>
        <charset val="134"/>
      </rPr>
      <t>川王镇海湾村水毁防护项目</t>
    </r>
  </si>
  <si>
    <t>一、1.底口井桩3个（深5米，直径1.5米）、60的联系梁2个长12米乘2；2.二层5个井桩（深5米，直径1.5米）、60的联系梁2个长23米乘2；3钢筋混凝土挡土墙长42米，高5米，底口1.5米，伤口0.8米；二、长42米，宽86米，高6.5米，三七土垫方；三、排洪渠83米，水渠底口40公分，上口60公分，高60公分；四、栽树500株，硬化600㎡，铺草坪砖1200㎡</t>
  </si>
  <si>
    <r>
      <rPr>
        <sz val="14"/>
        <rFont val="宋体"/>
        <charset val="134"/>
      </rPr>
      <t>改善群众生产生活条件，方便群众出行。</t>
    </r>
  </si>
  <si>
    <r>
      <rPr>
        <sz val="14"/>
        <rFont val="宋体"/>
        <charset val="134"/>
      </rPr>
      <t>张棉乡张棉村水毁防护工程</t>
    </r>
  </si>
  <si>
    <r>
      <rPr>
        <sz val="14"/>
        <rFont val="宋体"/>
        <charset val="134"/>
      </rPr>
      <t>张棉村</t>
    </r>
  </si>
  <si>
    <r>
      <rPr>
        <sz val="14"/>
        <rFont val="宋体"/>
        <charset val="134"/>
      </rPr>
      <t>张棉村大湾组、李家咀组水毁防护共计</t>
    </r>
    <r>
      <rPr>
        <sz val="14"/>
        <rFont val="Times New Roman"/>
        <charset val="134"/>
      </rPr>
      <t>1990</t>
    </r>
    <r>
      <rPr>
        <sz val="14"/>
        <rFont val="宋体"/>
        <charset val="134"/>
      </rPr>
      <t>立方米</t>
    </r>
  </si>
  <si>
    <r>
      <rPr>
        <sz val="14"/>
        <rFont val="宋体"/>
        <charset val="134"/>
      </rPr>
      <t>张棉乡和平村水毁防护工程</t>
    </r>
  </si>
  <si>
    <r>
      <rPr>
        <sz val="14"/>
        <rFont val="宋体"/>
        <charset val="134"/>
      </rPr>
      <t>和平村</t>
    </r>
  </si>
  <si>
    <r>
      <rPr>
        <sz val="14"/>
        <rFont val="宋体"/>
        <charset val="134"/>
      </rPr>
      <t>和平村水毁防护</t>
    </r>
    <r>
      <rPr>
        <sz val="14"/>
        <rFont val="Times New Roman"/>
        <charset val="134"/>
      </rPr>
      <t>524</t>
    </r>
    <r>
      <rPr>
        <sz val="14"/>
        <rFont val="宋体"/>
        <charset val="134"/>
      </rPr>
      <t>立方米</t>
    </r>
  </si>
  <si>
    <r>
      <rPr>
        <sz val="14"/>
        <rFont val="宋体"/>
        <charset val="134"/>
      </rPr>
      <t>张棉乡上蒋村、周家村水毁防护工程</t>
    </r>
  </si>
  <si>
    <r>
      <rPr>
        <sz val="14"/>
        <color indexed="8"/>
        <rFont val="宋体"/>
        <charset val="134"/>
      </rPr>
      <t>新建</t>
    </r>
  </si>
  <si>
    <r>
      <rPr>
        <sz val="14"/>
        <color indexed="8"/>
        <rFont val="Times New Roman"/>
        <charset val="134"/>
      </rPr>
      <t>2022</t>
    </r>
    <r>
      <rPr>
        <sz val="14"/>
        <color indexed="8"/>
        <rFont val="宋体"/>
        <charset val="134"/>
      </rPr>
      <t>年</t>
    </r>
    <r>
      <rPr>
        <sz val="14"/>
        <color indexed="8"/>
        <rFont val="Times New Roman"/>
        <charset val="134"/>
      </rPr>
      <t>-2022</t>
    </r>
    <r>
      <rPr>
        <sz val="14"/>
        <color indexed="8"/>
        <rFont val="宋体"/>
        <charset val="134"/>
      </rPr>
      <t>年</t>
    </r>
  </si>
  <si>
    <r>
      <rPr>
        <sz val="14"/>
        <color indexed="8"/>
        <rFont val="宋体"/>
        <charset val="134"/>
      </rPr>
      <t>上蒋村、周家村</t>
    </r>
  </si>
  <si>
    <r>
      <rPr>
        <sz val="14"/>
        <color indexed="8"/>
        <rFont val="宋体"/>
        <charset val="134"/>
      </rPr>
      <t>上蒋村水毁防护</t>
    </r>
    <r>
      <rPr>
        <sz val="14"/>
        <color indexed="8"/>
        <rFont val="Times New Roman"/>
        <charset val="134"/>
      </rPr>
      <t>2000</t>
    </r>
    <r>
      <rPr>
        <sz val="14"/>
        <color indexed="8"/>
        <rFont val="宋体"/>
        <charset val="134"/>
      </rPr>
      <t>立方米</t>
    </r>
  </si>
  <si>
    <r>
      <rPr>
        <sz val="14"/>
        <color indexed="8"/>
        <rFont val="宋体"/>
        <charset val="134"/>
      </rPr>
      <t>改善群众生产生活条件，消除安全隐患</t>
    </r>
  </si>
  <si>
    <r>
      <rPr>
        <sz val="14"/>
        <rFont val="宋体"/>
        <charset val="134"/>
      </rPr>
      <t>连五乡水毁防护工程</t>
    </r>
  </si>
  <si>
    <r>
      <rPr>
        <sz val="14"/>
        <rFont val="Times New Roman"/>
        <charset val="134"/>
      </rPr>
      <t>3</t>
    </r>
    <r>
      <rPr>
        <sz val="14"/>
        <rFont val="宋体"/>
        <charset val="134"/>
      </rPr>
      <t>村</t>
    </r>
  </si>
  <si>
    <r>
      <rPr>
        <sz val="14"/>
        <rFont val="宋体"/>
        <charset val="134"/>
      </rPr>
      <t>在马嘴村内实施护坡</t>
    </r>
    <r>
      <rPr>
        <sz val="14"/>
        <rFont val="Times New Roman"/>
        <charset val="134"/>
      </rPr>
      <t>505m³</t>
    </r>
    <r>
      <rPr>
        <sz val="14"/>
        <rFont val="宋体"/>
        <charset val="134"/>
      </rPr>
      <t>、中渠村</t>
    </r>
    <r>
      <rPr>
        <sz val="14"/>
        <rFont val="Times New Roman"/>
        <charset val="134"/>
      </rPr>
      <t>600</t>
    </r>
    <r>
      <rPr>
        <sz val="14"/>
        <rFont val="宋体"/>
        <charset val="134"/>
      </rPr>
      <t>立方米；黄家村护坡</t>
    </r>
    <r>
      <rPr>
        <sz val="14"/>
        <rFont val="Times New Roman"/>
        <charset val="134"/>
      </rPr>
      <t>156m³</t>
    </r>
    <r>
      <rPr>
        <sz val="14"/>
        <rFont val="宋体"/>
        <charset val="134"/>
      </rPr>
      <t>。</t>
    </r>
    <r>
      <rPr>
        <sz val="14"/>
        <rFont val="Times New Roman"/>
        <charset val="134"/>
      </rPr>
      <t xml:space="preserve">
</t>
    </r>
    <r>
      <rPr>
        <sz val="14"/>
        <rFont val="宋体"/>
        <charset val="134"/>
      </rPr>
      <t>共计</t>
    </r>
    <r>
      <rPr>
        <sz val="14"/>
        <rFont val="Times New Roman"/>
        <charset val="134"/>
      </rPr>
      <t>1261m³</t>
    </r>
    <r>
      <rPr>
        <sz val="14"/>
        <rFont val="宋体"/>
        <charset val="134"/>
      </rPr>
      <t>。</t>
    </r>
  </si>
  <si>
    <r>
      <rPr>
        <sz val="14"/>
        <rFont val="宋体"/>
        <charset val="134"/>
      </rPr>
      <t>龙山镇南梁村水毁防护工程</t>
    </r>
  </si>
  <si>
    <r>
      <rPr>
        <sz val="14"/>
        <rFont val="宋体"/>
        <charset val="134"/>
      </rPr>
      <t>新建道路边坡挡土墙共</t>
    </r>
    <r>
      <rPr>
        <sz val="14"/>
        <rFont val="Times New Roman"/>
        <charset val="134"/>
      </rPr>
      <t xml:space="preserve"> 1 </t>
    </r>
    <r>
      <rPr>
        <sz val="14"/>
        <rFont val="宋体"/>
        <charset val="134"/>
      </rPr>
      <t>段，总长</t>
    </r>
    <r>
      <rPr>
        <sz val="14"/>
        <rFont val="Times New Roman"/>
        <charset val="134"/>
      </rPr>
      <t xml:space="preserve"> 26m</t>
    </r>
    <r>
      <rPr>
        <sz val="14"/>
        <rFont val="宋体"/>
        <charset val="134"/>
      </rPr>
      <t>，采用</t>
    </r>
    <r>
      <rPr>
        <sz val="14"/>
        <rFont val="Times New Roman"/>
        <charset val="134"/>
      </rPr>
      <t xml:space="preserve"> M10 </t>
    </r>
    <r>
      <rPr>
        <sz val="14"/>
        <rFont val="宋体"/>
        <charset val="134"/>
      </rPr>
      <t>浆砌片石砌筑。</t>
    </r>
  </si>
  <si>
    <r>
      <rPr>
        <sz val="14"/>
        <rFont val="宋体"/>
        <charset val="134"/>
      </rPr>
      <t>龙山镇北河村水毁维修工程</t>
    </r>
  </si>
  <si>
    <r>
      <rPr>
        <sz val="14"/>
        <rFont val="宋体"/>
        <charset val="134"/>
      </rPr>
      <t>砖砌挡墙长</t>
    </r>
    <r>
      <rPr>
        <sz val="14"/>
        <rFont val="Times New Roman"/>
        <charset val="134"/>
      </rPr>
      <t>64</t>
    </r>
    <r>
      <rPr>
        <sz val="14"/>
        <rFont val="宋体"/>
        <charset val="134"/>
      </rPr>
      <t>米，高</t>
    </r>
    <r>
      <rPr>
        <sz val="14"/>
        <rFont val="Times New Roman"/>
        <charset val="134"/>
      </rPr>
      <t>2</t>
    </r>
    <r>
      <rPr>
        <sz val="14"/>
        <rFont val="宋体"/>
        <charset val="134"/>
      </rPr>
      <t>米，水渠盖板长</t>
    </r>
    <r>
      <rPr>
        <sz val="14"/>
        <rFont val="Times New Roman"/>
        <charset val="134"/>
      </rPr>
      <t>50</t>
    </r>
    <r>
      <rPr>
        <sz val="14"/>
        <rFont val="宋体"/>
        <charset val="134"/>
      </rPr>
      <t>米，</t>
    </r>
    <r>
      <rPr>
        <sz val="14"/>
        <rFont val="Times New Roman"/>
        <charset val="134"/>
      </rPr>
      <t>06*06</t>
    </r>
    <r>
      <rPr>
        <sz val="14"/>
        <rFont val="宋体"/>
        <charset val="134"/>
      </rPr>
      <t>米水渠长</t>
    </r>
    <r>
      <rPr>
        <sz val="14"/>
        <rFont val="Times New Roman"/>
        <charset val="134"/>
      </rPr>
      <t>300</t>
    </r>
    <r>
      <rPr>
        <sz val="14"/>
        <rFont val="宋体"/>
        <charset val="134"/>
      </rPr>
      <t>米，硬化场地</t>
    </r>
    <r>
      <rPr>
        <sz val="14"/>
        <rFont val="Times New Roman"/>
        <charset val="134"/>
      </rPr>
      <t>600</t>
    </r>
    <r>
      <rPr>
        <sz val="14"/>
        <rFont val="宋体"/>
        <charset val="134"/>
      </rPr>
      <t>平方米。</t>
    </r>
  </si>
  <si>
    <r>
      <rPr>
        <sz val="14"/>
        <rFont val="宋体"/>
        <charset val="134"/>
      </rPr>
      <t>龙山镇水毁防护工程</t>
    </r>
  </si>
  <si>
    <r>
      <rPr>
        <sz val="14"/>
        <rFont val="宋体"/>
        <charset val="134"/>
      </rPr>
      <t>马黑曼村</t>
    </r>
    <r>
      <rPr>
        <sz val="14"/>
        <rFont val="Times New Roman"/>
        <charset val="134"/>
      </rPr>
      <t xml:space="preserve">
</t>
    </r>
    <r>
      <rPr>
        <sz val="14"/>
        <rFont val="宋体"/>
        <charset val="134"/>
      </rPr>
      <t>汪堡村</t>
    </r>
  </si>
  <si>
    <r>
      <rPr>
        <sz val="14"/>
        <rFont val="宋体"/>
        <charset val="134"/>
      </rPr>
      <t>马黑曼村一组大桥桥台护坡水毁长</t>
    </r>
    <r>
      <rPr>
        <sz val="14"/>
        <rFont val="Times New Roman"/>
        <charset val="134"/>
      </rPr>
      <t>15</t>
    </r>
    <r>
      <rPr>
        <sz val="14"/>
        <rFont val="宋体"/>
        <charset val="134"/>
      </rPr>
      <t>米，高</t>
    </r>
    <r>
      <rPr>
        <sz val="14"/>
        <rFont val="Times New Roman"/>
        <charset val="134"/>
      </rPr>
      <t>5</t>
    </r>
    <r>
      <rPr>
        <sz val="14"/>
        <rFont val="宋体"/>
        <charset val="134"/>
      </rPr>
      <t>米；汪堡村河堤水毁长</t>
    </r>
    <r>
      <rPr>
        <sz val="14"/>
        <rFont val="Times New Roman"/>
        <charset val="134"/>
      </rPr>
      <t>10</t>
    </r>
    <r>
      <rPr>
        <sz val="14"/>
        <rFont val="宋体"/>
        <charset val="134"/>
      </rPr>
      <t>米。</t>
    </r>
  </si>
  <si>
    <r>
      <rPr>
        <sz val="14"/>
        <rFont val="宋体"/>
        <charset val="134"/>
      </rPr>
      <t>龙山镇西川村水毁防护工程</t>
    </r>
  </si>
  <si>
    <r>
      <rPr>
        <sz val="14"/>
        <rFont val="宋体"/>
        <charset val="134"/>
      </rPr>
      <t>水毁路基塌陷两处，一处长</t>
    </r>
    <r>
      <rPr>
        <sz val="14"/>
        <rFont val="Times New Roman"/>
        <charset val="134"/>
      </rPr>
      <t>30</t>
    </r>
    <r>
      <rPr>
        <sz val="14"/>
        <rFont val="宋体"/>
        <charset val="134"/>
      </rPr>
      <t>米，高</t>
    </r>
    <r>
      <rPr>
        <sz val="14"/>
        <rFont val="Times New Roman"/>
        <charset val="134"/>
      </rPr>
      <t>8</t>
    </r>
    <r>
      <rPr>
        <sz val="14"/>
        <rFont val="宋体"/>
        <charset val="134"/>
      </rPr>
      <t>米（不含基础），一处长</t>
    </r>
    <r>
      <rPr>
        <sz val="14"/>
        <rFont val="Times New Roman"/>
        <charset val="134"/>
      </rPr>
      <t>20</t>
    </r>
    <r>
      <rPr>
        <sz val="14"/>
        <rFont val="宋体"/>
        <charset val="134"/>
      </rPr>
      <t>米，高</t>
    </r>
    <r>
      <rPr>
        <sz val="14"/>
        <rFont val="Times New Roman"/>
        <charset val="134"/>
      </rPr>
      <t>2</t>
    </r>
    <r>
      <rPr>
        <sz val="14"/>
        <rFont val="宋体"/>
        <charset val="134"/>
      </rPr>
      <t>米（不含基础）。道路硬化</t>
    </r>
    <r>
      <rPr>
        <sz val="14"/>
        <rFont val="Times New Roman"/>
        <charset val="134"/>
      </rPr>
      <t>210</t>
    </r>
    <r>
      <rPr>
        <sz val="14"/>
        <rFont val="宋体"/>
        <charset val="134"/>
      </rPr>
      <t>平方米。</t>
    </r>
  </si>
  <si>
    <r>
      <rPr>
        <sz val="14"/>
        <rFont val="宋体"/>
        <charset val="134"/>
      </rPr>
      <t>龙山镇西沟村水毁防护及路面硬化建设项目</t>
    </r>
  </si>
  <si>
    <r>
      <rPr>
        <sz val="14"/>
        <rFont val="宋体"/>
        <charset val="134"/>
      </rPr>
      <t>西沟村</t>
    </r>
  </si>
  <si>
    <r>
      <rPr>
        <sz val="14"/>
        <rFont val="宋体"/>
        <charset val="134"/>
      </rPr>
      <t>新建护坡长</t>
    </r>
    <r>
      <rPr>
        <sz val="14"/>
        <rFont val="Times New Roman"/>
        <charset val="134"/>
      </rPr>
      <t>20</t>
    </r>
    <r>
      <rPr>
        <sz val="14"/>
        <rFont val="宋体"/>
        <charset val="134"/>
      </rPr>
      <t>米，高</t>
    </r>
    <r>
      <rPr>
        <sz val="14"/>
        <rFont val="Times New Roman"/>
        <charset val="134"/>
      </rPr>
      <t>5</t>
    </r>
    <r>
      <rPr>
        <sz val="14"/>
        <rFont val="宋体"/>
        <charset val="134"/>
      </rPr>
      <t>米，硬化路面</t>
    </r>
    <r>
      <rPr>
        <sz val="14"/>
        <rFont val="Times New Roman"/>
        <charset val="134"/>
      </rPr>
      <t>70</t>
    </r>
    <r>
      <rPr>
        <sz val="14"/>
        <rFont val="宋体"/>
        <charset val="134"/>
      </rPr>
      <t>平方米及水渠修建</t>
    </r>
    <r>
      <rPr>
        <sz val="14"/>
        <rFont val="Times New Roman"/>
        <charset val="134"/>
      </rPr>
      <t>20</t>
    </r>
    <r>
      <rPr>
        <sz val="14"/>
        <rFont val="宋体"/>
        <charset val="134"/>
      </rPr>
      <t>米</t>
    </r>
  </si>
  <si>
    <r>
      <rPr>
        <sz val="14"/>
        <rFont val="宋体"/>
        <charset val="134"/>
      </rPr>
      <t>张家川县查湾村水毁防护工程</t>
    </r>
  </si>
  <si>
    <r>
      <rPr>
        <sz val="14"/>
        <rFont val="宋体"/>
        <charset val="134"/>
      </rPr>
      <t>查湾村</t>
    </r>
  </si>
  <si>
    <r>
      <rPr>
        <sz val="14"/>
        <rFont val="宋体"/>
        <charset val="134"/>
      </rPr>
      <t>查湾村水毁防护工程新建护坡</t>
    </r>
    <r>
      <rPr>
        <sz val="14"/>
        <rFont val="Times New Roman"/>
        <charset val="134"/>
      </rPr>
      <t>930</t>
    </r>
    <r>
      <rPr>
        <sz val="14"/>
        <rFont val="宋体"/>
        <charset val="134"/>
      </rPr>
      <t>立方米</t>
    </r>
  </si>
  <si>
    <r>
      <rPr>
        <sz val="14"/>
        <rFont val="宋体"/>
        <charset val="134"/>
      </rPr>
      <t>方便群众出行，确保安全</t>
    </r>
  </si>
  <si>
    <r>
      <rPr>
        <sz val="14"/>
        <rFont val="宋体"/>
        <charset val="134"/>
      </rPr>
      <t>张家川县大阳镇下李村暴雨洪涝水毁护坡水渠建设项目</t>
    </r>
  </si>
  <si>
    <r>
      <rPr>
        <sz val="14"/>
        <rFont val="宋体"/>
        <charset val="0"/>
      </rPr>
      <t>新建</t>
    </r>
  </si>
  <si>
    <r>
      <rPr>
        <sz val="14"/>
        <rFont val="宋体"/>
        <charset val="0"/>
      </rPr>
      <t>下李村</t>
    </r>
  </si>
  <si>
    <r>
      <rPr>
        <sz val="14"/>
        <rFont val="宋体"/>
        <charset val="134"/>
      </rPr>
      <t>在下李村新建护坡</t>
    </r>
    <r>
      <rPr>
        <sz val="14"/>
        <rFont val="Times New Roman"/>
        <charset val="0"/>
      </rPr>
      <t>100m</t>
    </r>
    <r>
      <rPr>
        <sz val="14"/>
        <rFont val="宋体"/>
        <charset val="134"/>
      </rPr>
      <t>，高</t>
    </r>
    <r>
      <rPr>
        <sz val="14"/>
        <rFont val="Times New Roman"/>
        <charset val="0"/>
      </rPr>
      <t>3m</t>
    </r>
    <r>
      <rPr>
        <sz val="14"/>
        <rFont val="宋体"/>
        <charset val="134"/>
      </rPr>
      <t>；新建水渠</t>
    </r>
    <r>
      <rPr>
        <sz val="14"/>
        <rFont val="Times New Roman"/>
        <charset val="0"/>
      </rPr>
      <t>400m</t>
    </r>
  </si>
  <si>
    <r>
      <rPr>
        <sz val="14"/>
        <rFont val="宋体"/>
        <charset val="0"/>
      </rPr>
      <t>项目实施后，可有效解决贫困群众生产生活条件</t>
    </r>
  </si>
  <si>
    <r>
      <rPr>
        <sz val="14"/>
        <rFont val="宋体"/>
        <charset val="134"/>
      </rPr>
      <t>大阳镇闫庄村暴雨水毁治理项目护坡</t>
    </r>
  </si>
  <si>
    <r>
      <rPr>
        <sz val="14"/>
        <rFont val="宋体"/>
        <charset val="134"/>
      </rPr>
      <t>闫庄村</t>
    </r>
  </si>
  <si>
    <r>
      <rPr>
        <sz val="14"/>
        <rFont val="宋体"/>
        <charset val="134"/>
      </rPr>
      <t>新修建护坡长</t>
    </r>
    <r>
      <rPr>
        <sz val="14"/>
        <rFont val="Times New Roman"/>
        <charset val="134"/>
      </rPr>
      <t>90m</t>
    </r>
    <r>
      <rPr>
        <sz val="14"/>
        <rFont val="宋体"/>
        <charset val="134"/>
      </rPr>
      <t>、高</t>
    </r>
    <r>
      <rPr>
        <sz val="14"/>
        <rFont val="Times New Roman"/>
        <charset val="134"/>
      </rPr>
      <t>7m</t>
    </r>
  </si>
  <si>
    <r>
      <rPr>
        <sz val="14"/>
        <rFont val="宋体"/>
        <charset val="134"/>
      </rPr>
      <t>改善基础设施，利于群众生产生活。</t>
    </r>
  </si>
  <si>
    <r>
      <rPr>
        <sz val="14"/>
        <rFont val="宋体"/>
        <charset val="134"/>
      </rPr>
      <t>大阳镇水滩村暴雨水毁治理项目（二期）</t>
    </r>
  </si>
  <si>
    <r>
      <rPr>
        <sz val="14"/>
        <rFont val="宋体"/>
        <charset val="134"/>
      </rPr>
      <t>水滩村</t>
    </r>
  </si>
  <si>
    <r>
      <rPr>
        <sz val="14"/>
        <rFont val="宋体"/>
        <charset val="134"/>
      </rPr>
      <t>村内道路硬化共两段，全长</t>
    </r>
    <r>
      <rPr>
        <sz val="14"/>
        <rFont val="Times New Roman"/>
        <charset val="134"/>
      </rPr>
      <t>70m</t>
    </r>
    <r>
      <rPr>
        <sz val="14"/>
        <rFont val="宋体"/>
        <charset val="134"/>
      </rPr>
      <t>，素土压实填筑</t>
    </r>
    <r>
      <rPr>
        <sz val="14"/>
        <rFont val="Times New Roman"/>
        <charset val="134"/>
      </rPr>
      <t>154m3</t>
    </r>
    <r>
      <rPr>
        <sz val="14"/>
        <rFont val="宋体"/>
        <charset val="134"/>
      </rPr>
      <t>、三七灰土填筑</t>
    </r>
    <r>
      <rPr>
        <sz val="14"/>
        <rFont val="Times New Roman"/>
        <charset val="134"/>
      </rPr>
      <t>165m3</t>
    </r>
    <r>
      <rPr>
        <sz val="14"/>
        <rFont val="宋体"/>
        <charset val="134"/>
      </rPr>
      <t>，安装铁艺围栏</t>
    </r>
    <r>
      <rPr>
        <sz val="14"/>
        <rFont val="Times New Roman"/>
        <charset val="134"/>
      </rPr>
      <t>40m</t>
    </r>
    <r>
      <rPr>
        <sz val="14"/>
        <rFont val="宋体"/>
        <charset val="134"/>
      </rPr>
      <t>，高</t>
    </r>
    <r>
      <rPr>
        <sz val="14"/>
        <rFont val="Times New Roman"/>
        <charset val="134"/>
      </rPr>
      <t>1.5m</t>
    </r>
    <r>
      <rPr>
        <sz val="14"/>
        <rFont val="宋体"/>
        <charset val="134"/>
      </rPr>
      <t>。</t>
    </r>
  </si>
  <si>
    <r>
      <rPr>
        <sz val="14"/>
        <rFont val="宋体"/>
        <charset val="134"/>
      </rPr>
      <t>大阳镇豁岘村易地搬迁点护坡治理项目</t>
    </r>
  </si>
  <si>
    <r>
      <rPr>
        <sz val="14"/>
        <rFont val="宋体"/>
        <charset val="134"/>
      </rPr>
      <t>新建异地搬迁点护坡长</t>
    </r>
    <r>
      <rPr>
        <sz val="14"/>
        <rFont val="Times New Roman"/>
        <charset val="134"/>
      </rPr>
      <t>170</t>
    </r>
    <r>
      <rPr>
        <sz val="14"/>
        <rFont val="宋体"/>
        <charset val="134"/>
      </rPr>
      <t>米，高</t>
    </r>
    <r>
      <rPr>
        <sz val="14"/>
        <rFont val="Times New Roman"/>
        <charset val="134"/>
      </rPr>
      <t>3</t>
    </r>
    <r>
      <rPr>
        <sz val="14"/>
        <rFont val="宋体"/>
        <charset val="134"/>
      </rPr>
      <t>米。</t>
    </r>
  </si>
  <si>
    <r>
      <rPr>
        <sz val="14"/>
        <rFont val="宋体"/>
        <charset val="134"/>
      </rPr>
      <t>胡川镇刘塬村水毁道路防护工程</t>
    </r>
  </si>
  <si>
    <r>
      <rPr>
        <sz val="14"/>
        <rFont val="宋体"/>
        <charset val="134"/>
      </rPr>
      <t>刘塬村</t>
    </r>
  </si>
  <si>
    <r>
      <rPr>
        <sz val="14"/>
        <rFont val="宋体"/>
        <charset val="134"/>
      </rPr>
      <t>硬化路面</t>
    </r>
    <r>
      <rPr>
        <sz val="14"/>
        <rFont val="Times New Roman"/>
        <charset val="134"/>
      </rPr>
      <t>300</t>
    </r>
    <r>
      <rPr>
        <sz val="14"/>
        <rFont val="宋体"/>
        <charset val="134"/>
      </rPr>
      <t>平方米，护坡</t>
    </r>
    <r>
      <rPr>
        <sz val="14"/>
        <rFont val="Times New Roman"/>
        <charset val="134"/>
      </rPr>
      <t>945</t>
    </r>
    <r>
      <rPr>
        <sz val="14"/>
        <rFont val="宋体"/>
        <charset val="134"/>
      </rPr>
      <t>立方米</t>
    </r>
  </si>
  <si>
    <r>
      <rPr>
        <b/>
        <sz val="14"/>
        <rFont val="Times New Roman"/>
        <charset val="134"/>
      </rPr>
      <t>3.9</t>
    </r>
    <r>
      <rPr>
        <b/>
        <sz val="14"/>
        <rFont val="宋体"/>
        <charset val="134"/>
      </rPr>
      <t>小巷道硬化</t>
    </r>
  </si>
  <si>
    <r>
      <rPr>
        <b/>
        <sz val="14"/>
        <rFont val="宋体"/>
        <charset val="134"/>
      </rPr>
      <t>投资</t>
    </r>
    <r>
      <rPr>
        <b/>
        <sz val="14"/>
        <rFont val="Times New Roman"/>
        <charset val="134"/>
      </rPr>
      <t>10147.997</t>
    </r>
    <r>
      <rPr>
        <b/>
        <sz val="14"/>
        <rFont val="宋体"/>
        <charset val="134"/>
      </rPr>
      <t>万元用于张家川县实施小巷道硬化</t>
    </r>
    <r>
      <rPr>
        <b/>
        <sz val="14"/>
        <rFont val="Times New Roman"/>
        <charset val="134"/>
      </rPr>
      <t>900259.50m2</t>
    </r>
    <r>
      <rPr>
        <b/>
        <sz val="14"/>
        <rFont val="宋体"/>
        <charset val="134"/>
      </rPr>
      <t>，雨污分离（双向波纹管</t>
    </r>
    <r>
      <rPr>
        <b/>
        <sz val="14"/>
        <rFont val="Times New Roman"/>
        <charset val="134"/>
      </rPr>
      <t>300</t>
    </r>
    <r>
      <rPr>
        <b/>
        <sz val="14"/>
        <rFont val="宋体"/>
        <charset val="134"/>
      </rPr>
      <t>管网米）</t>
    </r>
    <r>
      <rPr>
        <b/>
        <sz val="14"/>
        <rFont val="Times New Roman"/>
        <charset val="134"/>
      </rPr>
      <t>7576</t>
    </r>
    <r>
      <rPr>
        <b/>
        <sz val="14"/>
        <rFont val="宋体"/>
        <charset val="134"/>
      </rPr>
      <t>米。</t>
    </r>
  </si>
  <si>
    <r>
      <rPr>
        <sz val="14"/>
        <rFont val="宋体"/>
        <charset val="134"/>
      </rPr>
      <t>张家川镇小巷道硬化建设项目</t>
    </r>
  </si>
  <si>
    <r>
      <rPr>
        <sz val="14"/>
        <rFont val="宋体"/>
        <charset val="134"/>
      </rPr>
      <t>张家川镇实施</t>
    </r>
    <r>
      <rPr>
        <sz val="14"/>
        <rFont val="Times New Roman"/>
        <charset val="134"/>
      </rPr>
      <t>8</t>
    </r>
    <r>
      <rPr>
        <sz val="14"/>
        <rFont val="宋体"/>
        <charset val="134"/>
      </rPr>
      <t>村小巷道硬化建设项目</t>
    </r>
    <r>
      <rPr>
        <sz val="14"/>
        <rFont val="Times New Roman"/>
        <charset val="134"/>
      </rPr>
      <t>48794.5</t>
    </r>
    <r>
      <rPr>
        <sz val="14"/>
        <rFont val="宋体"/>
        <charset val="134"/>
      </rPr>
      <t>平方米，其中东街村</t>
    </r>
    <r>
      <rPr>
        <sz val="14"/>
        <rFont val="Times New Roman"/>
        <charset val="134"/>
      </rPr>
      <t>4575</t>
    </r>
    <r>
      <rPr>
        <sz val="14"/>
        <rFont val="宋体"/>
        <charset val="134"/>
      </rPr>
      <t>平方米；西街村</t>
    </r>
    <r>
      <rPr>
        <sz val="14"/>
        <rFont val="Times New Roman"/>
        <charset val="134"/>
      </rPr>
      <t>4466.5</t>
    </r>
    <r>
      <rPr>
        <sz val="14"/>
        <rFont val="宋体"/>
        <charset val="134"/>
      </rPr>
      <t>平方米；西夭村</t>
    </r>
    <r>
      <rPr>
        <sz val="14"/>
        <rFont val="Times New Roman"/>
        <charset val="134"/>
      </rPr>
      <t>3137.75</t>
    </r>
    <r>
      <rPr>
        <sz val="14"/>
        <rFont val="宋体"/>
        <charset val="134"/>
      </rPr>
      <t>平方米，南川村</t>
    </r>
    <r>
      <rPr>
        <sz val="14"/>
        <rFont val="Times New Roman"/>
        <charset val="134"/>
      </rPr>
      <t>8700</t>
    </r>
    <r>
      <rPr>
        <sz val="14"/>
        <rFont val="宋体"/>
        <charset val="134"/>
      </rPr>
      <t>平方米；东关村</t>
    </r>
    <r>
      <rPr>
        <sz val="14"/>
        <rFont val="Times New Roman"/>
        <charset val="134"/>
      </rPr>
      <t>3845.25</t>
    </r>
    <r>
      <rPr>
        <sz val="14"/>
        <rFont val="宋体"/>
        <charset val="134"/>
      </rPr>
      <t>平方米；上川村</t>
    </r>
    <r>
      <rPr>
        <sz val="14"/>
        <rFont val="Times New Roman"/>
        <charset val="134"/>
      </rPr>
      <t>12985</t>
    </r>
    <r>
      <rPr>
        <sz val="14"/>
        <rFont val="宋体"/>
        <charset val="134"/>
      </rPr>
      <t>平方米；西关村</t>
    </r>
    <r>
      <rPr>
        <sz val="14"/>
        <rFont val="Times New Roman"/>
        <charset val="134"/>
      </rPr>
      <t>5210</t>
    </r>
    <r>
      <rPr>
        <sz val="14"/>
        <rFont val="宋体"/>
        <charset val="134"/>
      </rPr>
      <t>平方米；上磨村</t>
    </r>
    <r>
      <rPr>
        <sz val="14"/>
        <rFont val="Times New Roman"/>
        <charset val="134"/>
      </rPr>
      <t>5875</t>
    </r>
    <r>
      <rPr>
        <sz val="14"/>
        <rFont val="宋体"/>
        <charset val="134"/>
      </rPr>
      <t>平方米；雨污分离（双向波纹管</t>
    </r>
    <r>
      <rPr>
        <sz val="14"/>
        <rFont val="Times New Roman"/>
        <charset val="134"/>
      </rPr>
      <t>300</t>
    </r>
    <r>
      <rPr>
        <sz val="14"/>
        <rFont val="宋体"/>
        <charset val="134"/>
      </rPr>
      <t>管网米）</t>
    </r>
    <r>
      <rPr>
        <sz val="14"/>
        <rFont val="Times New Roman"/>
        <charset val="134"/>
      </rPr>
      <t>7576</t>
    </r>
    <r>
      <rPr>
        <sz val="14"/>
        <rFont val="宋体"/>
        <charset val="134"/>
      </rPr>
      <t>米。</t>
    </r>
  </si>
  <si>
    <r>
      <rPr>
        <sz val="14"/>
        <rFont val="宋体"/>
        <charset val="134"/>
      </rPr>
      <t>有效改善村级基础设施条件，为产业发展提供更好的基础，方便群众出行</t>
    </r>
    <r>
      <rPr>
        <sz val="14"/>
        <rFont val="Times New Roman"/>
        <charset val="134"/>
      </rPr>
      <t>.</t>
    </r>
  </si>
  <si>
    <r>
      <rPr>
        <sz val="14"/>
        <rFont val="宋体"/>
        <charset val="134"/>
      </rPr>
      <t>在张家川镇</t>
    </r>
    <r>
      <rPr>
        <sz val="14"/>
        <rFont val="Times New Roman"/>
        <charset val="134"/>
      </rPr>
      <t>5</t>
    </r>
    <r>
      <rPr>
        <sz val="14"/>
        <rFont val="宋体"/>
        <charset val="134"/>
      </rPr>
      <t>村实施小巷道硬化</t>
    </r>
    <r>
      <rPr>
        <sz val="14"/>
        <rFont val="Times New Roman"/>
        <charset val="134"/>
      </rPr>
      <t>67996</t>
    </r>
    <r>
      <rPr>
        <sz val="14"/>
        <rFont val="宋体"/>
        <charset val="134"/>
      </rPr>
      <t>平方米。其中袁川村</t>
    </r>
    <r>
      <rPr>
        <sz val="14"/>
        <rFont val="Times New Roman"/>
        <charset val="134"/>
      </rPr>
      <t>21200</t>
    </r>
    <r>
      <rPr>
        <sz val="14"/>
        <rFont val="宋体"/>
        <charset val="134"/>
      </rPr>
      <t>平方米，纳沟村</t>
    </r>
    <r>
      <rPr>
        <sz val="14"/>
        <rFont val="Times New Roman"/>
        <charset val="134"/>
      </rPr>
      <t>20000</t>
    </r>
    <r>
      <rPr>
        <sz val="14"/>
        <rFont val="宋体"/>
        <charset val="134"/>
      </rPr>
      <t>平方米；堡山村</t>
    </r>
    <r>
      <rPr>
        <sz val="14"/>
        <rFont val="Times New Roman"/>
        <charset val="134"/>
      </rPr>
      <t>9120</t>
    </r>
    <r>
      <rPr>
        <sz val="14"/>
        <rFont val="宋体"/>
        <charset val="134"/>
      </rPr>
      <t>平方米；上川村</t>
    </r>
    <r>
      <rPr>
        <sz val="14"/>
        <rFont val="Times New Roman"/>
        <charset val="134"/>
      </rPr>
      <t>13000</t>
    </r>
    <r>
      <rPr>
        <sz val="14"/>
        <rFont val="宋体"/>
        <charset val="134"/>
      </rPr>
      <t>平方米；赵阳村</t>
    </r>
    <r>
      <rPr>
        <sz val="14"/>
        <rFont val="Times New Roman"/>
        <charset val="134"/>
      </rPr>
      <t>4676</t>
    </r>
    <r>
      <rPr>
        <sz val="14"/>
        <rFont val="宋体"/>
        <charset val="134"/>
      </rPr>
      <t>平方米。</t>
    </r>
  </si>
  <si>
    <r>
      <rPr>
        <sz val="14"/>
        <rFont val="宋体"/>
        <charset val="134"/>
      </rPr>
      <t>方便群众出行</t>
    </r>
    <r>
      <rPr>
        <sz val="14"/>
        <rFont val="Times New Roman"/>
        <charset val="134"/>
      </rPr>
      <t>.</t>
    </r>
  </si>
  <si>
    <r>
      <rPr>
        <sz val="14"/>
        <rFont val="宋体"/>
        <charset val="134"/>
      </rPr>
      <t>闫家乡小巷道硬化建设项目</t>
    </r>
  </si>
  <si>
    <r>
      <rPr>
        <sz val="14"/>
        <rFont val="宋体"/>
        <charset val="134"/>
      </rPr>
      <t>闫家乡实施巷道硬化</t>
    </r>
    <r>
      <rPr>
        <sz val="14"/>
        <rFont val="Times New Roman"/>
        <charset val="134"/>
      </rPr>
      <t>27165</t>
    </r>
    <r>
      <rPr>
        <sz val="14"/>
        <rFont val="宋体"/>
        <charset val="134"/>
      </rPr>
      <t>立方米，分别是</t>
    </r>
    <r>
      <rPr>
        <sz val="14"/>
        <rFont val="Times New Roman"/>
        <charset val="134"/>
      </rPr>
      <t>1</t>
    </r>
    <r>
      <rPr>
        <sz val="14"/>
        <rFont val="宋体"/>
        <charset val="134"/>
      </rPr>
      <t>、操场村硬化路建设共</t>
    </r>
    <r>
      <rPr>
        <sz val="14"/>
        <rFont val="Times New Roman"/>
        <charset val="134"/>
      </rPr>
      <t>5</t>
    </r>
    <r>
      <rPr>
        <sz val="14"/>
        <rFont val="宋体"/>
        <charset val="134"/>
      </rPr>
      <t>处，共</t>
    </r>
    <r>
      <rPr>
        <sz val="14"/>
        <rFont val="Times New Roman"/>
        <charset val="134"/>
      </rPr>
      <t>10665</t>
    </r>
    <r>
      <rPr>
        <sz val="14"/>
        <rFont val="宋体"/>
        <charset val="134"/>
      </rPr>
      <t>平方米。其中一组</t>
    </r>
    <r>
      <rPr>
        <sz val="14"/>
        <rFont val="Times New Roman"/>
        <charset val="134"/>
      </rPr>
      <t>15</t>
    </r>
    <r>
      <rPr>
        <sz val="14"/>
        <rFont val="宋体"/>
        <charset val="134"/>
      </rPr>
      <t>米，宽</t>
    </r>
    <r>
      <rPr>
        <sz val="14"/>
        <rFont val="Times New Roman"/>
        <charset val="134"/>
      </rPr>
      <t>3</t>
    </r>
    <r>
      <rPr>
        <sz val="14"/>
        <rFont val="宋体"/>
        <charset val="134"/>
      </rPr>
      <t>米；马小鹏房背路塌陷长</t>
    </r>
    <r>
      <rPr>
        <sz val="14"/>
        <rFont val="Times New Roman"/>
        <charset val="134"/>
      </rPr>
      <t>5</t>
    </r>
    <r>
      <rPr>
        <sz val="14"/>
        <rFont val="宋体"/>
        <charset val="134"/>
      </rPr>
      <t>米，宽</t>
    </r>
    <r>
      <rPr>
        <sz val="14"/>
        <rFont val="Times New Roman"/>
        <charset val="134"/>
      </rPr>
      <t>4</t>
    </r>
    <r>
      <rPr>
        <sz val="14"/>
        <rFont val="宋体"/>
        <charset val="134"/>
      </rPr>
      <t>米；张生贵房背路塌陷长</t>
    </r>
    <r>
      <rPr>
        <sz val="14"/>
        <rFont val="Times New Roman"/>
        <charset val="134"/>
      </rPr>
      <t>30</t>
    </r>
    <r>
      <rPr>
        <sz val="14"/>
        <rFont val="宋体"/>
        <charset val="134"/>
      </rPr>
      <t>米，宽</t>
    </r>
    <r>
      <rPr>
        <sz val="14"/>
        <rFont val="Times New Roman"/>
        <charset val="134"/>
      </rPr>
      <t>4</t>
    </r>
    <r>
      <rPr>
        <sz val="14"/>
        <rFont val="宋体"/>
        <charset val="134"/>
      </rPr>
      <t>米；张志仓门前路</t>
    </r>
    <r>
      <rPr>
        <sz val="14"/>
        <rFont val="Times New Roman"/>
        <charset val="134"/>
      </rPr>
      <t>20</t>
    </r>
    <r>
      <rPr>
        <sz val="14"/>
        <rFont val="宋体"/>
        <charset val="134"/>
      </rPr>
      <t>米，宽</t>
    </r>
    <r>
      <rPr>
        <sz val="14"/>
        <rFont val="Times New Roman"/>
        <charset val="134"/>
      </rPr>
      <t>4</t>
    </r>
    <r>
      <rPr>
        <sz val="14"/>
        <rFont val="宋体"/>
        <charset val="134"/>
      </rPr>
      <t>米；黄英格门至马士平门前长</t>
    </r>
    <r>
      <rPr>
        <sz val="14"/>
        <rFont val="Times New Roman"/>
        <charset val="134"/>
      </rPr>
      <t>300</t>
    </r>
    <r>
      <rPr>
        <sz val="14"/>
        <rFont val="宋体"/>
        <charset val="134"/>
      </rPr>
      <t>米，宽</t>
    </r>
    <r>
      <rPr>
        <sz val="14"/>
        <rFont val="Times New Roman"/>
        <charset val="134"/>
      </rPr>
      <t>4</t>
    </r>
    <r>
      <rPr>
        <sz val="14"/>
        <rFont val="宋体"/>
        <charset val="134"/>
      </rPr>
      <t>米，三组至二组道路</t>
    </r>
    <r>
      <rPr>
        <sz val="14"/>
        <rFont val="Times New Roman"/>
        <charset val="134"/>
      </rPr>
      <t>2300</t>
    </r>
    <r>
      <rPr>
        <sz val="14"/>
        <rFont val="宋体"/>
        <charset val="134"/>
      </rPr>
      <t>米，宽</t>
    </r>
    <r>
      <rPr>
        <sz val="14"/>
        <rFont val="Times New Roman"/>
        <charset val="134"/>
      </rPr>
      <t>4</t>
    </r>
    <r>
      <rPr>
        <sz val="14"/>
        <rFont val="宋体"/>
        <charset val="134"/>
      </rPr>
      <t>米。</t>
    </r>
    <r>
      <rPr>
        <sz val="14"/>
        <rFont val="Times New Roman"/>
        <charset val="134"/>
      </rPr>
      <t>2</t>
    </r>
    <r>
      <rPr>
        <sz val="14"/>
        <rFont val="宋体"/>
        <charset val="134"/>
      </rPr>
      <t>、草川梁村硬化小巷道</t>
    </r>
    <r>
      <rPr>
        <sz val="14"/>
        <rFont val="Times New Roman"/>
        <charset val="134"/>
      </rPr>
      <t>200</t>
    </r>
    <r>
      <rPr>
        <sz val="14"/>
        <rFont val="宋体"/>
        <charset val="134"/>
      </rPr>
      <t>平方米；</t>
    </r>
    <r>
      <rPr>
        <sz val="14"/>
        <rFont val="Times New Roman"/>
        <charset val="134"/>
      </rPr>
      <t>3</t>
    </r>
    <r>
      <rPr>
        <sz val="14"/>
        <rFont val="宋体"/>
        <charset val="134"/>
      </rPr>
      <t>、陈庙</t>
    </r>
    <r>
      <rPr>
        <sz val="14"/>
        <rFont val="Times New Roman"/>
        <charset val="134"/>
      </rPr>
      <t>8000</t>
    </r>
    <r>
      <rPr>
        <sz val="14"/>
        <rFont val="宋体"/>
        <charset val="134"/>
      </rPr>
      <t>平方米，三组</t>
    </r>
    <r>
      <rPr>
        <sz val="14"/>
        <rFont val="Times New Roman"/>
        <charset val="134"/>
      </rPr>
      <t>4000</t>
    </r>
    <r>
      <rPr>
        <sz val="14"/>
        <rFont val="宋体"/>
        <charset val="134"/>
      </rPr>
      <t>平方米，松林顶</t>
    </r>
    <r>
      <rPr>
        <sz val="14"/>
        <rFont val="Times New Roman"/>
        <charset val="134"/>
      </rPr>
      <t>4000</t>
    </r>
    <r>
      <rPr>
        <sz val="14"/>
        <rFont val="宋体"/>
        <charset val="134"/>
      </rPr>
      <t>平方米；</t>
    </r>
    <r>
      <rPr>
        <sz val="14"/>
        <rFont val="Times New Roman"/>
        <charset val="134"/>
      </rPr>
      <t>4</t>
    </r>
    <r>
      <rPr>
        <sz val="14"/>
        <rFont val="宋体"/>
        <charset val="134"/>
      </rPr>
      <t>、丁河村实施巷道硬化项目</t>
    </r>
    <r>
      <rPr>
        <sz val="14"/>
        <rFont val="Times New Roman"/>
        <charset val="134"/>
      </rPr>
      <t>1700</t>
    </r>
    <r>
      <rPr>
        <sz val="14"/>
        <rFont val="宋体"/>
        <charset val="134"/>
      </rPr>
      <t>㎡，王培</t>
    </r>
    <r>
      <rPr>
        <sz val="14"/>
        <rFont val="Times New Roman"/>
        <charset val="134"/>
      </rPr>
      <t>—</t>
    </r>
    <r>
      <rPr>
        <sz val="14"/>
        <rFont val="宋体"/>
        <charset val="134"/>
      </rPr>
      <t>林家庄河堤旁小路长</t>
    </r>
    <r>
      <rPr>
        <sz val="14"/>
        <rFont val="Times New Roman"/>
        <charset val="134"/>
      </rPr>
      <t>570m</t>
    </r>
    <r>
      <rPr>
        <sz val="14"/>
        <rFont val="宋体"/>
        <charset val="134"/>
      </rPr>
      <t>，宽</t>
    </r>
    <r>
      <rPr>
        <sz val="14"/>
        <rFont val="Times New Roman"/>
        <charset val="134"/>
      </rPr>
      <t>3m</t>
    </r>
    <r>
      <rPr>
        <sz val="14"/>
        <rFont val="宋体"/>
        <charset val="134"/>
      </rPr>
      <t>；</t>
    </r>
    <r>
      <rPr>
        <sz val="14"/>
        <rFont val="Times New Roman"/>
        <charset val="134"/>
      </rPr>
      <t>5</t>
    </r>
    <r>
      <rPr>
        <sz val="14"/>
        <rFont val="宋体"/>
        <charset val="134"/>
      </rPr>
      <t>、花山村硬化</t>
    </r>
    <r>
      <rPr>
        <sz val="14"/>
        <rFont val="Times New Roman"/>
        <charset val="134"/>
      </rPr>
      <t>4600</t>
    </r>
    <r>
      <rPr>
        <sz val="14"/>
        <rFont val="宋体"/>
        <charset val="134"/>
      </rPr>
      <t>平方米；</t>
    </r>
    <r>
      <rPr>
        <sz val="14"/>
        <rFont val="Times New Roman"/>
        <charset val="134"/>
      </rPr>
      <t>6</t>
    </r>
    <r>
      <rPr>
        <sz val="14"/>
        <rFont val="宋体"/>
        <charset val="134"/>
      </rPr>
      <t>、三友村二组、一组、实施小巷道硬化项目</t>
    </r>
    <r>
      <rPr>
        <sz val="14"/>
        <rFont val="Times New Roman"/>
        <charset val="134"/>
      </rPr>
      <t>2000</t>
    </r>
    <r>
      <rPr>
        <sz val="14"/>
        <rFont val="宋体"/>
        <charset val="134"/>
      </rPr>
      <t>平方米；</t>
    </r>
  </si>
  <si>
    <r>
      <rPr>
        <sz val="14"/>
        <rFont val="宋体"/>
        <charset val="134"/>
      </rPr>
      <t>川王镇小巷道硬化建设项目</t>
    </r>
  </si>
  <si>
    <r>
      <rPr>
        <sz val="14"/>
        <rFont val="宋体"/>
        <charset val="134"/>
      </rPr>
      <t>川王镇小巷道硬化</t>
    </r>
    <r>
      <rPr>
        <sz val="14"/>
        <rFont val="Times New Roman"/>
        <charset val="134"/>
      </rPr>
      <t>28000</t>
    </r>
    <r>
      <rPr>
        <sz val="14"/>
        <rFont val="宋体"/>
        <charset val="134"/>
      </rPr>
      <t>平方米。硬化小巷道大庄村</t>
    </r>
    <r>
      <rPr>
        <sz val="14"/>
        <rFont val="Times New Roman"/>
        <charset val="134"/>
      </rPr>
      <t>14000</t>
    </r>
    <r>
      <rPr>
        <sz val="14"/>
        <rFont val="宋体"/>
        <charset val="134"/>
      </rPr>
      <t>平方米；铁洼村</t>
    </r>
    <r>
      <rPr>
        <sz val="14"/>
        <rFont val="Times New Roman"/>
        <charset val="134"/>
      </rPr>
      <t>14000</t>
    </r>
    <r>
      <rPr>
        <sz val="14"/>
        <rFont val="宋体"/>
        <charset val="134"/>
      </rPr>
      <t>平方米。</t>
    </r>
  </si>
  <si>
    <r>
      <rPr>
        <sz val="14"/>
        <rFont val="宋体"/>
        <charset val="134"/>
      </rPr>
      <t>改善群众生产生活条件，方便群众出行</t>
    </r>
  </si>
  <si>
    <r>
      <rPr>
        <sz val="14"/>
        <rFont val="宋体"/>
        <charset val="134"/>
      </rPr>
      <t>马关镇小巷道硬化建设项目</t>
    </r>
  </si>
  <si>
    <r>
      <rPr>
        <sz val="14"/>
        <rFont val="宋体"/>
        <charset val="134"/>
      </rPr>
      <t>马关镇</t>
    </r>
    <r>
      <rPr>
        <sz val="14"/>
        <rFont val="Times New Roman"/>
        <charset val="134"/>
      </rPr>
      <t>7</t>
    </r>
    <r>
      <rPr>
        <sz val="14"/>
        <rFont val="宋体"/>
        <charset val="134"/>
      </rPr>
      <t>村实施小巷道</t>
    </r>
    <r>
      <rPr>
        <sz val="14"/>
        <rFont val="Times New Roman"/>
        <charset val="134"/>
      </rPr>
      <t>87220</t>
    </r>
    <r>
      <rPr>
        <sz val="14"/>
        <rFont val="宋体"/>
        <charset val="134"/>
      </rPr>
      <t>平方米</t>
    </r>
    <r>
      <rPr>
        <sz val="14"/>
        <rFont val="Times New Roman"/>
        <charset val="134"/>
      </rPr>
      <t>,</t>
    </r>
    <r>
      <rPr>
        <sz val="14"/>
        <rFont val="宋体"/>
        <charset val="134"/>
      </rPr>
      <t>其中</t>
    </r>
    <r>
      <rPr>
        <sz val="14"/>
        <rFont val="Times New Roman"/>
        <charset val="134"/>
      </rPr>
      <t>:</t>
    </r>
    <r>
      <rPr>
        <sz val="14"/>
        <rFont val="宋体"/>
        <charset val="134"/>
      </rPr>
      <t>八杜村</t>
    </r>
    <r>
      <rPr>
        <sz val="14"/>
        <rFont val="Times New Roman"/>
        <charset val="134"/>
      </rPr>
      <t>30000</t>
    </r>
    <r>
      <rPr>
        <sz val="14"/>
        <rFont val="宋体"/>
        <charset val="134"/>
      </rPr>
      <t>㎡、上豆村</t>
    </r>
    <r>
      <rPr>
        <sz val="14"/>
        <rFont val="Times New Roman"/>
        <charset val="134"/>
      </rPr>
      <t>13000</t>
    </r>
    <r>
      <rPr>
        <sz val="14"/>
        <rFont val="宋体"/>
        <charset val="134"/>
      </rPr>
      <t>㎡、</t>
    </r>
    <r>
      <rPr>
        <sz val="14"/>
        <rFont val="Times New Roman"/>
        <charset val="134"/>
      </rPr>
      <t xml:space="preserve"> </t>
    </r>
    <r>
      <rPr>
        <sz val="14"/>
        <rFont val="宋体"/>
        <charset val="134"/>
      </rPr>
      <t>草湾村</t>
    </r>
    <r>
      <rPr>
        <sz val="14"/>
        <rFont val="Times New Roman"/>
        <charset val="134"/>
      </rPr>
      <t>19500</t>
    </r>
    <r>
      <rPr>
        <sz val="14"/>
        <rFont val="宋体"/>
        <charset val="134"/>
      </rPr>
      <t>㎡、韦沟村</t>
    </r>
    <r>
      <rPr>
        <sz val="14"/>
        <rFont val="Times New Roman"/>
        <charset val="134"/>
      </rPr>
      <t>2740</t>
    </r>
    <r>
      <rPr>
        <sz val="14"/>
        <rFont val="宋体"/>
        <charset val="134"/>
      </rPr>
      <t>㎡、东山村</t>
    </r>
    <r>
      <rPr>
        <sz val="14"/>
        <rFont val="Times New Roman"/>
        <charset val="134"/>
      </rPr>
      <t>6000</t>
    </r>
    <r>
      <rPr>
        <sz val="14"/>
        <rFont val="宋体"/>
        <charset val="134"/>
      </rPr>
      <t>㎡、上河村</t>
    </r>
    <r>
      <rPr>
        <sz val="14"/>
        <rFont val="Times New Roman"/>
        <charset val="134"/>
      </rPr>
      <t>6500</t>
    </r>
    <r>
      <rPr>
        <sz val="14"/>
        <rFont val="宋体"/>
        <charset val="134"/>
      </rPr>
      <t>㎡、黄花村</t>
    </r>
    <r>
      <rPr>
        <sz val="14"/>
        <rFont val="Times New Roman"/>
        <charset val="134"/>
      </rPr>
      <t>9480</t>
    </r>
    <r>
      <rPr>
        <sz val="14"/>
        <rFont val="宋体"/>
        <charset val="134"/>
      </rPr>
      <t>㎡。</t>
    </r>
  </si>
  <si>
    <r>
      <rPr>
        <sz val="14"/>
        <rFont val="宋体"/>
        <charset val="134"/>
      </rPr>
      <t>有效改善村级基础设施条件，解决农户出行难问题，实现村容村貌整洁。</t>
    </r>
  </si>
  <si>
    <r>
      <rPr>
        <sz val="14"/>
        <rFont val="宋体"/>
        <charset val="134"/>
      </rPr>
      <t>张棉乡小巷道硬化建设项目</t>
    </r>
  </si>
  <si>
    <r>
      <rPr>
        <sz val="14"/>
        <rFont val="宋体"/>
        <charset val="134"/>
      </rPr>
      <t>张棉乡</t>
    </r>
    <r>
      <rPr>
        <sz val="14"/>
        <rFont val="Times New Roman"/>
        <charset val="134"/>
      </rPr>
      <t>8</t>
    </r>
    <r>
      <rPr>
        <sz val="14"/>
        <rFont val="宋体"/>
        <charset val="134"/>
      </rPr>
      <t>村共计实施小巷道硬化</t>
    </r>
    <r>
      <rPr>
        <sz val="14"/>
        <rFont val="Times New Roman"/>
        <charset val="134"/>
      </rPr>
      <t>61500</t>
    </r>
    <r>
      <rPr>
        <sz val="14"/>
        <rFont val="宋体"/>
        <charset val="134"/>
      </rPr>
      <t>平方米。东峡村硬化小巷道</t>
    </r>
    <r>
      <rPr>
        <sz val="14"/>
        <rFont val="Times New Roman"/>
        <charset val="134"/>
      </rPr>
      <t>3600</t>
    </r>
    <r>
      <rPr>
        <sz val="14"/>
        <rFont val="宋体"/>
        <charset val="134"/>
      </rPr>
      <t>平方米。上蒋村硬化小巷道</t>
    </r>
    <r>
      <rPr>
        <sz val="14"/>
        <rFont val="Times New Roman"/>
        <charset val="134"/>
      </rPr>
      <t>4500</t>
    </r>
    <r>
      <rPr>
        <sz val="14"/>
        <rFont val="宋体"/>
        <charset val="134"/>
      </rPr>
      <t>平方米。庙川村硬化小巷道</t>
    </r>
    <r>
      <rPr>
        <sz val="14"/>
        <rFont val="Times New Roman"/>
        <charset val="134"/>
      </rPr>
      <t>7800</t>
    </r>
    <r>
      <rPr>
        <sz val="14"/>
        <rFont val="宋体"/>
        <charset val="134"/>
      </rPr>
      <t>平方米；和平村硬化小巷道</t>
    </r>
    <r>
      <rPr>
        <sz val="14"/>
        <rFont val="Times New Roman"/>
        <charset val="134"/>
      </rPr>
      <t>3000</t>
    </r>
    <r>
      <rPr>
        <sz val="14"/>
        <rFont val="宋体"/>
        <charset val="134"/>
      </rPr>
      <t>平方米；马夭村硬化小巷道</t>
    </r>
    <r>
      <rPr>
        <sz val="14"/>
        <rFont val="Times New Roman"/>
        <charset val="134"/>
      </rPr>
      <t>7800</t>
    </r>
    <r>
      <rPr>
        <sz val="14"/>
        <rFont val="宋体"/>
        <charset val="134"/>
      </rPr>
      <t>平方米；喜湾村硬化小巷道</t>
    </r>
    <r>
      <rPr>
        <sz val="14"/>
        <rFont val="Times New Roman"/>
        <charset val="134"/>
      </rPr>
      <t>2400</t>
    </r>
    <r>
      <rPr>
        <sz val="14"/>
        <rFont val="宋体"/>
        <charset val="134"/>
      </rPr>
      <t>平方米；先马村硬化小巷道</t>
    </r>
    <r>
      <rPr>
        <sz val="14"/>
        <rFont val="Times New Roman"/>
        <charset val="134"/>
      </rPr>
      <t>6000</t>
    </r>
    <r>
      <rPr>
        <sz val="14"/>
        <rFont val="宋体"/>
        <charset val="134"/>
      </rPr>
      <t>平方米；张棉村硬化小巷道</t>
    </r>
    <r>
      <rPr>
        <sz val="14"/>
        <rFont val="Times New Roman"/>
        <charset val="134"/>
      </rPr>
      <t>26400</t>
    </r>
    <r>
      <rPr>
        <sz val="14"/>
        <rFont val="宋体"/>
        <charset val="134"/>
      </rPr>
      <t>平方米。</t>
    </r>
  </si>
  <si>
    <r>
      <rPr>
        <sz val="14"/>
        <rFont val="宋体"/>
        <charset val="134"/>
      </rPr>
      <t>梁山镇小巷道硬化建设项目</t>
    </r>
  </si>
  <si>
    <r>
      <rPr>
        <sz val="14"/>
        <rFont val="宋体"/>
        <charset val="134"/>
      </rPr>
      <t>梁山镇实施</t>
    </r>
    <r>
      <rPr>
        <sz val="14"/>
        <rFont val="Times New Roman"/>
        <charset val="134"/>
      </rPr>
      <t>4</t>
    </r>
    <r>
      <rPr>
        <sz val="14"/>
        <rFont val="宋体"/>
        <charset val="134"/>
      </rPr>
      <t>村小巷道硬化：</t>
    </r>
    <r>
      <rPr>
        <sz val="14"/>
        <rFont val="Times New Roman"/>
        <charset val="134"/>
      </rPr>
      <t>30018</t>
    </r>
    <r>
      <rPr>
        <sz val="14"/>
        <rFont val="宋体"/>
        <charset val="134"/>
      </rPr>
      <t>㎡。分别是斜头村小巷道硬化</t>
    </r>
    <r>
      <rPr>
        <sz val="14"/>
        <rFont val="Times New Roman"/>
        <charset val="134"/>
      </rPr>
      <t>6000</t>
    </r>
    <r>
      <rPr>
        <sz val="14"/>
        <rFont val="宋体"/>
        <charset val="134"/>
      </rPr>
      <t>㎡；高营村小巷道硬化</t>
    </r>
    <r>
      <rPr>
        <sz val="14"/>
        <rFont val="Times New Roman"/>
        <charset val="134"/>
      </rPr>
      <t>6198</t>
    </r>
    <r>
      <rPr>
        <sz val="14"/>
        <rFont val="宋体"/>
        <charset val="134"/>
      </rPr>
      <t>㎡；吕湾村小巷道硬化</t>
    </r>
    <r>
      <rPr>
        <sz val="14"/>
        <rFont val="Times New Roman"/>
        <charset val="134"/>
      </rPr>
      <t>3300</t>
    </r>
    <r>
      <rPr>
        <sz val="14"/>
        <rFont val="宋体"/>
        <charset val="134"/>
      </rPr>
      <t>㎡；五方村小巷道硬化</t>
    </r>
    <r>
      <rPr>
        <sz val="14"/>
        <rFont val="Times New Roman"/>
        <charset val="134"/>
      </rPr>
      <t>14520</t>
    </r>
    <r>
      <rPr>
        <sz val="14"/>
        <rFont val="宋体"/>
        <charset val="134"/>
      </rPr>
      <t>㎡。</t>
    </r>
  </si>
  <si>
    <r>
      <rPr>
        <sz val="14"/>
        <rFont val="宋体"/>
        <charset val="134"/>
      </rPr>
      <t>刘堡镇小巷道硬化建设项目</t>
    </r>
  </si>
  <si>
    <r>
      <rPr>
        <sz val="14"/>
        <rFont val="宋体"/>
        <charset val="134"/>
      </rPr>
      <t>罗湾村一组、二组小巷道硬化</t>
    </r>
    <r>
      <rPr>
        <sz val="14"/>
        <rFont val="Times New Roman"/>
        <charset val="134"/>
      </rPr>
      <t>8300</t>
    </r>
    <r>
      <rPr>
        <sz val="14"/>
        <rFont val="宋体"/>
        <charset val="134"/>
      </rPr>
      <t>平米。</t>
    </r>
  </si>
  <si>
    <r>
      <rPr>
        <sz val="14"/>
        <rFont val="宋体"/>
        <charset val="134"/>
      </rPr>
      <t>连五乡小巷道硬化建设项目</t>
    </r>
  </si>
  <si>
    <r>
      <rPr>
        <sz val="14"/>
        <rFont val="宋体"/>
        <charset val="134"/>
      </rPr>
      <t>计划在全乡</t>
    </r>
    <r>
      <rPr>
        <sz val="14"/>
        <rFont val="Times New Roman"/>
        <charset val="134"/>
      </rPr>
      <t>6</t>
    </r>
    <r>
      <rPr>
        <sz val="14"/>
        <rFont val="宋体"/>
        <charset val="134"/>
      </rPr>
      <t>个行政村实施小巷道</t>
    </r>
    <r>
      <rPr>
        <sz val="14"/>
        <rFont val="Times New Roman"/>
        <charset val="134"/>
      </rPr>
      <t>(</t>
    </r>
    <r>
      <rPr>
        <sz val="14"/>
        <rFont val="宋体"/>
        <charset val="134"/>
      </rPr>
      <t>入户路</t>
    </r>
    <r>
      <rPr>
        <sz val="14"/>
        <rFont val="Times New Roman"/>
        <charset val="134"/>
      </rPr>
      <t>)</t>
    </r>
    <r>
      <rPr>
        <sz val="14"/>
        <rFont val="宋体"/>
        <charset val="134"/>
      </rPr>
      <t>硬化建设项目</t>
    </r>
    <r>
      <rPr>
        <sz val="14"/>
        <rFont val="Times New Roman"/>
        <charset val="134"/>
      </rPr>
      <t>82000</t>
    </r>
    <r>
      <rPr>
        <sz val="14"/>
        <rFont val="宋体"/>
        <charset val="134"/>
      </rPr>
      <t>㎡，其中：</t>
    </r>
    <r>
      <rPr>
        <sz val="14"/>
        <rFont val="Times New Roman"/>
        <charset val="134"/>
      </rPr>
      <t>1.</t>
    </r>
    <r>
      <rPr>
        <sz val="14"/>
        <rFont val="宋体"/>
        <charset val="134"/>
      </rPr>
      <t>贠家村</t>
    </r>
    <r>
      <rPr>
        <sz val="14"/>
        <rFont val="Times New Roman"/>
        <charset val="134"/>
      </rPr>
      <t>12000</t>
    </r>
    <r>
      <rPr>
        <sz val="14"/>
        <rFont val="宋体"/>
        <charset val="134"/>
      </rPr>
      <t>㎡、</t>
    </r>
    <r>
      <rPr>
        <sz val="14"/>
        <rFont val="Times New Roman"/>
        <charset val="134"/>
      </rPr>
      <t>2.</t>
    </r>
    <r>
      <rPr>
        <sz val="14"/>
        <rFont val="宋体"/>
        <charset val="134"/>
      </rPr>
      <t>四合村</t>
    </r>
    <r>
      <rPr>
        <sz val="14"/>
        <rFont val="Times New Roman"/>
        <charset val="134"/>
      </rPr>
      <t>10000</t>
    </r>
    <r>
      <rPr>
        <sz val="14"/>
        <rFont val="宋体"/>
        <charset val="134"/>
      </rPr>
      <t>㎡、</t>
    </r>
    <r>
      <rPr>
        <sz val="14"/>
        <rFont val="Times New Roman"/>
        <charset val="134"/>
      </rPr>
      <t>3.</t>
    </r>
    <r>
      <rPr>
        <sz val="14"/>
        <rFont val="宋体"/>
        <charset val="134"/>
      </rPr>
      <t>腰庄村</t>
    </r>
    <r>
      <rPr>
        <sz val="14"/>
        <rFont val="Times New Roman"/>
        <charset val="134"/>
      </rPr>
      <t>26000</t>
    </r>
    <r>
      <rPr>
        <sz val="14"/>
        <rFont val="宋体"/>
        <charset val="134"/>
      </rPr>
      <t>㎡、</t>
    </r>
    <r>
      <rPr>
        <sz val="14"/>
        <rFont val="Times New Roman"/>
        <charset val="134"/>
      </rPr>
      <t>4.</t>
    </r>
    <r>
      <rPr>
        <sz val="14"/>
        <rFont val="宋体"/>
        <charset val="134"/>
      </rPr>
      <t>连五村</t>
    </r>
    <r>
      <rPr>
        <sz val="14"/>
        <rFont val="Times New Roman"/>
        <charset val="134"/>
      </rPr>
      <t>8000</t>
    </r>
    <r>
      <rPr>
        <sz val="14"/>
        <rFont val="宋体"/>
        <charset val="134"/>
      </rPr>
      <t>㎡、</t>
    </r>
    <r>
      <rPr>
        <sz val="14"/>
        <rFont val="Times New Roman"/>
        <charset val="134"/>
      </rPr>
      <t>5</t>
    </r>
    <r>
      <rPr>
        <sz val="14"/>
        <rFont val="宋体"/>
        <charset val="134"/>
      </rPr>
      <t>李家村</t>
    </r>
    <r>
      <rPr>
        <sz val="14"/>
        <rFont val="Times New Roman"/>
        <charset val="134"/>
      </rPr>
      <t>18000</t>
    </r>
    <r>
      <rPr>
        <sz val="14"/>
        <rFont val="宋体"/>
        <charset val="134"/>
      </rPr>
      <t>㎡、</t>
    </r>
    <r>
      <rPr>
        <sz val="14"/>
        <rFont val="Times New Roman"/>
        <charset val="134"/>
      </rPr>
      <t>6.</t>
    </r>
    <r>
      <rPr>
        <sz val="14"/>
        <rFont val="宋体"/>
        <charset val="134"/>
      </rPr>
      <t>中心村小巷道</t>
    </r>
    <r>
      <rPr>
        <sz val="14"/>
        <rFont val="Times New Roman"/>
        <charset val="134"/>
      </rPr>
      <t>8000</t>
    </r>
    <r>
      <rPr>
        <sz val="14"/>
        <rFont val="宋体"/>
        <charset val="134"/>
      </rPr>
      <t>平方米。</t>
    </r>
  </si>
  <si>
    <r>
      <rPr>
        <sz val="14"/>
        <rFont val="宋体"/>
        <charset val="134"/>
      </rPr>
      <t>改善群众生产生活条件</t>
    </r>
  </si>
  <si>
    <r>
      <rPr>
        <sz val="14"/>
        <rFont val="宋体"/>
        <charset val="134"/>
      </rPr>
      <t>龙山镇小巷道硬化建设项目</t>
    </r>
  </si>
  <si>
    <r>
      <rPr>
        <sz val="14"/>
        <rFont val="宋体"/>
        <charset val="134"/>
      </rPr>
      <t>涉及</t>
    </r>
    <r>
      <rPr>
        <sz val="14"/>
        <rFont val="Times New Roman"/>
        <charset val="134"/>
      </rPr>
      <t>4</t>
    </r>
    <r>
      <rPr>
        <sz val="14"/>
        <rFont val="宋体"/>
        <charset val="134"/>
      </rPr>
      <t>村的小巷道硬化（入户路），共计</t>
    </r>
    <r>
      <rPr>
        <sz val="14"/>
        <rFont val="Times New Roman"/>
        <charset val="134"/>
      </rPr>
      <t>69500</t>
    </r>
    <r>
      <rPr>
        <sz val="14"/>
        <rFont val="宋体"/>
        <charset val="134"/>
      </rPr>
      <t>平方米。其中：李山村</t>
    </r>
    <r>
      <rPr>
        <sz val="14"/>
        <rFont val="Times New Roman"/>
        <charset val="134"/>
      </rPr>
      <t>14000</t>
    </r>
    <r>
      <rPr>
        <sz val="14"/>
        <rFont val="宋体"/>
        <charset val="134"/>
      </rPr>
      <t>平方米、南街村</t>
    </r>
    <r>
      <rPr>
        <sz val="14"/>
        <rFont val="Times New Roman"/>
        <charset val="134"/>
      </rPr>
      <t>28500</t>
    </r>
    <r>
      <rPr>
        <sz val="14"/>
        <rFont val="宋体"/>
        <charset val="134"/>
      </rPr>
      <t>平方米、北街村</t>
    </r>
    <r>
      <rPr>
        <sz val="14"/>
        <rFont val="Times New Roman"/>
        <charset val="134"/>
      </rPr>
      <t>9000</t>
    </r>
    <r>
      <rPr>
        <sz val="14"/>
        <rFont val="宋体"/>
        <charset val="134"/>
      </rPr>
      <t>平方米，西门村</t>
    </r>
    <r>
      <rPr>
        <sz val="14"/>
        <rFont val="Times New Roman"/>
        <charset val="134"/>
      </rPr>
      <t>8000</t>
    </r>
    <r>
      <rPr>
        <sz val="14"/>
        <rFont val="宋体"/>
        <charset val="134"/>
      </rPr>
      <t>平方米，西川村</t>
    </r>
    <r>
      <rPr>
        <sz val="14"/>
        <rFont val="Times New Roman"/>
        <charset val="134"/>
      </rPr>
      <t>10000</t>
    </r>
    <r>
      <rPr>
        <sz val="14"/>
        <rFont val="宋体"/>
        <charset val="134"/>
      </rPr>
      <t>平方米。</t>
    </r>
  </si>
  <si>
    <r>
      <rPr>
        <sz val="14"/>
        <rFont val="宋体"/>
        <charset val="134"/>
      </rPr>
      <t>改善群众生产生活条件，方便出行，有效解决群众的行路难问题</t>
    </r>
    <r>
      <rPr>
        <sz val="14"/>
        <rFont val="Times New Roman"/>
        <charset val="134"/>
      </rPr>
      <t>.</t>
    </r>
  </si>
  <si>
    <r>
      <rPr>
        <sz val="14"/>
        <rFont val="宋体"/>
        <charset val="134"/>
      </rPr>
      <t>大阳镇小巷道硬化建设项目</t>
    </r>
  </si>
  <si>
    <r>
      <rPr>
        <sz val="14"/>
        <rFont val="宋体"/>
        <charset val="0"/>
      </rPr>
      <t>在大阳镇</t>
    </r>
    <r>
      <rPr>
        <sz val="14"/>
        <rFont val="Times New Roman"/>
        <charset val="0"/>
      </rPr>
      <t>5</t>
    </r>
    <r>
      <rPr>
        <sz val="14"/>
        <rFont val="宋体"/>
        <charset val="0"/>
      </rPr>
      <t>村实施硬化小巷道</t>
    </r>
    <r>
      <rPr>
        <sz val="14"/>
        <rFont val="Times New Roman"/>
        <charset val="0"/>
      </rPr>
      <t>87900</t>
    </r>
    <r>
      <rPr>
        <sz val="14"/>
        <rFont val="宋体"/>
        <charset val="0"/>
      </rPr>
      <t>平方米，其中高沟村</t>
    </r>
    <r>
      <rPr>
        <sz val="14"/>
        <rFont val="Times New Roman"/>
        <charset val="0"/>
      </rPr>
      <t>43000</t>
    </r>
    <r>
      <rPr>
        <sz val="14"/>
        <rFont val="宋体"/>
        <charset val="0"/>
      </rPr>
      <t>平方米，下李村</t>
    </r>
    <r>
      <rPr>
        <sz val="14"/>
        <rFont val="Times New Roman"/>
        <charset val="0"/>
      </rPr>
      <t>13000</t>
    </r>
    <r>
      <rPr>
        <sz val="14"/>
        <rFont val="宋体"/>
        <charset val="0"/>
      </rPr>
      <t>平方米，小杨村</t>
    </r>
    <r>
      <rPr>
        <sz val="14"/>
        <rFont val="Times New Roman"/>
        <charset val="0"/>
      </rPr>
      <t>15000</t>
    </r>
    <r>
      <rPr>
        <sz val="14"/>
        <rFont val="宋体"/>
        <charset val="0"/>
      </rPr>
      <t>平方米，侯吴村</t>
    </r>
    <r>
      <rPr>
        <sz val="14"/>
        <rFont val="Times New Roman"/>
        <charset val="0"/>
      </rPr>
      <t>11000</t>
    </r>
    <r>
      <rPr>
        <sz val="14"/>
        <rFont val="宋体"/>
        <charset val="0"/>
      </rPr>
      <t>平方米，刘沟村</t>
    </r>
    <r>
      <rPr>
        <sz val="14"/>
        <rFont val="Times New Roman"/>
        <charset val="0"/>
      </rPr>
      <t>5900</t>
    </r>
    <r>
      <rPr>
        <sz val="14"/>
        <rFont val="宋体"/>
        <charset val="0"/>
      </rPr>
      <t>平方米</t>
    </r>
  </si>
  <si>
    <r>
      <rPr>
        <sz val="14"/>
        <rFont val="宋体"/>
        <charset val="134"/>
      </rPr>
      <t>项目实施后，可有效改善群众出行困难问题</t>
    </r>
  </si>
  <si>
    <r>
      <rPr>
        <sz val="14"/>
        <rFont val="宋体"/>
        <charset val="134"/>
      </rPr>
      <t>平安乡小巷道硬化建设项目</t>
    </r>
  </si>
  <si>
    <r>
      <rPr>
        <sz val="14"/>
        <rFont val="宋体"/>
        <charset val="134"/>
      </rPr>
      <t>在平安乡</t>
    </r>
    <r>
      <rPr>
        <sz val="14"/>
        <rFont val="Times New Roman"/>
        <charset val="134"/>
      </rPr>
      <t>5</t>
    </r>
    <r>
      <rPr>
        <sz val="14"/>
        <rFont val="宋体"/>
        <charset val="134"/>
      </rPr>
      <t>村实施硬化小巷道</t>
    </r>
    <r>
      <rPr>
        <sz val="14"/>
        <rFont val="Times New Roman"/>
        <charset val="134"/>
      </rPr>
      <t>59733</t>
    </r>
    <r>
      <rPr>
        <sz val="14"/>
        <rFont val="宋体"/>
        <charset val="134"/>
      </rPr>
      <t>平方米，磨马村实施小巷道</t>
    </r>
    <r>
      <rPr>
        <sz val="14"/>
        <rFont val="Times New Roman"/>
        <charset val="134"/>
      </rPr>
      <t>18701</t>
    </r>
    <r>
      <rPr>
        <sz val="14"/>
        <rFont val="宋体"/>
        <charset val="134"/>
      </rPr>
      <t>平方米，梨树村硬化小巷道</t>
    </r>
    <r>
      <rPr>
        <sz val="14"/>
        <rFont val="Times New Roman"/>
        <charset val="134"/>
      </rPr>
      <t>9000</t>
    </r>
    <r>
      <rPr>
        <sz val="14"/>
        <rFont val="宋体"/>
        <charset val="134"/>
      </rPr>
      <t>平方米；马原村硬化小巷道</t>
    </r>
    <r>
      <rPr>
        <sz val="14"/>
        <rFont val="Times New Roman"/>
        <charset val="134"/>
      </rPr>
      <t>17500</t>
    </r>
    <r>
      <rPr>
        <sz val="14"/>
        <rFont val="宋体"/>
        <charset val="134"/>
      </rPr>
      <t>平方米；新庄村小巷道硬化</t>
    </r>
    <r>
      <rPr>
        <sz val="14"/>
        <rFont val="Times New Roman"/>
        <charset val="134"/>
      </rPr>
      <t>14532</t>
    </r>
    <r>
      <rPr>
        <sz val="14"/>
        <rFont val="宋体"/>
        <charset val="134"/>
      </rPr>
      <t>平方米，大湾村硬化小巷道</t>
    </r>
    <r>
      <rPr>
        <sz val="14"/>
        <rFont val="Times New Roman"/>
        <charset val="134"/>
      </rPr>
      <t>5500</t>
    </r>
    <r>
      <rPr>
        <sz val="14"/>
        <rFont val="宋体"/>
        <charset val="134"/>
      </rPr>
      <t>平方米。</t>
    </r>
  </si>
  <si>
    <r>
      <rPr>
        <sz val="14"/>
        <rFont val="宋体"/>
        <charset val="134"/>
      </rPr>
      <t>改善出行条件</t>
    </r>
  </si>
  <si>
    <r>
      <rPr>
        <sz val="14"/>
        <rFont val="宋体"/>
        <charset val="134"/>
      </rPr>
      <t>胡川镇小巷道硬化建设项目</t>
    </r>
  </si>
  <si>
    <r>
      <rPr>
        <sz val="14"/>
        <rFont val="宋体"/>
        <charset val="134"/>
      </rPr>
      <t>在全镇</t>
    </r>
    <r>
      <rPr>
        <sz val="14"/>
        <rFont val="Times New Roman"/>
        <charset val="134"/>
      </rPr>
      <t>7</t>
    </r>
    <r>
      <rPr>
        <sz val="14"/>
        <rFont val="宋体"/>
        <charset val="134"/>
      </rPr>
      <t>村硬化小巷道</t>
    </r>
    <r>
      <rPr>
        <sz val="14"/>
        <rFont val="Times New Roman"/>
        <charset val="134"/>
      </rPr>
      <t>43430</t>
    </r>
    <r>
      <rPr>
        <sz val="14"/>
        <rFont val="宋体"/>
        <charset val="134"/>
      </rPr>
      <t>平方米小巷道，其中宁马村</t>
    </r>
    <r>
      <rPr>
        <sz val="14"/>
        <rFont val="Times New Roman"/>
        <charset val="134"/>
      </rPr>
      <t>3500</t>
    </r>
    <r>
      <rPr>
        <sz val="14"/>
        <rFont val="宋体"/>
        <charset val="134"/>
      </rPr>
      <t>平米，王安村</t>
    </r>
    <r>
      <rPr>
        <sz val="14"/>
        <rFont val="Times New Roman"/>
        <charset val="134"/>
      </rPr>
      <t>2200</t>
    </r>
    <r>
      <rPr>
        <sz val="14"/>
        <rFont val="宋体"/>
        <charset val="134"/>
      </rPr>
      <t>平米，仓下村</t>
    </r>
    <r>
      <rPr>
        <sz val="14"/>
        <rFont val="Times New Roman"/>
        <charset val="134"/>
      </rPr>
      <t>2548</t>
    </r>
    <r>
      <rPr>
        <sz val="14"/>
        <rFont val="宋体"/>
        <charset val="134"/>
      </rPr>
      <t>平米，胡川村</t>
    </r>
    <r>
      <rPr>
        <sz val="14"/>
        <rFont val="Times New Roman"/>
        <charset val="134"/>
      </rPr>
      <t>9800</t>
    </r>
    <r>
      <rPr>
        <sz val="14"/>
        <rFont val="宋体"/>
        <charset val="134"/>
      </rPr>
      <t>平米，张堡村</t>
    </r>
    <r>
      <rPr>
        <sz val="14"/>
        <rFont val="Times New Roman"/>
        <charset val="134"/>
      </rPr>
      <t>9400</t>
    </r>
    <r>
      <rPr>
        <sz val="14"/>
        <rFont val="宋体"/>
        <charset val="134"/>
      </rPr>
      <t>平米，蒲家村</t>
    </r>
    <r>
      <rPr>
        <sz val="14"/>
        <rFont val="Times New Roman"/>
        <charset val="134"/>
      </rPr>
      <t>3582</t>
    </r>
    <r>
      <rPr>
        <sz val="14"/>
        <rFont val="宋体"/>
        <charset val="134"/>
      </rPr>
      <t>平米，后湾村</t>
    </r>
    <r>
      <rPr>
        <sz val="14"/>
        <rFont val="Times New Roman"/>
        <charset val="134"/>
      </rPr>
      <t>12400</t>
    </r>
    <r>
      <rPr>
        <sz val="14"/>
        <rFont val="宋体"/>
        <charset val="134"/>
      </rPr>
      <t>平米。</t>
    </r>
  </si>
  <si>
    <r>
      <rPr>
        <sz val="14"/>
        <rFont val="宋体"/>
        <charset val="134"/>
      </rPr>
      <t>恭门镇小巷道硬化建设项目</t>
    </r>
  </si>
  <si>
    <r>
      <rPr>
        <sz val="14"/>
        <rFont val="Times New Roman"/>
        <charset val="134"/>
      </rPr>
      <t>6</t>
    </r>
    <r>
      <rPr>
        <sz val="14"/>
        <rFont val="宋体"/>
        <charset val="134"/>
      </rPr>
      <t>村共需建设小巷道</t>
    </r>
    <r>
      <rPr>
        <sz val="14"/>
        <rFont val="Times New Roman"/>
        <charset val="134"/>
      </rPr>
      <t>119313</t>
    </r>
    <r>
      <rPr>
        <sz val="14"/>
        <rFont val="宋体"/>
        <charset val="134"/>
      </rPr>
      <t>平方米，其中梁湾村入户路</t>
    </r>
    <r>
      <rPr>
        <sz val="14"/>
        <rFont val="Times New Roman"/>
        <charset val="134"/>
      </rPr>
      <t>14000</t>
    </r>
    <r>
      <rPr>
        <sz val="14"/>
        <rFont val="宋体"/>
        <charset val="134"/>
      </rPr>
      <t>平方米；麻山村入户路</t>
    </r>
    <r>
      <rPr>
        <sz val="14"/>
        <rFont val="Times New Roman"/>
        <charset val="134"/>
      </rPr>
      <t>11000</t>
    </r>
    <r>
      <rPr>
        <sz val="14"/>
        <rFont val="宋体"/>
        <charset val="134"/>
      </rPr>
      <t>平方米；西关村入户路</t>
    </r>
    <r>
      <rPr>
        <sz val="14"/>
        <rFont val="Times New Roman"/>
        <charset val="134"/>
      </rPr>
      <t>12000</t>
    </r>
    <r>
      <rPr>
        <sz val="14"/>
        <rFont val="宋体"/>
        <charset val="134"/>
      </rPr>
      <t>平方米；杨坡村入户路</t>
    </r>
    <r>
      <rPr>
        <sz val="14"/>
        <rFont val="Times New Roman"/>
        <charset val="134"/>
      </rPr>
      <t>31557</t>
    </r>
    <r>
      <rPr>
        <sz val="14"/>
        <rFont val="宋体"/>
        <charset val="134"/>
      </rPr>
      <t>平方米；恭门村入户路</t>
    </r>
    <r>
      <rPr>
        <sz val="14"/>
        <rFont val="Times New Roman"/>
        <charset val="134"/>
      </rPr>
      <t>18756</t>
    </r>
    <r>
      <rPr>
        <sz val="14"/>
        <rFont val="宋体"/>
        <charset val="134"/>
      </rPr>
      <t>平方米；付川村入户路</t>
    </r>
    <r>
      <rPr>
        <sz val="14"/>
        <rFont val="Times New Roman"/>
        <charset val="134"/>
      </rPr>
      <t>32000</t>
    </r>
    <r>
      <rPr>
        <sz val="14"/>
        <rFont val="宋体"/>
        <charset val="134"/>
      </rPr>
      <t>平方米</t>
    </r>
  </si>
  <si>
    <r>
      <rPr>
        <sz val="14"/>
        <rFont val="宋体"/>
        <charset val="134"/>
      </rPr>
      <t>木河乡小巷道硬化建设项目</t>
    </r>
  </si>
  <si>
    <r>
      <rPr>
        <sz val="14"/>
        <rFont val="宋体"/>
        <charset val="134"/>
      </rPr>
      <t>实施硬化小巷道</t>
    </r>
    <r>
      <rPr>
        <sz val="14"/>
        <rFont val="Times New Roman"/>
        <charset val="134"/>
      </rPr>
      <t>26300</t>
    </r>
    <r>
      <rPr>
        <sz val="14"/>
        <rFont val="宋体"/>
        <charset val="134"/>
      </rPr>
      <t>平方米。其中：秋木</t>
    </r>
    <r>
      <rPr>
        <sz val="14"/>
        <rFont val="Times New Roman"/>
        <charset val="134"/>
      </rPr>
      <t>4500</t>
    </r>
    <r>
      <rPr>
        <sz val="14"/>
        <rFont val="宋体"/>
        <charset val="134"/>
      </rPr>
      <t>平方米、高山</t>
    </r>
    <r>
      <rPr>
        <sz val="14"/>
        <rFont val="Times New Roman"/>
        <charset val="134"/>
      </rPr>
      <t>6000</t>
    </r>
    <r>
      <rPr>
        <sz val="14"/>
        <rFont val="宋体"/>
        <charset val="134"/>
      </rPr>
      <t>平方米、下庞村</t>
    </r>
    <r>
      <rPr>
        <sz val="14"/>
        <rFont val="Times New Roman"/>
        <charset val="134"/>
      </rPr>
      <t>14800</t>
    </r>
    <r>
      <rPr>
        <sz val="14"/>
        <rFont val="宋体"/>
        <charset val="134"/>
      </rPr>
      <t>平方米、店子村</t>
    </r>
    <r>
      <rPr>
        <sz val="14"/>
        <rFont val="Times New Roman"/>
        <charset val="134"/>
      </rPr>
      <t>1000</t>
    </r>
    <r>
      <rPr>
        <sz val="14"/>
        <rFont val="宋体"/>
        <charset val="134"/>
      </rPr>
      <t>平方米。</t>
    </r>
  </si>
  <si>
    <r>
      <rPr>
        <sz val="14"/>
        <rFont val="宋体"/>
        <charset val="134"/>
      </rPr>
      <t>解决群众出行难得问题</t>
    </r>
  </si>
  <si>
    <r>
      <rPr>
        <sz val="14"/>
        <rFont val="宋体"/>
        <charset val="134"/>
      </rPr>
      <t>马鹿镇小巷道硬化建设项目</t>
    </r>
  </si>
  <si>
    <r>
      <rPr>
        <sz val="14"/>
        <rFont val="宋体"/>
        <charset val="134"/>
      </rPr>
      <t>实施小巷道硬化</t>
    </r>
    <r>
      <rPr>
        <sz val="14"/>
        <rFont val="Times New Roman"/>
        <charset val="134"/>
      </rPr>
      <t>47590</t>
    </r>
    <r>
      <rPr>
        <sz val="14"/>
        <rFont val="宋体"/>
        <charset val="134"/>
      </rPr>
      <t>平方米。其中金川村小巷道硬化</t>
    </r>
    <r>
      <rPr>
        <sz val="14"/>
        <rFont val="Times New Roman"/>
        <charset val="134"/>
      </rPr>
      <t>24690</t>
    </r>
    <r>
      <rPr>
        <sz val="14"/>
        <rFont val="宋体"/>
        <charset val="134"/>
      </rPr>
      <t>平方米；花园村</t>
    </r>
    <r>
      <rPr>
        <sz val="14"/>
        <rFont val="Times New Roman"/>
        <charset val="134"/>
      </rPr>
      <t>12000</t>
    </r>
    <r>
      <rPr>
        <sz val="14"/>
        <rFont val="宋体"/>
        <charset val="134"/>
      </rPr>
      <t>平方米；韩河村</t>
    </r>
    <r>
      <rPr>
        <sz val="14"/>
        <rFont val="Times New Roman"/>
        <charset val="134"/>
      </rPr>
      <t>10900</t>
    </r>
    <r>
      <rPr>
        <sz val="14"/>
        <rFont val="宋体"/>
        <charset val="134"/>
      </rPr>
      <t>平方米。</t>
    </r>
  </si>
  <si>
    <r>
      <rPr>
        <b/>
        <sz val="14"/>
        <rFont val="宋体"/>
        <charset val="134"/>
      </rPr>
      <t>投资</t>
    </r>
    <r>
      <rPr>
        <b/>
        <sz val="14"/>
        <rFont val="Times New Roman"/>
        <charset val="134"/>
      </rPr>
      <t>15477.424</t>
    </r>
    <r>
      <rPr>
        <b/>
        <sz val="14"/>
        <rFont val="宋体"/>
        <charset val="134"/>
      </rPr>
      <t>万元用于实施农村其他基础设施建设项目。</t>
    </r>
  </si>
  <si>
    <r>
      <rPr>
        <b/>
        <sz val="14"/>
        <rFont val="Times New Roman"/>
        <charset val="134"/>
      </rPr>
      <t>4.1</t>
    </r>
    <r>
      <rPr>
        <b/>
        <sz val="14"/>
        <rFont val="宋体"/>
        <charset val="134"/>
      </rPr>
      <t>生态环境治理项目</t>
    </r>
  </si>
  <si>
    <r>
      <rPr>
        <b/>
        <sz val="14"/>
        <rFont val="宋体"/>
        <charset val="134"/>
      </rPr>
      <t>投资</t>
    </r>
    <r>
      <rPr>
        <b/>
        <sz val="14"/>
        <rFont val="Times New Roman"/>
        <charset val="134"/>
      </rPr>
      <t>6628.12</t>
    </r>
    <r>
      <rPr>
        <b/>
        <sz val="14"/>
        <rFont val="宋体"/>
        <charset val="134"/>
      </rPr>
      <t>万元用于生态环境治理项目。</t>
    </r>
  </si>
  <si>
    <r>
      <rPr>
        <sz val="14"/>
        <color rgb="FFFF0000"/>
        <rFont val="宋体"/>
        <charset val="134"/>
      </rPr>
      <t>张家川县后川河流域农村环境整治（生活污水部分）项目</t>
    </r>
  </si>
  <si>
    <r>
      <rPr>
        <sz val="14"/>
        <color rgb="FFFF0000"/>
        <rFont val="宋体"/>
        <charset val="134"/>
      </rPr>
      <t>新建</t>
    </r>
  </si>
  <si>
    <r>
      <rPr>
        <sz val="14"/>
        <color rgb="FFFF0000"/>
        <rFont val="宋体"/>
        <charset val="134"/>
      </rPr>
      <t>刘堡镇、张棉乡、张川镇、胡川镇</t>
    </r>
  </si>
  <si>
    <r>
      <rPr>
        <sz val="14"/>
        <color rgb="FFFF0000"/>
        <rFont val="宋体"/>
        <charset val="134"/>
      </rPr>
      <t>本次设计主要为张家川县各乡镇的孟寺村、刘家村、沟口村、仓下村（一期、二期）、仓下村（三期）、堡山村、下仁村、崔家村、马窑村、马原村和高家村共</t>
    </r>
    <r>
      <rPr>
        <sz val="14"/>
        <color rgb="FFFF0000"/>
        <rFont val="Times New Roman"/>
        <charset val="134"/>
      </rPr>
      <t xml:space="preserve"> 11 </t>
    </r>
    <r>
      <rPr>
        <sz val="14"/>
        <color rgb="FFFF0000"/>
        <rFont val="宋体"/>
        <charset val="134"/>
      </rPr>
      <t>个新农村的生活污水治理工程，其中建设污水处理站</t>
    </r>
    <r>
      <rPr>
        <sz val="14"/>
        <color rgb="FFFF0000"/>
        <rFont val="Times New Roman"/>
        <charset val="134"/>
      </rPr>
      <t>7</t>
    </r>
    <r>
      <rPr>
        <sz val="14"/>
        <color rgb="FFFF0000"/>
        <rFont val="宋体"/>
        <charset val="134"/>
      </rPr>
      <t>座，并配套铺设符合纳管需求的污水收集管道</t>
    </r>
    <r>
      <rPr>
        <sz val="14"/>
        <color rgb="FFFF0000"/>
        <rFont val="Times New Roman"/>
        <charset val="134"/>
      </rPr>
      <t>13.45km</t>
    </r>
    <r>
      <rPr>
        <sz val="14"/>
        <color rgb="FFFF0000"/>
        <rFont val="宋体"/>
        <charset val="134"/>
      </rPr>
      <t>。</t>
    </r>
  </si>
  <si>
    <r>
      <rPr>
        <sz val="14"/>
        <color rgb="FFFF0000"/>
        <rFont val="宋体"/>
        <charset val="134"/>
      </rPr>
      <t>张家川镇孟寺村、刘家村、沟口村、堡山村、崔家村、下仁村，胡川镇仓下村（一期、二期）、仓下村（三期）、张棉乡马窑村、平安乡马原村、刘堡镇高家村。</t>
    </r>
  </si>
  <si>
    <t>3</t>
  </si>
  <si>
    <t>0.0436</t>
  </si>
  <si>
    <t>0.0763</t>
  </si>
  <si>
    <t>0.1221</t>
  </si>
  <si>
    <t>0.2434</t>
  </si>
  <si>
    <r>
      <rPr>
        <sz val="14"/>
        <color rgb="FFFF0000"/>
        <rFont val="宋体"/>
        <charset val="134"/>
      </rPr>
      <t>市生态环境局张家川分局</t>
    </r>
  </si>
  <si>
    <r>
      <rPr>
        <sz val="14"/>
        <color rgb="FFFF0000"/>
        <rFont val="宋体"/>
        <charset val="134"/>
      </rPr>
      <t>张家川县清水河流域农村环境整治（生活污水部分）第一期项目</t>
    </r>
  </si>
  <si>
    <r>
      <rPr>
        <sz val="14"/>
        <color rgb="FFFF0000"/>
        <rFont val="宋体"/>
        <charset val="134"/>
      </rPr>
      <t>马关镇、龙山镇，大阳镇，木河乡</t>
    </r>
  </si>
  <si>
    <r>
      <rPr>
        <sz val="14"/>
        <color rgb="FFFF0000"/>
        <rFont val="宋体"/>
        <charset val="134"/>
      </rPr>
      <t>本工程为张家川县清水河流域农村环境综合治理工程项目，建设地点</t>
    </r>
    <r>
      <rPr>
        <sz val="14"/>
        <color rgb="FFFF0000"/>
        <rFont val="Times New Roman"/>
        <charset val="134"/>
      </rPr>
      <t xml:space="preserve"> </t>
    </r>
    <r>
      <rPr>
        <sz val="14"/>
        <color rgb="FFFF0000"/>
        <rFont val="宋体"/>
        <charset val="134"/>
      </rPr>
      <t>为张家川县龙山镇连柯村、西沟村、南梁村、马黑曼村；马关镇庙湾村、</t>
    </r>
    <r>
      <rPr>
        <sz val="14"/>
        <color rgb="FFFF0000"/>
        <rFont val="Times New Roman"/>
        <charset val="134"/>
      </rPr>
      <t xml:space="preserve"> </t>
    </r>
    <r>
      <rPr>
        <sz val="14"/>
        <color rgb="FFFF0000"/>
        <rFont val="宋体"/>
        <charset val="134"/>
      </rPr>
      <t>上河村、石川村、新义村；大阳镇刘沟村、闫庄村、太原村、中庄村、东</t>
    </r>
    <r>
      <rPr>
        <sz val="14"/>
        <color rgb="FFFF0000"/>
        <rFont val="Times New Roman"/>
        <charset val="134"/>
      </rPr>
      <t xml:space="preserve"> </t>
    </r>
    <r>
      <rPr>
        <sz val="14"/>
        <color rgb="FFFF0000"/>
        <rFont val="宋体"/>
        <charset val="134"/>
      </rPr>
      <t>沟村、双庙村、梁堡村、河李村、大阳村、豁岘村、陈阳村；梁山镇五方</t>
    </r>
    <r>
      <rPr>
        <sz val="14"/>
        <color rgb="FFFF0000"/>
        <rFont val="Times New Roman"/>
        <charset val="134"/>
      </rPr>
      <t xml:space="preserve"> </t>
    </r>
    <r>
      <rPr>
        <sz val="14"/>
        <color rgb="FFFF0000"/>
        <rFont val="宋体"/>
        <charset val="134"/>
      </rPr>
      <t>新村；连五乡陈家村、四合村、贠家村</t>
    </r>
    <r>
      <rPr>
        <sz val="14"/>
        <color rgb="FFFF0000"/>
        <rFont val="Times New Roman"/>
        <charset val="134"/>
      </rPr>
      <t>A</t>
    </r>
    <r>
      <rPr>
        <sz val="14"/>
        <color rgb="FFFF0000"/>
        <rFont val="宋体"/>
        <charset val="134"/>
      </rPr>
      <t>区、贠家村</t>
    </r>
    <r>
      <rPr>
        <sz val="14"/>
        <color rgb="FFFF0000"/>
        <rFont val="Times New Roman"/>
        <charset val="134"/>
      </rPr>
      <t>B</t>
    </r>
    <r>
      <rPr>
        <sz val="14"/>
        <color rgb="FFFF0000"/>
        <rFont val="宋体"/>
        <charset val="134"/>
      </rPr>
      <t>区、兰家村</t>
    </r>
    <r>
      <rPr>
        <sz val="14"/>
        <color rgb="FFFF0000"/>
        <rFont val="Times New Roman"/>
        <charset val="134"/>
      </rPr>
      <t>A</t>
    </r>
    <r>
      <rPr>
        <sz val="14"/>
        <color rgb="FFFF0000"/>
        <rFont val="宋体"/>
        <charset val="134"/>
      </rPr>
      <t>区、兰</t>
    </r>
    <r>
      <rPr>
        <sz val="14"/>
        <color rgb="FFFF0000"/>
        <rFont val="Times New Roman"/>
        <charset val="134"/>
      </rPr>
      <t xml:space="preserve"> </t>
    </r>
    <r>
      <rPr>
        <sz val="14"/>
        <color rgb="FFFF0000"/>
        <rFont val="宋体"/>
        <charset val="134"/>
      </rPr>
      <t>家村</t>
    </r>
    <r>
      <rPr>
        <sz val="14"/>
        <color rgb="FFFF0000"/>
        <rFont val="Times New Roman"/>
        <charset val="134"/>
      </rPr>
      <t>B</t>
    </r>
    <r>
      <rPr>
        <sz val="14"/>
        <color rgb="FFFF0000"/>
        <rFont val="宋体"/>
        <charset val="134"/>
      </rPr>
      <t>区；川王镇大庄村、峡口村、关河村、马达村；张棉驿乡马夭村、</t>
    </r>
    <r>
      <rPr>
        <sz val="14"/>
        <color rgb="FFFF0000"/>
        <rFont val="Times New Roman"/>
        <charset val="134"/>
      </rPr>
      <t xml:space="preserve"> </t>
    </r>
    <r>
      <rPr>
        <sz val="14"/>
        <color rgb="FFFF0000"/>
        <rFont val="宋体"/>
        <charset val="134"/>
      </rPr>
      <t>张棉村；木河乡庄河村（一期）、庄河村（二期）、马坪村、下旁村（大</t>
    </r>
    <r>
      <rPr>
        <sz val="14"/>
        <color rgb="FFFF0000"/>
        <rFont val="Times New Roman"/>
        <charset val="134"/>
      </rPr>
      <t xml:space="preserve"> </t>
    </r>
    <r>
      <rPr>
        <sz val="14"/>
        <color rgb="FFFF0000"/>
        <rFont val="宋体"/>
        <charset val="134"/>
      </rPr>
      <t>阳村安置点）、下旁村（庞家村安置点）、毛家村。</t>
    </r>
  </si>
  <si>
    <r>
      <rPr>
        <sz val="14"/>
        <color rgb="FFFF0000"/>
        <rFont val="宋体"/>
        <charset val="134"/>
      </rPr>
      <t>提升清水河流域水环境治理，彻底解决农村人居环境问题</t>
    </r>
  </si>
  <si>
    <t>8</t>
  </si>
  <si>
    <t>29</t>
  </si>
  <si>
    <t>0.0658</t>
  </si>
  <si>
    <t>0.2158</t>
  </si>
  <si>
    <t>0.3655</t>
  </si>
  <si>
    <t>1.2080</t>
  </si>
  <si>
    <r>
      <rPr>
        <sz val="14"/>
        <rFont val="宋体"/>
        <charset val="134"/>
      </rPr>
      <t>闫家乡闫家村污水整治工程</t>
    </r>
  </si>
  <si>
    <r>
      <rPr>
        <sz val="14"/>
        <rFont val="宋体"/>
        <charset val="134"/>
      </rPr>
      <t>闫家村</t>
    </r>
  </si>
  <si>
    <r>
      <rPr>
        <sz val="14"/>
        <rFont val="宋体"/>
        <charset val="134"/>
      </rPr>
      <t>在闫家村实施污水整治工程，新建</t>
    </r>
    <r>
      <rPr>
        <sz val="14"/>
        <rFont val="Times New Roman"/>
        <charset val="134"/>
      </rPr>
      <t>HDPE</t>
    </r>
    <r>
      <rPr>
        <sz val="14"/>
        <rFont val="宋体"/>
        <charset val="134"/>
      </rPr>
      <t>双璧波纹排污管长</t>
    </r>
    <r>
      <rPr>
        <sz val="14"/>
        <rFont val="Times New Roman"/>
        <charset val="134"/>
      </rPr>
      <t>900</t>
    </r>
    <r>
      <rPr>
        <sz val="14"/>
        <rFont val="宋体"/>
        <charset val="134"/>
      </rPr>
      <t>米，配套检查井</t>
    </r>
    <r>
      <rPr>
        <sz val="14"/>
        <rFont val="Times New Roman"/>
        <charset val="134"/>
      </rPr>
      <t>36</t>
    </r>
    <r>
      <rPr>
        <sz val="14"/>
        <rFont val="宋体"/>
        <charset val="134"/>
      </rPr>
      <t>座，三级沉淀过滤池</t>
    </r>
    <r>
      <rPr>
        <sz val="14"/>
        <rFont val="Times New Roman"/>
        <charset val="134"/>
      </rPr>
      <t>1</t>
    </r>
    <r>
      <rPr>
        <sz val="14"/>
        <rFont val="宋体"/>
        <charset val="134"/>
      </rPr>
      <t>座，建设容量</t>
    </r>
    <r>
      <rPr>
        <sz val="14"/>
        <rFont val="Times New Roman"/>
        <charset val="134"/>
      </rPr>
      <t>20</t>
    </r>
    <r>
      <rPr>
        <sz val="14"/>
        <rFont val="宋体"/>
        <charset val="134"/>
      </rPr>
      <t>立方米污水处理站</t>
    </r>
    <r>
      <rPr>
        <sz val="14"/>
        <rFont val="Times New Roman"/>
        <charset val="134"/>
      </rPr>
      <t>1</t>
    </r>
    <r>
      <rPr>
        <sz val="14"/>
        <rFont val="宋体"/>
        <charset val="134"/>
      </rPr>
      <t>座，工程共需资金</t>
    </r>
    <r>
      <rPr>
        <sz val="14"/>
        <rFont val="Times New Roman"/>
        <charset val="134"/>
      </rPr>
      <t>127</t>
    </r>
    <r>
      <rPr>
        <sz val="14"/>
        <rFont val="宋体"/>
        <charset val="134"/>
      </rPr>
      <t>万元。</t>
    </r>
  </si>
  <si>
    <r>
      <rPr>
        <sz val="14"/>
        <rFont val="宋体"/>
        <charset val="134"/>
      </rPr>
      <t>进一步防止汤峪河流域水体污染，有力支持天水市水体污染防治总体规划方案的实施。</t>
    </r>
  </si>
  <si>
    <r>
      <rPr>
        <sz val="14"/>
        <rFont val="宋体"/>
        <charset val="134"/>
      </rPr>
      <t>市生态环境局张家川分局</t>
    </r>
  </si>
  <si>
    <r>
      <rPr>
        <sz val="14"/>
        <color theme="1"/>
        <rFont val="宋体"/>
        <charset val="134"/>
      </rPr>
      <t>闫家乡沤麻池建设项目</t>
    </r>
  </si>
  <si>
    <r>
      <rPr>
        <sz val="14"/>
        <color theme="1"/>
        <rFont val="宋体"/>
        <charset val="134"/>
      </rPr>
      <t>新建</t>
    </r>
  </si>
  <si>
    <r>
      <rPr>
        <sz val="14"/>
        <color theme="1"/>
        <rFont val="宋体"/>
        <charset val="134"/>
      </rPr>
      <t>大场村</t>
    </r>
  </si>
  <si>
    <r>
      <rPr>
        <sz val="14"/>
        <color theme="1"/>
        <rFont val="宋体"/>
        <charset val="134"/>
      </rPr>
      <t>闫家乡大场村新建沤麻池</t>
    </r>
    <r>
      <rPr>
        <sz val="14"/>
        <color theme="1"/>
        <rFont val="Times New Roman"/>
        <charset val="134"/>
      </rPr>
      <t>4</t>
    </r>
    <r>
      <rPr>
        <sz val="14"/>
        <color theme="1"/>
        <rFont val="宋体"/>
        <charset val="134"/>
      </rPr>
      <t>座，规格</t>
    </r>
    <r>
      <rPr>
        <sz val="14"/>
        <color theme="1"/>
        <rFont val="Times New Roman"/>
        <charset val="134"/>
      </rPr>
      <t>5m*3m*1.2m</t>
    </r>
    <r>
      <rPr>
        <sz val="14"/>
        <color theme="1"/>
        <rFont val="宋体"/>
        <charset val="134"/>
      </rPr>
      <t>；新建检查井</t>
    </r>
    <r>
      <rPr>
        <sz val="14"/>
        <color theme="1"/>
        <rFont val="Times New Roman"/>
        <charset val="134"/>
      </rPr>
      <t>25</t>
    </r>
    <r>
      <rPr>
        <sz val="14"/>
        <color theme="1"/>
        <rFont val="宋体"/>
        <charset val="134"/>
      </rPr>
      <t>个，污水处理管道长</t>
    </r>
    <r>
      <rPr>
        <sz val="14"/>
        <color theme="1"/>
        <rFont val="Times New Roman"/>
        <charset val="134"/>
      </rPr>
      <t>1000</t>
    </r>
    <r>
      <rPr>
        <sz val="14"/>
        <color theme="1"/>
        <rFont val="宋体"/>
        <charset val="134"/>
      </rPr>
      <t>米，共需资金</t>
    </r>
    <r>
      <rPr>
        <sz val="14"/>
        <color theme="1"/>
        <rFont val="Times New Roman"/>
        <charset val="134"/>
      </rPr>
      <t>54</t>
    </r>
    <r>
      <rPr>
        <sz val="14"/>
        <color theme="1"/>
        <rFont val="宋体"/>
        <charset val="134"/>
      </rPr>
      <t>万元。</t>
    </r>
  </si>
  <si>
    <r>
      <rPr>
        <sz val="14"/>
        <color theme="1"/>
        <rFont val="宋体"/>
        <charset val="134"/>
      </rPr>
      <t>进一步防止通关河流域水体污染，有力支持天水市水体污染防治总体规划方案的实施。</t>
    </r>
  </si>
  <si>
    <r>
      <rPr>
        <sz val="14"/>
        <color theme="1"/>
        <rFont val="宋体"/>
        <charset val="134"/>
      </rPr>
      <t>闫家乡</t>
    </r>
  </si>
  <si>
    <r>
      <rPr>
        <sz val="14"/>
        <color theme="1"/>
        <rFont val="宋体"/>
        <charset val="134"/>
      </rPr>
      <t>马鹿镇沤麻池建设项目</t>
    </r>
  </si>
  <si>
    <r>
      <rPr>
        <sz val="14"/>
        <color theme="1"/>
        <rFont val="宋体"/>
        <charset val="134"/>
      </rPr>
      <t>马鹿镇</t>
    </r>
  </si>
  <si>
    <r>
      <rPr>
        <sz val="14"/>
        <color theme="1"/>
        <rFont val="宋体"/>
        <charset val="134"/>
      </rPr>
      <t>投资</t>
    </r>
    <r>
      <rPr>
        <sz val="14"/>
        <color theme="1"/>
        <rFont val="Times New Roman"/>
        <charset val="134"/>
      </rPr>
      <t>102.55</t>
    </r>
    <r>
      <rPr>
        <sz val="14"/>
        <color theme="1"/>
        <rFont val="宋体"/>
        <charset val="134"/>
      </rPr>
      <t>万元在全镇</t>
    </r>
    <r>
      <rPr>
        <sz val="14"/>
        <color theme="1"/>
        <rFont val="Times New Roman"/>
        <charset val="134"/>
      </rPr>
      <t>8</t>
    </r>
    <r>
      <rPr>
        <sz val="14"/>
        <color theme="1"/>
        <rFont val="宋体"/>
        <charset val="134"/>
      </rPr>
      <t>村建设</t>
    </r>
    <r>
      <rPr>
        <sz val="14"/>
        <color theme="1"/>
        <rFont val="Times New Roman"/>
        <charset val="134"/>
      </rPr>
      <t>293</t>
    </r>
    <r>
      <rPr>
        <sz val="14"/>
        <color theme="1"/>
        <rFont val="宋体"/>
        <charset val="134"/>
      </rPr>
      <t>座沤麻池，建设规格</t>
    </r>
    <r>
      <rPr>
        <sz val="14"/>
        <color theme="1"/>
        <rFont val="Times New Roman"/>
        <charset val="134"/>
      </rPr>
      <t>5m*3m*1.2m</t>
    </r>
    <r>
      <rPr>
        <sz val="14"/>
        <color theme="1"/>
        <rFont val="宋体"/>
        <charset val="134"/>
      </rPr>
      <t>，为混凝土结构。</t>
    </r>
  </si>
  <si>
    <r>
      <rPr>
        <sz val="14"/>
        <rFont val="宋体"/>
        <charset val="134"/>
      </rPr>
      <t>刘堡镇赵湾村污水处理站建设项目</t>
    </r>
  </si>
  <si>
    <r>
      <rPr>
        <sz val="14"/>
        <rFont val="宋体"/>
        <charset val="134"/>
      </rPr>
      <t>赵湾村投资</t>
    </r>
    <r>
      <rPr>
        <sz val="14"/>
        <rFont val="Times New Roman"/>
        <charset val="134"/>
      </rPr>
      <t>68</t>
    </r>
    <r>
      <rPr>
        <sz val="14"/>
        <rFont val="宋体"/>
        <charset val="134"/>
      </rPr>
      <t>万元，建设污水处理站一处</t>
    </r>
  </si>
  <si>
    <r>
      <rPr>
        <sz val="14"/>
        <rFont val="宋体"/>
        <charset val="134"/>
      </rPr>
      <t>改善村级基础设施条件</t>
    </r>
  </si>
  <si>
    <r>
      <rPr>
        <b/>
        <sz val="14"/>
        <rFont val="Times New Roman"/>
        <charset val="134"/>
      </rPr>
      <t>4.2</t>
    </r>
    <r>
      <rPr>
        <b/>
        <sz val="14"/>
        <rFont val="宋体"/>
        <charset val="134"/>
      </rPr>
      <t>地质灾害治理项目</t>
    </r>
  </si>
  <si>
    <r>
      <rPr>
        <b/>
        <sz val="14"/>
        <rFont val="宋体"/>
        <charset val="134"/>
      </rPr>
      <t>投资</t>
    </r>
    <r>
      <rPr>
        <b/>
        <sz val="14"/>
        <rFont val="Times New Roman"/>
        <charset val="134"/>
      </rPr>
      <t>2430</t>
    </r>
    <r>
      <rPr>
        <b/>
        <sz val="14"/>
        <rFont val="宋体"/>
        <charset val="134"/>
      </rPr>
      <t>万元用于地质灾害治理项目。</t>
    </r>
  </si>
  <si>
    <r>
      <rPr>
        <sz val="14"/>
        <rFont val="宋体"/>
        <charset val="134"/>
      </rPr>
      <t>刘堡镇郑沟村阳洼组滑坡治理项目</t>
    </r>
  </si>
  <si>
    <t>2022-2022</t>
  </si>
  <si>
    <r>
      <rPr>
        <sz val="14"/>
        <rFont val="宋体"/>
        <charset val="134"/>
      </rPr>
      <t>刘堡镇郑沟村</t>
    </r>
  </si>
  <si>
    <r>
      <rPr>
        <sz val="14"/>
        <rFont val="宋体"/>
        <charset val="134"/>
      </rPr>
      <t>抗滑桩</t>
    </r>
    <r>
      <rPr>
        <sz val="14"/>
        <rFont val="Times New Roman"/>
        <charset val="134"/>
      </rPr>
      <t>+</t>
    </r>
    <r>
      <rPr>
        <sz val="14"/>
        <rFont val="宋体"/>
        <charset val="134"/>
      </rPr>
      <t>挡土墙</t>
    </r>
    <r>
      <rPr>
        <sz val="14"/>
        <rFont val="Times New Roman"/>
        <charset val="134"/>
      </rPr>
      <t>+</t>
    </r>
    <r>
      <rPr>
        <sz val="14"/>
        <rFont val="宋体"/>
        <charset val="134"/>
      </rPr>
      <t>排水</t>
    </r>
    <r>
      <rPr>
        <sz val="14"/>
        <rFont val="Times New Roman"/>
        <charset val="134"/>
      </rPr>
      <t>,</t>
    </r>
    <r>
      <rPr>
        <sz val="14"/>
        <rFont val="宋体"/>
        <charset val="134"/>
      </rPr>
      <t>长</t>
    </r>
    <r>
      <rPr>
        <sz val="14"/>
        <rFont val="Times New Roman"/>
        <charset val="134"/>
      </rPr>
      <t>300</t>
    </r>
    <r>
      <rPr>
        <sz val="14"/>
        <rFont val="宋体"/>
        <charset val="134"/>
      </rPr>
      <t>米，高</t>
    </r>
    <r>
      <rPr>
        <sz val="14"/>
        <rFont val="Times New Roman"/>
        <charset val="134"/>
      </rPr>
      <t>16</t>
    </r>
    <r>
      <rPr>
        <sz val="14"/>
        <rFont val="宋体"/>
        <charset val="134"/>
      </rPr>
      <t>米</t>
    </r>
  </si>
  <si>
    <r>
      <rPr>
        <sz val="14"/>
        <rFont val="宋体"/>
        <charset val="134"/>
      </rPr>
      <t>保护群众及财产安全</t>
    </r>
  </si>
  <si>
    <r>
      <rPr>
        <sz val="14"/>
        <rFont val="宋体"/>
        <charset val="134"/>
      </rPr>
      <t>县自然资源局</t>
    </r>
  </si>
  <si>
    <r>
      <rPr>
        <sz val="14"/>
        <rFont val="宋体"/>
        <charset val="134"/>
      </rPr>
      <t>大阳镇寨子村三组崩塌治理项目</t>
    </r>
  </si>
  <si>
    <r>
      <rPr>
        <sz val="14"/>
        <rFont val="宋体"/>
        <charset val="134"/>
      </rPr>
      <t>大阳镇寨子村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</si>
  <si>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20</t>
    </r>
    <r>
      <rPr>
        <sz val="14"/>
        <rFont val="宋体"/>
        <charset val="134"/>
      </rPr>
      <t>米，高</t>
    </r>
    <r>
      <rPr>
        <sz val="14"/>
        <rFont val="Times New Roman"/>
        <charset val="134"/>
      </rPr>
      <t>8</t>
    </r>
    <r>
      <rPr>
        <sz val="14"/>
        <rFont val="宋体"/>
        <charset val="134"/>
      </rPr>
      <t>米</t>
    </r>
  </si>
  <si>
    <r>
      <rPr>
        <sz val="14"/>
        <rFont val="宋体"/>
        <charset val="134"/>
      </rPr>
      <t>大阳镇下渠村四组崩塌治理项目</t>
    </r>
  </si>
  <si>
    <r>
      <rPr>
        <sz val="14"/>
        <rFont val="宋体"/>
        <charset val="134"/>
      </rPr>
      <t>大阳镇下渠村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</si>
  <si>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25</t>
    </r>
    <r>
      <rPr>
        <sz val="14"/>
        <rFont val="宋体"/>
        <charset val="134"/>
      </rPr>
      <t>米，高</t>
    </r>
    <r>
      <rPr>
        <sz val="14"/>
        <rFont val="Times New Roman"/>
        <charset val="134"/>
      </rPr>
      <t>8</t>
    </r>
    <r>
      <rPr>
        <sz val="14"/>
        <rFont val="宋体"/>
        <charset val="134"/>
      </rPr>
      <t>米</t>
    </r>
  </si>
  <si>
    <r>
      <rPr>
        <sz val="14"/>
        <rFont val="宋体"/>
        <charset val="134"/>
      </rPr>
      <t>大阳镇东沟村一组崩塌治理项目</t>
    </r>
  </si>
  <si>
    <r>
      <rPr>
        <sz val="14"/>
        <rFont val="宋体"/>
        <charset val="134"/>
      </rPr>
      <t>大阳镇东沟村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</si>
  <si>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40</t>
    </r>
    <r>
      <rPr>
        <sz val="14"/>
        <rFont val="宋体"/>
        <charset val="134"/>
      </rPr>
      <t>米，高</t>
    </r>
    <r>
      <rPr>
        <sz val="14"/>
        <rFont val="Times New Roman"/>
        <charset val="134"/>
      </rPr>
      <t>8</t>
    </r>
    <r>
      <rPr>
        <sz val="14"/>
        <rFont val="宋体"/>
        <charset val="134"/>
      </rPr>
      <t>米</t>
    </r>
  </si>
  <si>
    <r>
      <rPr>
        <sz val="14"/>
        <rFont val="宋体"/>
        <charset val="134"/>
      </rPr>
      <t>大阳镇南山村四组崩塌治理项目</t>
    </r>
  </si>
  <si>
    <r>
      <rPr>
        <sz val="14"/>
        <rFont val="宋体"/>
        <charset val="134"/>
      </rPr>
      <t>大阳镇南山村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</si>
  <si>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20</t>
    </r>
    <r>
      <rPr>
        <sz val="14"/>
        <rFont val="宋体"/>
        <charset val="134"/>
      </rPr>
      <t>米，高</t>
    </r>
    <r>
      <rPr>
        <sz val="14"/>
        <rFont val="Times New Roman"/>
        <charset val="134"/>
      </rPr>
      <t>7</t>
    </r>
    <r>
      <rPr>
        <sz val="14"/>
        <rFont val="宋体"/>
        <charset val="134"/>
      </rPr>
      <t>米</t>
    </r>
  </si>
  <si>
    <r>
      <rPr>
        <sz val="14"/>
        <rFont val="宋体"/>
        <charset val="134"/>
      </rPr>
      <t>大阳镇汪洋村一组崩塌治理项目</t>
    </r>
  </si>
  <si>
    <r>
      <rPr>
        <sz val="14"/>
        <rFont val="宋体"/>
        <charset val="134"/>
      </rPr>
      <t>大阳镇刘山村斜坡治理工程</t>
    </r>
  </si>
  <si>
    <r>
      <rPr>
        <sz val="14"/>
        <rFont val="宋体"/>
        <charset val="134"/>
      </rPr>
      <t>大阳镇刘山村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</si>
  <si>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40</t>
    </r>
    <r>
      <rPr>
        <sz val="14"/>
        <rFont val="宋体"/>
        <charset val="134"/>
      </rPr>
      <t>米、高</t>
    </r>
    <r>
      <rPr>
        <sz val="14"/>
        <rFont val="Times New Roman"/>
        <charset val="134"/>
      </rPr>
      <t>8</t>
    </r>
    <r>
      <rPr>
        <sz val="14"/>
        <rFont val="宋体"/>
        <charset val="134"/>
      </rPr>
      <t>米</t>
    </r>
  </si>
  <si>
    <r>
      <rPr>
        <sz val="14"/>
        <rFont val="宋体"/>
        <charset val="134"/>
      </rPr>
      <t>胡川镇祁沟村二组斜坡治理项目</t>
    </r>
  </si>
  <si>
    <r>
      <rPr>
        <sz val="14"/>
        <rFont val="宋体"/>
        <charset val="134"/>
      </rPr>
      <t>回填窑洞</t>
    </r>
    <r>
      <rPr>
        <sz val="14"/>
        <rFont val="Times New Roman"/>
        <charset val="134"/>
      </rPr>
      <t>+</t>
    </r>
    <r>
      <rPr>
        <sz val="14"/>
        <rFont val="宋体"/>
        <charset val="134"/>
      </rPr>
      <t>挡土墙</t>
    </r>
    <r>
      <rPr>
        <sz val="14"/>
        <rFont val="Times New Roman"/>
        <charset val="134"/>
      </rPr>
      <t>+</t>
    </r>
    <r>
      <rPr>
        <sz val="14"/>
        <rFont val="宋体"/>
        <charset val="134"/>
      </rPr>
      <t>土方工程</t>
    </r>
    <r>
      <rPr>
        <sz val="14"/>
        <rFont val="Times New Roman"/>
        <charset val="134"/>
      </rPr>
      <t>,</t>
    </r>
    <r>
      <rPr>
        <sz val="14"/>
        <rFont val="宋体"/>
        <charset val="134"/>
      </rPr>
      <t>长</t>
    </r>
    <r>
      <rPr>
        <sz val="14"/>
        <rFont val="Times New Roman"/>
        <charset val="134"/>
      </rPr>
      <t>40</t>
    </r>
    <r>
      <rPr>
        <sz val="14"/>
        <rFont val="宋体"/>
        <charset val="134"/>
      </rPr>
      <t>米，高</t>
    </r>
    <r>
      <rPr>
        <sz val="14"/>
        <rFont val="Times New Roman"/>
        <charset val="134"/>
      </rPr>
      <t>9</t>
    </r>
    <r>
      <rPr>
        <sz val="14"/>
        <rFont val="宋体"/>
        <charset val="134"/>
      </rPr>
      <t>米</t>
    </r>
  </si>
  <si>
    <r>
      <rPr>
        <sz val="14"/>
        <rFont val="宋体"/>
        <charset val="134"/>
      </rPr>
      <t>胡川镇蒲家村五组斜坡治理项目</t>
    </r>
  </si>
  <si>
    <r>
      <rPr>
        <sz val="14"/>
        <rFont val="宋体"/>
        <charset val="134"/>
      </rPr>
      <t>胡川镇蒲家村</t>
    </r>
  </si>
  <si>
    <r>
      <rPr>
        <sz val="14"/>
        <rFont val="宋体"/>
        <charset val="134"/>
      </rPr>
      <t>挡土墙</t>
    </r>
    <r>
      <rPr>
        <sz val="14"/>
        <rFont val="Times New Roman"/>
        <charset val="134"/>
      </rPr>
      <t>+</t>
    </r>
    <r>
      <rPr>
        <sz val="14"/>
        <rFont val="宋体"/>
        <charset val="134"/>
      </rPr>
      <t>排水，长</t>
    </r>
    <r>
      <rPr>
        <sz val="14"/>
        <rFont val="Times New Roman"/>
        <charset val="134"/>
      </rPr>
      <t>85m</t>
    </r>
    <r>
      <rPr>
        <sz val="14"/>
        <rFont val="宋体"/>
        <charset val="134"/>
      </rPr>
      <t>，高</t>
    </r>
    <r>
      <rPr>
        <sz val="14"/>
        <rFont val="Times New Roman"/>
        <charset val="134"/>
      </rPr>
      <t>7m</t>
    </r>
  </si>
  <si>
    <r>
      <rPr>
        <sz val="14"/>
        <rFont val="宋体"/>
        <charset val="134"/>
      </rPr>
      <t>胡川镇后湾村一组斜坡治理项目</t>
    </r>
  </si>
  <si>
    <r>
      <rPr>
        <sz val="14"/>
        <rFont val="宋体"/>
        <charset val="134"/>
      </rPr>
      <t>胡川镇后湾村</t>
    </r>
  </si>
  <si>
    <r>
      <rPr>
        <sz val="14"/>
        <rFont val="宋体"/>
        <charset val="134"/>
      </rPr>
      <t>张家川镇沟口村五组崩塌治理项目</t>
    </r>
  </si>
  <si>
    <r>
      <rPr>
        <sz val="14"/>
        <rFont val="宋体"/>
        <charset val="134"/>
      </rPr>
      <t>张川镇沟口村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</si>
  <si>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15</t>
    </r>
    <r>
      <rPr>
        <sz val="14"/>
        <rFont val="宋体"/>
        <charset val="134"/>
      </rPr>
      <t>米，高</t>
    </r>
    <r>
      <rPr>
        <sz val="14"/>
        <rFont val="Times New Roman"/>
        <charset val="134"/>
      </rPr>
      <t>9</t>
    </r>
    <r>
      <rPr>
        <sz val="14"/>
        <rFont val="宋体"/>
        <charset val="134"/>
      </rPr>
      <t>米</t>
    </r>
  </si>
  <si>
    <r>
      <rPr>
        <sz val="14"/>
        <rFont val="宋体"/>
        <charset val="134"/>
      </rPr>
      <t>张家川镇背武村一三组崩塌治理项目</t>
    </r>
  </si>
  <si>
    <r>
      <rPr>
        <sz val="14"/>
        <rFont val="宋体"/>
        <charset val="134"/>
      </rPr>
      <t>张川镇背武村</t>
    </r>
  </si>
  <si>
    <r>
      <rPr>
        <sz val="14"/>
        <rFont val="宋体"/>
        <charset val="134"/>
      </rPr>
      <t>窑洞回填</t>
    </r>
    <r>
      <rPr>
        <sz val="14"/>
        <rFont val="Times New Roman"/>
        <charset val="134"/>
      </rPr>
      <t>+</t>
    </r>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长</t>
    </r>
    <r>
      <rPr>
        <sz val="14"/>
        <rFont val="Times New Roman"/>
        <charset val="134"/>
      </rPr>
      <t>60</t>
    </r>
    <r>
      <rPr>
        <sz val="14"/>
        <rFont val="宋体"/>
        <charset val="134"/>
      </rPr>
      <t>米，高</t>
    </r>
    <r>
      <rPr>
        <sz val="14"/>
        <rFont val="Times New Roman"/>
        <charset val="134"/>
      </rPr>
      <t>8</t>
    </r>
    <r>
      <rPr>
        <sz val="14"/>
        <rFont val="宋体"/>
        <charset val="134"/>
      </rPr>
      <t>米</t>
    </r>
  </si>
  <si>
    <r>
      <rPr>
        <sz val="14"/>
        <rFont val="宋体"/>
        <charset val="134"/>
      </rPr>
      <t>张家川镇查湾村新农村滑坡治理项目</t>
    </r>
  </si>
  <si>
    <r>
      <rPr>
        <sz val="14"/>
        <rFont val="宋体"/>
        <charset val="134"/>
      </rPr>
      <t>张川镇查湾村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</si>
  <si>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130</t>
    </r>
    <r>
      <rPr>
        <sz val="14"/>
        <rFont val="宋体"/>
        <charset val="134"/>
      </rPr>
      <t>米，高</t>
    </r>
    <r>
      <rPr>
        <sz val="14"/>
        <rFont val="Times New Roman"/>
        <charset val="134"/>
      </rPr>
      <t>8</t>
    </r>
    <r>
      <rPr>
        <sz val="14"/>
        <rFont val="宋体"/>
        <charset val="134"/>
      </rPr>
      <t>米</t>
    </r>
  </si>
  <si>
    <r>
      <rPr>
        <sz val="14"/>
        <rFont val="宋体"/>
        <charset val="134"/>
      </rPr>
      <t>马关镇上豆村碾子沟斜坡治理项目</t>
    </r>
  </si>
  <si>
    <r>
      <rPr>
        <sz val="14"/>
        <rFont val="宋体"/>
        <charset val="134"/>
      </rPr>
      <t>马关镇上豆村</t>
    </r>
  </si>
  <si>
    <r>
      <rPr>
        <sz val="14"/>
        <rFont val="宋体"/>
        <charset val="134"/>
      </rPr>
      <t>土方回填</t>
    </r>
    <r>
      <rPr>
        <sz val="14"/>
        <rFont val="Times New Roman"/>
        <charset val="134"/>
      </rPr>
      <t>+</t>
    </r>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长</t>
    </r>
    <r>
      <rPr>
        <sz val="14"/>
        <rFont val="Times New Roman"/>
        <charset val="134"/>
      </rPr>
      <t>120</t>
    </r>
    <r>
      <rPr>
        <sz val="14"/>
        <rFont val="宋体"/>
        <charset val="134"/>
      </rPr>
      <t>米，高</t>
    </r>
    <r>
      <rPr>
        <sz val="14"/>
        <rFont val="Times New Roman"/>
        <charset val="134"/>
      </rPr>
      <t>15</t>
    </r>
    <r>
      <rPr>
        <sz val="14"/>
        <rFont val="宋体"/>
        <charset val="134"/>
      </rPr>
      <t>米</t>
    </r>
  </si>
  <si>
    <r>
      <rPr>
        <sz val="14"/>
        <rFont val="宋体"/>
        <charset val="134"/>
      </rPr>
      <t>马关镇韦沟村二组斜坡治理项目</t>
    </r>
  </si>
  <si>
    <r>
      <rPr>
        <sz val="14"/>
        <rFont val="宋体"/>
        <charset val="134"/>
      </rPr>
      <t>马关镇韦沟村</t>
    </r>
  </si>
  <si>
    <r>
      <rPr>
        <sz val="14"/>
        <rFont val="宋体"/>
        <charset val="134"/>
      </rPr>
      <t>土方夯填</t>
    </r>
    <r>
      <rPr>
        <sz val="14"/>
        <rFont val="Times New Roman"/>
        <charset val="134"/>
      </rPr>
      <t>+</t>
    </r>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长</t>
    </r>
    <r>
      <rPr>
        <sz val="14"/>
        <rFont val="Times New Roman"/>
        <charset val="134"/>
      </rPr>
      <t>150</t>
    </r>
    <r>
      <rPr>
        <sz val="14"/>
        <rFont val="宋体"/>
        <charset val="134"/>
      </rPr>
      <t>米，高</t>
    </r>
    <r>
      <rPr>
        <sz val="14"/>
        <rFont val="Times New Roman"/>
        <charset val="134"/>
      </rPr>
      <t>12</t>
    </r>
    <r>
      <rPr>
        <sz val="14"/>
        <rFont val="宋体"/>
        <charset val="134"/>
      </rPr>
      <t>米</t>
    </r>
  </si>
  <si>
    <r>
      <rPr>
        <sz val="14"/>
        <rFont val="宋体"/>
        <charset val="134"/>
      </rPr>
      <t>木河乡坪王村一组斜坡治理项目</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</si>
  <si>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120</t>
    </r>
    <r>
      <rPr>
        <sz val="14"/>
        <rFont val="宋体"/>
        <charset val="134"/>
      </rPr>
      <t>米，高</t>
    </r>
    <r>
      <rPr>
        <sz val="14"/>
        <rFont val="Times New Roman"/>
        <charset val="134"/>
      </rPr>
      <t>6</t>
    </r>
    <r>
      <rPr>
        <sz val="14"/>
        <rFont val="宋体"/>
        <charset val="134"/>
      </rPr>
      <t>米</t>
    </r>
  </si>
  <si>
    <r>
      <rPr>
        <sz val="14"/>
        <rFont val="宋体"/>
        <charset val="134"/>
      </rPr>
      <t>平安乡马原村四组崩塌治理项目</t>
    </r>
  </si>
  <si>
    <r>
      <rPr>
        <sz val="14"/>
        <rFont val="宋体"/>
        <charset val="134"/>
      </rPr>
      <t>平安乡马原村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</si>
  <si>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排水</t>
    </r>
    <r>
      <rPr>
        <sz val="14"/>
        <rFont val="Times New Roman"/>
        <charset val="134"/>
      </rPr>
      <t>,</t>
    </r>
    <r>
      <rPr>
        <sz val="14"/>
        <rFont val="宋体"/>
        <charset val="134"/>
      </rPr>
      <t>长</t>
    </r>
    <r>
      <rPr>
        <sz val="14"/>
        <rFont val="Times New Roman"/>
        <charset val="134"/>
      </rPr>
      <t>32</t>
    </r>
    <r>
      <rPr>
        <sz val="14"/>
        <rFont val="宋体"/>
        <charset val="134"/>
      </rPr>
      <t>米，高</t>
    </r>
    <r>
      <rPr>
        <sz val="14"/>
        <rFont val="Times New Roman"/>
        <charset val="134"/>
      </rPr>
      <t>5</t>
    </r>
    <r>
      <rPr>
        <sz val="14"/>
        <rFont val="宋体"/>
        <charset val="134"/>
      </rPr>
      <t>米</t>
    </r>
  </si>
  <si>
    <r>
      <rPr>
        <sz val="14"/>
        <rFont val="宋体"/>
        <charset val="134"/>
      </rPr>
      <t>平安乡梨树村四组崩塌治理项目</t>
    </r>
  </si>
  <si>
    <r>
      <rPr>
        <sz val="14"/>
        <rFont val="宋体"/>
        <charset val="134"/>
      </rPr>
      <t>平安乡梨树村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</si>
  <si>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25</t>
    </r>
    <r>
      <rPr>
        <sz val="14"/>
        <rFont val="宋体"/>
        <charset val="134"/>
      </rPr>
      <t>米、高</t>
    </r>
    <r>
      <rPr>
        <sz val="14"/>
        <rFont val="Times New Roman"/>
        <charset val="134"/>
      </rPr>
      <t>10</t>
    </r>
    <r>
      <rPr>
        <sz val="14"/>
        <rFont val="宋体"/>
        <charset val="134"/>
      </rPr>
      <t>米</t>
    </r>
  </si>
  <si>
    <r>
      <rPr>
        <sz val="14"/>
        <rFont val="宋体"/>
        <charset val="134"/>
      </rPr>
      <t>川王镇松树湾村斜坡治理项目</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</si>
  <si>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排水</t>
    </r>
    <r>
      <rPr>
        <sz val="14"/>
        <rFont val="Times New Roman"/>
        <charset val="134"/>
      </rPr>
      <t>,</t>
    </r>
    <r>
      <rPr>
        <sz val="14"/>
        <rFont val="宋体"/>
        <charset val="134"/>
      </rPr>
      <t>长</t>
    </r>
    <r>
      <rPr>
        <sz val="14"/>
        <rFont val="Times New Roman"/>
        <charset val="134"/>
      </rPr>
      <t>60</t>
    </r>
    <r>
      <rPr>
        <sz val="14"/>
        <rFont val="宋体"/>
        <charset val="134"/>
      </rPr>
      <t>米，高</t>
    </r>
    <r>
      <rPr>
        <sz val="14"/>
        <rFont val="Times New Roman"/>
        <charset val="134"/>
      </rPr>
      <t>12</t>
    </r>
    <r>
      <rPr>
        <sz val="14"/>
        <rFont val="宋体"/>
        <charset val="134"/>
      </rPr>
      <t>米</t>
    </r>
  </si>
  <si>
    <r>
      <rPr>
        <sz val="14"/>
        <rFont val="宋体"/>
        <charset val="134"/>
      </rPr>
      <t>梁山镇杨渠村五组崩塌治理项目</t>
    </r>
  </si>
  <si>
    <r>
      <rPr>
        <sz val="14"/>
        <rFont val="宋体"/>
        <charset val="134"/>
      </rPr>
      <t>梁山镇杨渠村</t>
    </r>
  </si>
  <si>
    <r>
      <rPr>
        <sz val="14"/>
        <rFont val="宋体"/>
        <charset val="134"/>
      </rPr>
      <t>挡土墙</t>
    </r>
    <r>
      <rPr>
        <sz val="14"/>
        <rFont val="Times New Roman"/>
        <charset val="134"/>
      </rPr>
      <t>+</t>
    </r>
    <r>
      <rPr>
        <sz val="14"/>
        <rFont val="宋体"/>
        <charset val="134"/>
      </rPr>
      <t>加筋土边坡</t>
    </r>
    <r>
      <rPr>
        <sz val="14"/>
        <rFont val="Times New Roman"/>
        <charset val="134"/>
      </rPr>
      <t>+</t>
    </r>
    <r>
      <rPr>
        <sz val="14"/>
        <rFont val="宋体"/>
        <charset val="134"/>
      </rPr>
      <t>排水</t>
    </r>
    <r>
      <rPr>
        <sz val="14"/>
        <rFont val="Times New Roman"/>
        <charset val="134"/>
      </rPr>
      <t>,</t>
    </r>
    <r>
      <rPr>
        <sz val="14"/>
        <rFont val="宋体"/>
        <charset val="134"/>
      </rPr>
      <t>长</t>
    </r>
    <r>
      <rPr>
        <sz val="14"/>
        <rFont val="Times New Roman"/>
        <charset val="134"/>
      </rPr>
      <t>15</t>
    </r>
    <r>
      <rPr>
        <sz val="14"/>
        <rFont val="宋体"/>
        <charset val="134"/>
      </rPr>
      <t>米，高</t>
    </r>
    <r>
      <rPr>
        <sz val="14"/>
        <rFont val="Times New Roman"/>
        <charset val="134"/>
      </rPr>
      <t>12</t>
    </r>
    <r>
      <rPr>
        <sz val="14"/>
        <rFont val="宋体"/>
        <charset val="134"/>
      </rPr>
      <t>米</t>
    </r>
  </si>
  <si>
    <r>
      <rPr>
        <sz val="14"/>
        <rFont val="宋体"/>
        <charset val="134"/>
      </rPr>
      <t>梁山镇岳山村一组滑坡治理项目</t>
    </r>
  </si>
  <si>
    <r>
      <rPr>
        <sz val="14"/>
        <rFont val="宋体"/>
        <charset val="134"/>
      </rPr>
      <t>挡土墙</t>
    </r>
    <r>
      <rPr>
        <sz val="14"/>
        <rFont val="Times New Roman"/>
        <charset val="134"/>
      </rPr>
      <t>+</t>
    </r>
    <r>
      <rPr>
        <sz val="14"/>
        <rFont val="宋体"/>
        <charset val="134"/>
      </rPr>
      <t>分级回填</t>
    </r>
    <r>
      <rPr>
        <sz val="14"/>
        <rFont val="Times New Roman"/>
        <charset val="134"/>
      </rPr>
      <t>,150</t>
    </r>
    <r>
      <rPr>
        <sz val="14"/>
        <rFont val="宋体"/>
        <charset val="134"/>
      </rPr>
      <t>米，高</t>
    </r>
    <r>
      <rPr>
        <sz val="14"/>
        <rFont val="Times New Roman"/>
        <charset val="134"/>
      </rPr>
      <t>15</t>
    </r>
    <r>
      <rPr>
        <sz val="14"/>
        <rFont val="宋体"/>
        <charset val="134"/>
      </rPr>
      <t>米</t>
    </r>
  </si>
  <si>
    <r>
      <rPr>
        <sz val="14"/>
        <rFont val="宋体"/>
        <charset val="134"/>
      </rPr>
      <t>刘堡镇杜家村二组滑坡治理项目</t>
    </r>
  </si>
  <si>
    <r>
      <rPr>
        <sz val="14"/>
        <rFont val="宋体"/>
        <charset val="134"/>
      </rPr>
      <t>刘堡镇杜家村</t>
    </r>
  </si>
  <si>
    <r>
      <rPr>
        <sz val="14"/>
        <rFont val="宋体"/>
        <charset val="134"/>
      </rPr>
      <t>挡土墙</t>
    </r>
    <r>
      <rPr>
        <sz val="14"/>
        <rFont val="Times New Roman"/>
        <charset val="134"/>
      </rPr>
      <t>+</t>
    </r>
    <r>
      <rPr>
        <sz val="14"/>
        <rFont val="宋体"/>
        <charset val="134"/>
      </rPr>
      <t>分级回填</t>
    </r>
    <r>
      <rPr>
        <sz val="14"/>
        <rFont val="Times New Roman"/>
        <charset val="134"/>
      </rPr>
      <t>,120</t>
    </r>
    <r>
      <rPr>
        <sz val="14"/>
        <rFont val="宋体"/>
        <charset val="134"/>
      </rPr>
      <t>米，高</t>
    </r>
    <r>
      <rPr>
        <sz val="14"/>
        <rFont val="Times New Roman"/>
        <charset val="134"/>
      </rPr>
      <t>15</t>
    </r>
    <r>
      <rPr>
        <sz val="14"/>
        <rFont val="宋体"/>
        <charset val="134"/>
      </rPr>
      <t>米</t>
    </r>
  </si>
  <si>
    <r>
      <rPr>
        <sz val="14"/>
        <rFont val="宋体"/>
        <charset val="134"/>
      </rPr>
      <t>马鹿镇寺湾村斜坡治理项目</t>
    </r>
  </si>
  <si>
    <r>
      <rPr>
        <sz val="14"/>
        <rFont val="宋体"/>
        <charset val="134"/>
      </rPr>
      <t>马鹿镇寺湾村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</si>
  <si>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360</t>
    </r>
    <r>
      <rPr>
        <sz val="14"/>
        <rFont val="宋体"/>
        <charset val="134"/>
      </rPr>
      <t>米、高</t>
    </r>
    <r>
      <rPr>
        <sz val="14"/>
        <rFont val="Times New Roman"/>
        <charset val="134"/>
      </rPr>
      <t>6</t>
    </r>
    <r>
      <rPr>
        <sz val="14"/>
        <rFont val="宋体"/>
        <charset val="134"/>
      </rPr>
      <t>米</t>
    </r>
  </si>
  <si>
    <r>
      <rPr>
        <sz val="14"/>
        <rFont val="宋体"/>
        <charset val="134"/>
      </rPr>
      <t>闫家乡花山村四组滑坡治理项目</t>
    </r>
  </si>
  <si>
    <r>
      <rPr>
        <sz val="14"/>
        <rFont val="宋体"/>
        <charset val="134"/>
      </rPr>
      <t>闫家乡花山村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</si>
  <si>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30</t>
    </r>
    <r>
      <rPr>
        <sz val="14"/>
        <rFont val="宋体"/>
        <charset val="134"/>
      </rPr>
      <t>米高</t>
    </r>
    <r>
      <rPr>
        <sz val="14"/>
        <rFont val="Times New Roman"/>
        <charset val="134"/>
      </rPr>
      <t>8</t>
    </r>
    <r>
      <rPr>
        <sz val="14"/>
        <rFont val="宋体"/>
        <charset val="134"/>
      </rPr>
      <t>米</t>
    </r>
  </si>
  <si>
    <r>
      <rPr>
        <sz val="14"/>
        <rFont val="宋体"/>
        <charset val="134"/>
      </rPr>
      <t>闫家乡大场村滑坡治理项目</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</si>
  <si>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60</t>
    </r>
    <r>
      <rPr>
        <sz val="14"/>
        <rFont val="宋体"/>
        <charset val="134"/>
      </rPr>
      <t>米、高</t>
    </r>
    <r>
      <rPr>
        <sz val="14"/>
        <rFont val="Times New Roman"/>
        <charset val="134"/>
      </rPr>
      <t>12</t>
    </r>
    <r>
      <rPr>
        <sz val="14"/>
        <rFont val="宋体"/>
        <charset val="134"/>
      </rPr>
      <t>米</t>
    </r>
  </si>
  <si>
    <r>
      <rPr>
        <sz val="14"/>
        <rFont val="宋体"/>
        <charset val="134"/>
      </rPr>
      <t>张棉乡上蒋村四组崩塌治理项目</t>
    </r>
  </si>
  <si>
    <r>
      <rPr>
        <sz val="14"/>
        <rFont val="宋体"/>
        <charset val="134"/>
      </rPr>
      <t>张棉乡上蒋村</t>
    </r>
  </si>
  <si>
    <r>
      <rPr>
        <sz val="14"/>
        <rFont val="宋体"/>
        <charset val="134"/>
      </rPr>
      <t>张棉乡和平村二组崩塌治理项目</t>
    </r>
  </si>
  <si>
    <r>
      <rPr>
        <sz val="14"/>
        <rFont val="宋体"/>
        <charset val="134"/>
      </rPr>
      <t>张棉乡和平村</t>
    </r>
  </si>
  <si>
    <r>
      <rPr>
        <sz val="14"/>
        <rFont val="宋体"/>
        <charset val="134"/>
      </rPr>
      <t>挡土墙</t>
    </r>
    <r>
      <rPr>
        <sz val="14"/>
        <rFont val="Times New Roman"/>
        <charset val="134"/>
      </rPr>
      <t>+</t>
    </r>
    <r>
      <rPr>
        <sz val="14"/>
        <rFont val="宋体"/>
        <charset val="134"/>
      </rPr>
      <t>排水渠</t>
    </r>
    <r>
      <rPr>
        <sz val="14"/>
        <rFont val="Times New Roman"/>
        <charset val="134"/>
      </rPr>
      <t>+</t>
    </r>
    <r>
      <rPr>
        <sz val="14"/>
        <rFont val="宋体"/>
        <charset val="134"/>
      </rPr>
      <t>土方回填</t>
    </r>
    <r>
      <rPr>
        <sz val="14"/>
        <rFont val="Times New Roman"/>
        <charset val="134"/>
      </rPr>
      <t>,</t>
    </r>
    <r>
      <rPr>
        <sz val="14"/>
        <rFont val="宋体"/>
        <charset val="134"/>
      </rPr>
      <t>长</t>
    </r>
    <r>
      <rPr>
        <sz val="14"/>
        <rFont val="Times New Roman"/>
        <charset val="134"/>
      </rPr>
      <t>40</t>
    </r>
    <r>
      <rPr>
        <sz val="14"/>
        <rFont val="宋体"/>
        <charset val="134"/>
      </rPr>
      <t>米、高</t>
    </r>
    <r>
      <rPr>
        <sz val="14"/>
        <rFont val="Times New Roman"/>
        <charset val="134"/>
      </rPr>
      <t>6</t>
    </r>
    <r>
      <rPr>
        <sz val="14"/>
        <rFont val="宋体"/>
        <charset val="134"/>
      </rPr>
      <t>米</t>
    </r>
  </si>
  <si>
    <r>
      <rPr>
        <sz val="14"/>
        <rFont val="宋体"/>
        <charset val="134"/>
      </rPr>
      <t>张棉乡张棉村三组崩塌治理项目</t>
    </r>
  </si>
  <si>
    <r>
      <rPr>
        <sz val="14"/>
        <color indexed="8"/>
        <rFont val="宋体"/>
        <charset val="134"/>
      </rPr>
      <t>张棉乡张棉村</t>
    </r>
  </si>
  <si>
    <r>
      <rPr>
        <sz val="14"/>
        <color indexed="8"/>
        <rFont val="宋体"/>
        <charset val="134"/>
      </rPr>
      <t>挡土墙</t>
    </r>
    <r>
      <rPr>
        <sz val="14"/>
        <color indexed="8"/>
        <rFont val="Times New Roman"/>
        <charset val="134"/>
      </rPr>
      <t>+</t>
    </r>
    <r>
      <rPr>
        <sz val="14"/>
        <color indexed="8"/>
        <rFont val="宋体"/>
        <charset val="134"/>
      </rPr>
      <t>排水渠</t>
    </r>
    <r>
      <rPr>
        <sz val="14"/>
        <color indexed="8"/>
        <rFont val="Times New Roman"/>
        <charset val="134"/>
      </rPr>
      <t>+</t>
    </r>
    <r>
      <rPr>
        <sz val="14"/>
        <color indexed="8"/>
        <rFont val="宋体"/>
        <charset val="134"/>
      </rPr>
      <t>土方回填</t>
    </r>
    <r>
      <rPr>
        <sz val="14"/>
        <color indexed="8"/>
        <rFont val="Times New Roman"/>
        <charset val="134"/>
      </rPr>
      <t>,</t>
    </r>
    <r>
      <rPr>
        <sz val="14"/>
        <color indexed="8"/>
        <rFont val="宋体"/>
        <charset val="134"/>
      </rPr>
      <t>长</t>
    </r>
    <r>
      <rPr>
        <sz val="14"/>
        <color indexed="8"/>
        <rFont val="Times New Roman"/>
        <charset val="134"/>
      </rPr>
      <t>50</t>
    </r>
    <r>
      <rPr>
        <sz val="14"/>
        <color indexed="8"/>
        <rFont val="宋体"/>
        <charset val="134"/>
      </rPr>
      <t>米、高</t>
    </r>
    <r>
      <rPr>
        <sz val="14"/>
        <color indexed="8"/>
        <rFont val="Times New Roman"/>
        <charset val="134"/>
      </rPr>
      <t>12</t>
    </r>
    <r>
      <rPr>
        <sz val="14"/>
        <color indexed="8"/>
        <rFont val="宋体"/>
        <charset val="134"/>
      </rPr>
      <t>米</t>
    </r>
  </si>
  <si>
    <r>
      <rPr>
        <sz val="14"/>
        <color indexed="8"/>
        <rFont val="宋体"/>
        <charset val="134"/>
      </rPr>
      <t>保护群众及财产安全</t>
    </r>
  </si>
  <si>
    <r>
      <rPr>
        <sz val="14"/>
        <color indexed="8"/>
        <rFont val="宋体"/>
        <charset val="134"/>
      </rPr>
      <t>县自然资源局</t>
    </r>
  </si>
  <si>
    <r>
      <rPr>
        <sz val="14"/>
        <rFont val="宋体"/>
        <charset val="134"/>
      </rPr>
      <t>恭门镇河北村三组斜坡治理项目</t>
    </r>
  </si>
  <si>
    <r>
      <rPr>
        <sz val="14"/>
        <color indexed="8"/>
        <rFont val="宋体"/>
        <charset val="134"/>
      </rPr>
      <t>恭门镇河北村</t>
    </r>
  </si>
  <si>
    <r>
      <rPr>
        <sz val="14"/>
        <color indexed="8"/>
        <rFont val="宋体"/>
        <charset val="134"/>
      </rPr>
      <t>挡土墙</t>
    </r>
    <r>
      <rPr>
        <sz val="14"/>
        <color indexed="8"/>
        <rFont val="Times New Roman"/>
        <charset val="134"/>
      </rPr>
      <t>+</t>
    </r>
    <r>
      <rPr>
        <sz val="14"/>
        <color indexed="8"/>
        <rFont val="宋体"/>
        <charset val="134"/>
      </rPr>
      <t>分级回填</t>
    </r>
    <r>
      <rPr>
        <sz val="14"/>
        <color indexed="8"/>
        <rFont val="Times New Roman"/>
        <charset val="134"/>
      </rPr>
      <t>,50</t>
    </r>
    <r>
      <rPr>
        <sz val="14"/>
        <color indexed="8"/>
        <rFont val="宋体"/>
        <charset val="134"/>
      </rPr>
      <t>米，高</t>
    </r>
    <r>
      <rPr>
        <sz val="14"/>
        <color indexed="8"/>
        <rFont val="Times New Roman"/>
        <charset val="134"/>
      </rPr>
      <t>4</t>
    </r>
    <r>
      <rPr>
        <sz val="14"/>
        <color indexed="8"/>
        <rFont val="宋体"/>
        <charset val="134"/>
      </rPr>
      <t>米</t>
    </r>
  </si>
  <si>
    <r>
      <rPr>
        <b/>
        <sz val="14"/>
        <color indexed="8"/>
        <rFont val="Times New Roman"/>
        <charset val="134"/>
      </rPr>
      <t>4.3</t>
    </r>
    <r>
      <rPr>
        <b/>
        <sz val="14"/>
        <color indexed="8"/>
        <rFont val="宋体"/>
        <charset val="134"/>
      </rPr>
      <t>国有马鹿林场长宁工区基础设施建设项目</t>
    </r>
  </si>
  <si>
    <r>
      <rPr>
        <b/>
        <sz val="14"/>
        <color rgb="FF000000"/>
        <rFont val="宋体"/>
        <charset val="134"/>
      </rPr>
      <t>投资</t>
    </r>
    <r>
      <rPr>
        <b/>
        <sz val="14"/>
        <color rgb="FF000000"/>
        <rFont val="Times New Roman"/>
        <charset val="134"/>
      </rPr>
      <t>55</t>
    </r>
    <r>
      <rPr>
        <b/>
        <sz val="14"/>
        <color rgb="FF000000"/>
        <rFont val="宋体"/>
        <charset val="134"/>
      </rPr>
      <t>万元用于设施国有林场建设项目。</t>
    </r>
  </si>
  <si>
    <r>
      <rPr>
        <sz val="14"/>
        <color indexed="8"/>
        <rFont val="宋体"/>
        <charset val="134"/>
      </rPr>
      <t>国有马鹿林场长宁工区基础设施建设项目</t>
    </r>
  </si>
  <si>
    <r>
      <rPr>
        <sz val="14"/>
        <color indexed="8"/>
        <rFont val="宋体"/>
        <charset val="134"/>
      </rPr>
      <t>马鹿镇</t>
    </r>
  </si>
  <si>
    <r>
      <rPr>
        <sz val="14"/>
        <color indexed="8"/>
        <rFont val="宋体"/>
        <charset val="134"/>
      </rPr>
      <t>马鹿林场长宁工区基础设施建设项目，项目位于马鹿镇长宁驿村。新建挡墙全长</t>
    </r>
    <r>
      <rPr>
        <sz val="14"/>
        <color indexed="8"/>
        <rFont val="Times New Roman"/>
        <charset val="134"/>
      </rPr>
      <t>80m</t>
    </r>
    <r>
      <rPr>
        <sz val="14"/>
        <color indexed="8"/>
        <rFont val="宋体"/>
        <charset val="134"/>
      </rPr>
      <t>，场地硬化</t>
    </r>
    <r>
      <rPr>
        <sz val="14"/>
        <color indexed="8"/>
        <rFont val="Times New Roman"/>
        <charset val="134"/>
      </rPr>
      <t>950</t>
    </r>
    <r>
      <rPr>
        <sz val="14"/>
        <color indexed="8"/>
        <rFont val="宋体"/>
        <charset val="134"/>
      </rPr>
      <t>㎡（硬化结构层为</t>
    </r>
    <r>
      <rPr>
        <sz val="14"/>
        <color indexed="8"/>
        <rFont val="Times New Roman"/>
        <charset val="134"/>
      </rPr>
      <t>15cm</t>
    </r>
    <r>
      <rPr>
        <sz val="14"/>
        <color indexed="8"/>
        <rFont val="宋体"/>
        <charset val="134"/>
      </rPr>
      <t>厚水泥混凝土面层</t>
    </r>
    <r>
      <rPr>
        <sz val="14"/>
        <color indexed="8"/>
        <rFont val="Times New Roman"/>
        <charset val="134"/>
      </rPr>
      <t>+10cm</t>
    </r>
    <r>
      <rPr>
        <sz val="14"/>
        <color indexed="8"/>
        <rFont val="宋体"/>
        <charset val="134"/>
      </rPr>
      <t>厚天然砂砾找平层），新建砖围墙</t>
    </r>
    <r>
      <rPr>
        <sz val="14"/>
        <color indexed="8"/>
        <rFont val="Times New Roman"/>
        <charset val="134"/>
      </rPr>
      <t>80m</t>
    </r>
    <r>
      <rPr>
        <sz val="14"/>
        <color indexed="8"/>
        <rFont val="宋体"/>
        <charset val="134"/>
      </rPr>
      <t>，新建铁艺大门和旗台各</t>
    </r>
    <r>
      <rPr>
        <sz val="14"/>
        <color indexed="8"/>
        <rFont val="Times New Roman"/>
        <charset val="134"/>
      </rPr>
      <t>1</t>
    </r>
    <r>
      <rPr>
        <sz val="14"/>
        <color indexed="8"/>
        <rFont val="宋体"/>
        <charset val="134"/>
      </rPr>
      <t>个。</t>
    </r>
  </si>
  <si>
    <r>
      <rPr>
        <sz val="14"/>
        <color indexed="8"/>
        <rFont val="宋体"/>
        <charset val="134"/>
      </rPr>
      <t>改善国有林场基础设施建设</t>
    </r>
  </si>
  <si>
    <r>
      <rPr>
        <sz val="14"/>
        <rFont val="宋体"/>
        <charset val="134"/>
      </rPr>
      <t>自然资源局</t>
    </r>
  </si>
  <si>
    <r>
      <rPr>
        <sz val="14"/>
        <color indexed="8"/>
        <rFont val="宋体"/>
        <charset val="134"/>
      </rPr>
      <t>马鹿林场</t>
    </r>
  </si>
  <si>
    <r>
      <rPr>
        <b/>
        <sz val="14"/>
        <rFont val="Times New Roman"/>
        <charset val="134"/>
      </rPr>
      <t>4.4</t>
    </r>
    <r>
      <rPr>
        <b/>
        <sz val="14"/>
        <rFont val="宋体"/>
        <charset val="134"/>
      </rPr>
      <t>以工代赈项目</t>
    </r>
  </si>
  <si>
    <r>
      <rPr>
        <b/>
        <sz val="14"/>
        <rFont val="宋体"/>
        <charset val="134"/>
      </rPr>
      <t>投资</t>
    </r>
    <r>
      <rPr>
        <b/>
        <sz val="14"/>
        <rFont val="Times New Roman"/>
        <charset val="134"/>
      </rPr>
      <t>1523</t>
    </r>
    <r>
      <rPr>
        <b/>
        <sz val="14"/>
        <rFont val="宋体"/>
        <charset val="134"/>
      </rPr>
      <t>万元实施以工代赈项目。</t>
    </r>
  </si>
  <si>
    <r>
      <rPr>
        <sz val="14"/>
        <rFont val="宋体"/>
        <charset val="134"/>
      </rPr>
      <t>张家川县川王镇</t>
    </r>
    <r>
      <rPr>
        <sz val="14"/>
        <rFont val="Times New Roman"/>
        <charset val="0"/>
      </rPr>
      <t>2022</t>
    </r>
    <r>
      <rPr>
        <sz val="14"/>
        <rFont val="宋体"/>
        <charset val="134"/>
      </rPr>
      <t>年中央财政以工代赈建设项目</t>
    </r>
  </si>
  <si>
    <r>
      <rPr>
        <sz val="14"/>
        <rFont val="宋体"/>
        <charset val="134"/>
      </rPr>
      <t>新建道路全长</t>
    </r>
    <r>
      <rPr>
        <sz val="14"/>
        <rFont val="Times New Roman"/>
        <charset val="134"/>
      </rPr>
      <t>5.5km</t>
    </r>
    <r>
      <rPr>
        <sz val="14"/>
        <rFont val="宋体"/>
        <charset val="134"/>
      </rPr>
      <t>。采用四级（Ⅱ）类公路技术标准。设计速度</t>
    </r>
    <r>
      <rPr>
        <sz val="14"/>
        <rFont val="Times New Roman"/>
        <charset val="134"/>
      </rPr>
      <t>15km/h</t>
    </r>
    <r>
      <rPr>
        <sz val="14"/>
        <rFont val="宋体"/>
        <charset val="134"/>
      </rPr>
      <t>；本项目路路基宽度</t>
    </r>
    <r>
      <rPr>
        <sz val="14"/>
        <rFont val="Times New Roman"/>
        <charset val="134"/>
      </rPr>
      <t>5.5m</t>
    </r>
    <r>
      <rPr>
        <sz val="14"/>
        <rFont val="宋体"/>
        <charset val="134"/>
      </rPr>
      <t>，路面宽度</t>
    </r>
    <r>
      <rPr>
        <sz val="14"/>
        <rFont val="Times New Roman"/>
        <charset val="134"/>
      </rPr>
      <t>4.5m</t>
    </r>
    <r>
      <rPr>
        <sz val="14"/>
        <rFont val="宋体"/>
        <charset val="134"/>
      </rPr>
      <t>，两侧设</t>
    </r>
    <r>
      <rPr>
        <sz val="14"/>
        <rFont val="Times New Roman"/>
        <charset val="134"/>
      </rPr>
      <t>0.5m</t>
    </r>
    <r>
      <rPr>
        <sz val="14"/>
        <rFont val="宋体"/>
        <charset val="134"/>
      </rPr>
      <t>宽培土路肩</t>
    </r>
    <r>
      <rPr>
        <sz val="14"/>
        <rFont val="Times New Roman"/>
        <charset val="134"/>
      </rPr>
      <t>,</t>
    </r>
    <r>
      <rPr>
        <sz val="14"/>
        <rFont val="宋体"/>
        <charset val="134"/>
      </rPr>
      <t>路面结构采用</t>
    </r>
    <r>
      <rPr>
        <sz val="14"/>
        <rFont val="Times New Roman"/>
        <charset val="134"/>
      </rPr>
      <t>18cm</t>
    </r>
    <r>
      <rPr>
        <sz val="14"/>
        <rFont val="宋体"/>
        <charset val="134"/>
      </rPr>
      <t>厚水泥混凝土面层</t>
    </r>
    <r>
      <rPr>
        <sz val="14"/>
        <rFont val="Times New Roman"/>
        <charset val="134"/>
      </rPr>
      <t>+15cm</t>
    </r>
    <r>
      <rPr>
        <sz val="14"/>
        <rFont val="宋体"/>
        <charset val="134"/>
      </rPr>
      <t>厚天然砂砾基层。</t>
    </r>
  </si>
  <si>
    <r>
      <rPr>
        <sz val="14"/>
        <rFont val="宋体"/>
        <charset val="134"/>
      </rPr>
      <t>张家川县闫家乡</t>
    </r>
    <r>
      <rPr>
        <sz val="14"/>
        <rFont val="Times New Roman"/>
        <charset val="0"/>
      </rPr>
      <t>2022</t>
    </r>
    <r>
      <rPr>
        <sz val="14"/>
        <rFont val="宋体"/>
        <charset val="134"/>
      </rPr>
      <t>年中央财政以工代赈建设项目</t>
    </r>
  </si>
  <si>
    <r>
      <rPr>
        <sz val="14"/>
        <rFont val="宋体"/>
        <charset val="134"/>
      </rPr>
      <t>在闫家乡改建四级公里</t>
    </r>
    <r>
      <rPr>
        <sz val="14"/>
        <rFont val="Times New Roman"/>
        <charset val="0"/>
      </rPr>
      <t>10.3</t>
    </r>
    <r>
      <rPr>
        <sz val="14"/>
        <rFont val="宋体"/>
        <charset val="134"/>
      </rPr>
      <t>公里，路基宽度</t>
    </r>
    <r>
      <rPr>
        <sz val="14"/>
        <rFont val="Times New Roman"/>
        <charset val="0"/>
      </rPr>
      <t>5.5m</t>
    </r>
    <r>
      <rPr>
        <sz val="14"/>
        <rFont val="宋体"/>
        <charset val="134"/>
      </rPr>
      <t>，路面宽度</t>
    </r>
    <r>
      <rPr>
        <sz val="14"/>
        <rFont val="Times New Roman"/>
        <charset val="0"/>
      </rPr>
      <t>4.5m</t>
    </r>
    <r>
      <rPr>
        <sz val="14"/>
        <rFont val="宋体"/>
        <charset val="134"/>
      </rPr>
      <t>，两侧设</t>
    </r>
    <r>
      <rPr>
        <sz val="14"/>
        <rFont val="Times New Roman"/>
        <charset val="0"/>
      </rPr>
      <t>0.5m</t>
    </r>
    <r>
      <rPr>
        <sz val="14"/>
        <rFont val="宋体"/>
        <charset val="134"/>
      </rPr>
      <t>宽培土路肩</t>
    </r>
    <r>
      <rPr>
        <sz val="14"/>
        <rFont val="Times New Roman"/>
        <charset val="0"/>
      </rPr>
      <t>,</t>
    </r>
    <r>
      <rPr>
        <sz val="14"/>
        <rFont val="宋体"/>
        <charset val="134"/>
      </rPr>
      <t>路面结构采用</t>
    </r>
    <r>
      <rPr>
        <sz val="14"/>
        <rFont val="Times New Roman"/>
        <charset val="0"/>
      </rPr>
      <t>18cm</t>
    </r>
    <r>
      <rPr>
        <sz val="14"/>
        <rFont val="宋体"/>
        <charset val="134"/>
      </rPr>
      <t>厚水泥混凝土面层</t>
    </r>
    <r>
      <rPr>
        <sz val="14"/>
        <rFont val="Times New Roman"/>
        <charset val="0"/>
      </rPr>
      <t>+15cm</t>
    </r>
    <r>
      <rPr>
        <sz val="14"/>
        <rFont val="宋体"/>
        <charset val="134"/>
      </rPr>
      <t>厚天然砂砾基层。</t>
    </r>
  </si>
  <si>
    <r>
      <rPr>
        <sz val="14"/>
        <rFont val="宋体"/>
        <charset val="134"/>
      </rPr>
      <t>张家川县木河乡</t>
    </r>
    <r>
      <rPr>
        <sz val="14"/>
        <rFont val="Times New Roman"/>
        <charset val="0"/>
      </rPr>
      <t>2022</t>
    </r>
    <r>
      <rPr>
        <sz val="14"/>
        <rFont val="宋体"/>
        <charset val="134"/>
      </rPr>
      <t>年中央财政以工代赈建设项目</t>
    </r>
  </si>
  <si>
    <r>
      <rPr>
        <sz val="14"/>
        <rFont val="宋体"/>
        <charset val="134"/>
      </rPr>
      <t>道路硬化</t>
    </r>
    <r>
      <rPr>
        <sz val="14"/>
        <rFont val="Times New Roman"/>
        <charset val="0"/>
      </rPr>
      <t xml:space="preserve"> 2.6km,</t>
    </r>
    <r>
      <rPr>
        <sz val="14"/>
        <rFont val="宋体"/>
        <charset val="134"/>
      </rPr>
      <t>其中路线</t>
    </r>
    <r>
      <rPr>
        <sz val="14"/>
        <rFont val="Times New Roman"/>
        <charset val="0"/>
      </rPr>
      <t xml:space="preserve"> 1 </t>
    </r>
    <r>
      <rPr>
        <sz val="14"/>
        <rFont val="宋体"/>
        <charset val="134"/>
      </rPr>
      <t>全长</t>
    </r>
    <r>
      <rPr>
        <sz val="14"/>
        <rFont val="Times New Roman"/>
        <charset val="0"/>
      </rPr>
      <t>0.4km</t>
    </r>
    <r>
      <rPr>
        <sz val="14"/>
        <rFont val="宋体"/>
        <charset val="134"/>
      </rPr>
      <t>，路面宽度</t>
    </r>
    <r>
      <rPr>
        <sz val="14"/>
        <rFont val="Times New Roman"/>
        <charset val="0"/>
      </rPr>
      <t xml:space="preserve"> 5.0m</t>
    </r>
    <r>
      <rPr>
        <sz val="14"/>
        <rFont val="宋体"/>
        <charset val="134"/>
      </rPr>
      <t>，路基宽</t>
    </r>
    <r>
      <rPr>
        <sz val="14"/>
        <rFont val="Times New Roman"/>
        <charset val="0"/>
      </rPr>
      <t xml:space="preserve"> 6.0m</t>
    </r>
    <r>
      <rPr>
        <sz val="14"/>
        <rFont val="宋体"/>
        <charset val="134"/>
      </rPr>
      <t>，采用</t>
    </r>
    <r>
      <rPr>
        <sz val="14"/>
        <rFont val="Times New Roman"/>
        <charset val="0"/>
      </rPr>
      <t xml:space="preserve"> 18cm </t>
    </r>
    <r>
      <rPr>
        <sz val="14"/>
        <rFont val="宋体"/>
        <charset val="134"/>
      </rPr>
      <t>厚混凝土面层</t>
    </r>
    <r>
      <rPr>
        <sz val="14"/>
        <rFont val="Times New Roman"/>
        <charset val="0"/>
      </rPr>
      <t>+</t>
    </r>
    <r>
      <rPr>
        <sz val="14"/>
        <rFont val="宋体"/>
        <charset val="134"/>
      </rPr>
      <t>原有基层；路线</t>
    </r>
    <r>
      <rPr>
        <sz val="14"/>
        <rFont val="Times New Roman"/>
        <charset val="0"/>
      </rPr>
      <t xml:space="preserve"> 2 </t>
    </r>
    <r>
      <rPr>
        <sz val="14"/>
        <rFont val="宋体"/>
        <charset val="134"/>
      </rPr>
      <t>全长</t>
    </r>
    <r>
      <rPr>
        <sz val="14"/>
        <rFont val="Times New Roman"/>
        <charset val="0"/>
      </rPr>
      <t xml:space="preserve"> 1.4km</t>
    </r>
    <r>
      <rPr>
        <sz val="14"/>
        <rFont val="宋体"/>
        <charset val="134"/>
      </rPr>
      <t>，路面宽</t>
    </r>
    <r>
      <rPr>
        <sz val="14"/>
        <rFont val="Times New Roman"/>
        <charset val="0"/>
      </rPr>
      <t xml:space="preserve"> 3.5m</t>
    </r>
    <r>
      <rPr>
        <sz val="14"/>
        <rFont val="宋体"/>
        <charset val="134"/>
      </rPr>
      <t>，路基宽</t>
    </r>
    <r>
      <rPr>
        <sz val="14"/>
        <rFont val="Times New Roman"/>
        <charset val="0"/>
      </rPr>
      <t xml:space="preserve"> 4.5m</t>
    </r>
    <r>
      <rPr>
        <sz val="14"/>
        <rFont val="宋体"/>
        <charset val="134"/>
      </rPr>
      <t>，采用</t>
    </r>
    <r>
      <rPr>
        <sz val="14"/>
        <rFont val="Times New Roman"/>
        <charset val="0"/>
      </rPr>
      <t xml:space="preserve"> 18cm </t>
    </r>
    <r>
      <rPr>
        <sz val="14"/>
        <rFont val="宋体"/>
        <charset val="134"/>
      </rPr>
      <t>厚混凝土面层</t>
    </r>
    <r>
      <rPr>
        <sz val="14"/>
        <rFont val="Times New Roman"/>
        <charset val="0"/>
      </rPr>
      <t xml:space="preserve">+15cm </t>
    </r>
    <r>
      <rPr>
        <sz val="14"/>
        <rFont val="宋体"/>
        <charset val="134"/>
      </rPr>
      <t>砂砾基础；路线</t>
    </r>
    <r>
      <rPr>
        <sz val="14"/>
        <rFont val="Times New Roman"/>
        <charset val="0"/>
      </rPr>
      <t xml:space="preserve"> 3 </t>
    </r>
    <r>
      <rPr>
        <sz val="14"/>
        <rFont val="宋体"/>
        <charset val="134"/>
      </rPr>
      <t>全长</t>
    </r>
    <r>
      <rPr>
        <sz val="14"/>
        <rFont val="Times New Roman"/>
        <charset val="0"/>
      </rPr>
      <t xml:space="preserve"> 0.8km</t>
    </r>
    <r>
      <rPr>
        <sz val="14"/>
        <rFont val="宋体"/>
        <charset val="134"/>
      </rPr>
      <t>，路面宽</t>
    </r>
    <r>
      <rPr>
        <sz val="14"/>
        <rFont val="Times New Roman"/>
        <charset val="0"/>
      </rPr>
      <t xml:space="preserve"> 3.5m</t>
    </r>
    <r>
      <rPr>
        <sz val="14"/>
        <rFont val="宋体"/>
        <charset val="134"/>
      </rPr>
      <t>，路基宽</t>
    </r>
    <r>
      <rPr>
        <sz val="14"/>
        <rFont val="Times New Roman"/>
        <charset val="0"/>
      </rPr>
      <t>4.5m</t>
    </r>
    <r>
      <rPr>
        <sz val="14"/>
        <rFont val="宋体"/>
        <charset val="134"/>
      </rPr>
      <t>，采用</t>
    </r>
    <r>
      <rPr>
        <sz val="14"/>
        <rFont val="Times New Roman"/>
        <charset val="0"/>
      </rPr>
      <t>18cm</t>
    </r>
    <r>
      <rPr>
        <sz val="14"/>
        <rFont val="宋体"/>
        <charset val="134"/>
      </rPr>
      <t>厚混凝土面层</t>
    </r>
    <r>
      <rPr>
        <sz val="14"/>
        <rFont val="Times New Roman"/>
        <charset val="0"/>
      </rPr>
      <t>+15cm</t>
    </r>
    <r>
      <rPr>
        <sz val="14"/>
        <rFont val="宋体"/>
        <charset val="134"/>
      </rPr>
      <t>砂砾基础；设计速度为</t>
    </r>
    <r>
      <rPr>
        <sz val="14"/>
        <rFont val="Times New Roman"/>
        <charset val="0"/>
      </rPr>
      <t>15km/h,</t>
    </r>
    <r>
      <rPr>
        <sz val="14"/>
        <rFont val="宋体"/>
        <charset val="134"/>
      </rPr>
      <t>设计洪水频率为</t>
    </r>
    <r>
      <rPr>
        <sz val="14"/>
        <rFont val="Times New Roman"/>
        <charset val="0"/>
      </rPr>
      <t xml:space="preserve"> 1/25</t>
    </r>
    <r>
      <rPr>
        <sz val="14"/>
        <rFont val="宋体"/>
        <charset val="134"/>
      </rPr>
      <t>。</t>
    </r>
  </si>
  <si>
    <r>
      <rPr>
        <sz val="14"/>
        <rFont val="宋体"/>
        <charset val="134"/>
      </rPr>
      <t>有效改善村级基础设施条件，为产业发展提供更好的基础。</t>
    </r>
  </si>
  <si>
    <r>
      <rPr>
        <b/>
        <sz val="14"/>
        <rFont val="Times New Roman"/>
        <charset val="134"/>
      </rPr>
      <t>4.5</t>
    </r>
    <r>
      <rPr>
        <b/>
        <sz val="14"/>
        <rFont val="宋体"/>
        <charset val="134"/>
      </rPr>
      <t>农村综合改革转移支付项目</t>
    </r>
  </si>
  <si>
    <r>
      <rPr>
        <b/>
        <sz val="14"/>
        <rFont val="宋体"/>
        <charset val="134"/>
      </rPr>
      <t>投资</t>
    </r>
    <r>
      <rPr>
        <b/>
        <sz val="14"/>
        <rFont val="Times New Roman"/>
        <charset val="134"/>
      </rPr>
      <t>4841.3</t>
    </r>
    <r>
      <rPr>
        <b/>
        <sz val="14"/>
        <rFont val="宋体"/>
        <charset val="134"/>
      </rPr>
      <t>万元实施村内小型水利设施、村内道路修建、桥涵、村内环卫设施等项目</t>
    </r>
  </si>
  <si>
    <r>
      <rPr>
        <b/>
        <sz val="14"/>
        <rFont val="Times New Roman"/>
        <charset val="134"/>
      </rPr>
      <t>4.5.1</t>
    </r>
    <r>
      <rPr>
        <b/>
        <sz val="14"/>
        <rFont val="宋体"/>
        <charset val="134"/>
      </rPr>
      <t>村内小型水利设施</t>
    </r>
  </si>
  <si>
    <r>
      <rPr>
        <sz val="14"/>
        <color theme="1"/>
        <rFont val="宋体"/>
        <charset val="134"/>
      </rPr>
      <t>村内小型水利设施项目</t>
    </r>
  </si>
  <si>
    <r>
      <rPr>
        <sz val="14"/>
        <color theme="1"/>
        <rFont val="宋体"/>
        <charset val="134"/>
      </rPr>
      <t>张家川镇</t>
    </r>
  </si>
  <si>
    <r>
      <rPr>
        <sz val="14"/>
        <color theme="1"/>
        <rFont val="宋体"/>
        <charset val="134"/>
      </rPr>
      <t>张家川镇查湾村安全饮水管道建设</t>
    </r>
    <r>
      <rPr>
        <sz val="14"/>
        <color theme="1"/>
        <rFont val="Times New Roman"/>
        <charset val="134"/>
      </rPr>
      <t>100</t>
    </r>
    <r>
      <rPr>
        <sz val="14"/>
        <color theme="1"/>
        <rFont val="宋体"/>
        <charset val="134"/>
      </rPr>
      <t>米，查湾村建设水渠</t>
    </r>
    <r>
      <rPr>
        <sz val="14"/>
        <color theme="1"/>
        <rFont val="Times New Roman"/>
        <charset val="134"/>
      </rPr>
      <t>1000</t>
    </r>
    <r>
      <rPr>
        <sz val="14"/>
        <color theme="1"/>
        <rFont val="宋体"/>
        <charset val="134"/>
      </rPr>
      <t>米</t>
    </r>
    <r>
      <rPr>
        <sz val="14"/>
        <color theme="1"/>
        <rFont val="Times New Roman"/>
        <charset val="134"/>
      </rPr>
      <t>.</t>
    </r>
  </si>
  <si>
    <r>
      <rPr>
        <sz val="14"/>
        <color theme="1"/>
        <rFont val="宋体"/>
        <charset val="134"/>
      </rPr>
      <t>维护农户吃水方便，饮水安全</t>
    </r>
  </si>
  <si>
    <r>
      <rPr>
        <sz val="14"/>
        <color theme="1"/>
        <rFont val="宋体"/>
        <charset val="134"/>
      </rPr>
      <t>财政局</t>
    </r>
  </si>
  <si>
    <r>
      <rPr>
        <sz val="14"/>
        <color theme="1"/>
        <rFont val="宋体"/>
        <charset val="134"/>
      </rPr>
      <t>排水渠建设项目</t>
    </r>
  </si>
  <si>
    <r>
      <rPr>
        <sz val="14"/>
        <color theme="1"/>
        <rFont val="宋体"/>
        <charset val="134"/>
      </rPr>
      <t>张棉乡</t>
    </r>
  </si>
  <si>
    <r>
      <rPr>
        <sz val="14"/>
        <color theme="1"/>
        <rFont val="宋体"/>
        <charset val="134"/>
      </rPr>
      <t>田湾村修建水渠</t>
    </r>
    <r>
      <rPr>
        <sz val="14"/>
        <color theme="1"/>
        <rFont val="Times New Roman"/>
        <charset val="134"/>
      </rPr>
      <t>1500</t>
    </r>
    <r>
      <rPr>
        <sz val="14"/>
        <color theme="1"/>
        <rFont val="宋体"/>
        <charset val="134"/>
      </rPr>
      <t>米，周家村修建水渠</t>
    </r>
    <r>
      <rPr>
        <sz val="14"/>
        <color theme="1"/>
        <rFont val="Times New Roman"/>
        <charset val="134"/>
      </rPr>
      <t>1000</t>
    </r>
    <r>
      <rPr>
        <sz val="14"/>
        <color theme="1"/>
        <rFont val="宋体"/>
        <charset val="134"/>
      </rPr>
      <t>米</t>
    </r>
  </si>
  <si>
    <r>
      <rPr>
        <sz val="14"/>
        <rFont val="宋体"/>
        <charset val="134"/>
      </rPr>
      <t>项目实施后，可有效改善脱贫群众生产生活条件，解决出行困难</t>
    </r>
  </si>
  <si>
    <r>
      <rPr>
        <sz val="14"/>
        <color theme="1"/>
        <rFont val="宋体"/>
        <charset val="134"/>
      </rPr>
      <t>水渠建设项目</t>
    </r>
  </si>
  <si>
    <r>
      <rPr>
        <sz val="14"/>
        <color theme="1"/>
        <rFont val="宋体"/>
        <charset val="134"/>
      </rPr>
      <t>大阳镇</t>
    </r>
  </si>
  <si>
    <r>
      <rPr>
        <sz val="14"/>
        <color theme="1"/>
        <rFont val="宋体"/>
        <charset val="134"/>
      </rPr>
      <t>汪洋村新建水渠</t>
    </r>
    <r>
      <rPr>
        <sz val="14"/>
        <color theme="1"/>
        <rFont val="Times New Roman"/>
        <charset val="134"/>
      </rPr>
      <t>2000</t>
    </r>
    <r>
      <rPr>
        <sz val="14"/>
        <color theme="1"/>
        <rFont val="宋体"/>
        <charset val="134"/>
      </rPr>
      <t>米，陈阳村新建水渠</t>
    </r>
    <r>
      <rPr>
        <sz val="14"/>
        <color theme="1"/>
        <rFont val="Times New Roman"/>
        <charset val="134"/>
      </rPr>
      <t>1500</t>
    </r>
    <r>
      <rPr>
        <sz val="14"/>
        <color theme="1"/>
        <rFont val="宋体"/>
        <charset val="134"/>
      </rPr>
      <t>米，寨子村新建水渠</t>
    </r>
    <r>
      <rPr>
        <sz val="14"/>
        <color theme="1"/>
        <rFont val="Times New Roman"/>
        <charset val="134"/>
      </rPr>
      <t>1500</t>
    </r>
    <r>
      <rPr>
        <sz val="14"/>
        <color theme="1"/>
        <rFont val="宋体"/>
        <charset val="134"/>
      </rPr>
      <t>米，</t>
    </r>
    <r>
      <rPr>
        <sz val="14"/>
        <color theme="1"/>
        <rFont val="Times New Roman"/>
        <charset val="134"/>
      </rPr>
      <t>14</t>
    </r>
    <r>
      <rPr>
        <sz val="14"/>
        <color theme="1"/>
        <rFont val="宋体"/>
        <charset val="134"/>
      </rPr>
      <t>个</t>
    </r>
    <r>
      <rPr>
        <sz val="14"/>
        <color theme="1"/>
        <rFont val="Times New Roman"/>
        <charset val="134"/>
      </rPr>
      <t>3</t>
    </r>
    <r>
      <rPr>
        <sz val="14"/>
        <color theme="1"/>
        <rFont val="宋体"/>
        <charset val="134"/>
      </rPr>
      <t>米</t>
    </r>
    <r>
      <rPr>
        <sz val="14"/>
        <color theme="1"/>
        <rFont val="Times New Roman"/>
        <charset val="134"/>
      </rPr>
      <t>*80</t>
    </r>
    <r>
      <rPr>
        <sz val="14"/>
        <color theme="1"/>
        <rFont val="宋体"/>
        <charset val="134"/>
      </rPr>
      <t>公分涵管，侯吴村新建水渠</t>
    </r>
    <r>
      <rPr>
        <sz val="14"/>
        <color theme="1"/>
        <rFont val="Times New Roman"/>
        <charset val="134"/>
      </rPr>
      <t>900</t>
    </r>
    <r>
      <rPr>
        <sz val="14"/>
        <color theme="1"/>
        <rFont val="宋体"/>
        <charset val="134"/>
      </rPr>
      <t>米，铺设涵管</t>
    </r>
    <r>
      <rPr>
        <sz val="14"/>
        <color theme="1"/>
        <rFont val="Times New Roman"/>
        <charset val="134"/>
      </rPr>
      <t>8</t>
    </r>
    <r>
      <rPr>
        <sz val="14"/>
        <color theme="1"/>
        <rFont val="宋体"/>
        <charset val="134"/>
      </rPr>
      <t>个（</t>
    </r>
    <r>
      <rPr>
        <sz val="14"/>
        <color theme="1"/>
        <rFont val="Times New Roman"/>
        <charset val="134"/>
      </rPr>
      <t>3m*1m</t>
    </r>
    <r>
      <rPr>
        <sz val="14"/>
        <color theme="1"/>
        <rFont val="宋体"/>
        <charset val="134"/>
      </rPr>
      <t>），太原村新建水渠</t>
    </r>
    <r>
      <rPr>
        <sz val="14"/>
        <color theme="1"/>
        <rFont val="Times New Roman"/>
        <charset val="134"/>
      </rPr>
      <t>2800</t>
    </r>
    <r>
      <rPr>
        <sz val="14"/>
        <color theme="1"/>
        <rFont val="宋体"/>
        <charset val="134"/>
      </rPr>
      <t>米，双庙村新建水渠</t>
    </r>
    <r>
      <rPr>
        <sz val="14"/>
        <color theme="1"/>
        <rFont val="Times New Roman"/>
        <charset val="134"/>
      </rPr>
      <t>1700</t>
    </r>
    <r>
      <rPr>
        <sz val="14"/>
        <color theme="1"/>
        <rFont val="宋体"/>
        <charset val="134"/>
      </rPr>
      <t>米，铺设涵管</t>
    </r>
    <r>
      <rPr>
        <sz val="14"/>
        <color theme="1"/>
        <rFont val="Times New Roman"/>
        <charset val="134"/>
      </rPr>
      <t>16</t>
    </r>
    <r>
      <rPr>
        <sz val="14"/>
        <color theme="1"/>
        <rFont val="宋体"/>
        <charset val="134"/>
      </rPr>
      <t>个，高沟村新建水渠</t>
    </r>
    <r>
      <rPr>
        <sz val="14"/>
        <color theme="1"/>
        <rFont val="Times New Roman"/>
        <charset val="134"/>
      </rPr>
      <t>1500</t>
    </r>
    <r>
      <rPr>
        <sz val="14"/>
        <color theme="1"/>
        <rFont val="宋体"/>
        <charset val="134"/>
      </rPr>
      <t>米下渠村新建水渠</t>
    </r>
    <r>
      <rPr>
        <sz val="14"/>
        <color theme="1"/>
        <rFont val="Times New Roman"/>
        <charset val="134"/>
      </rPr>
      <t>1600</t>
    </r>
    <r>
      <rPr>
        <sz val="14"/>
        <color theme="1"/>
        <rFont val="宋体"/>
        <charset val="134"/>
      </rPr>
      <t>米，铺设涵管</t>
    </r>
    <r>
      <rPr>
        <sz val="14"/>
        <color theme="1"/>
        <rFont val="Times New Roman"/>
        <charset val="134"/>
      </rPr>
      <t>5</t>
    </r>
    <r>
      <rPr>
        <sz val="14"/>
        <color theme="1"/>
        <rFont val="宋体"/>
        <charset val="134"/>
      </rPr>
      <t>个。</t>
    </r>
  </si>
  <si>
    <r>
      <rPr>
        <sz val="14"/>
        <color theme="1"/>
        <rFont val="宋体"/>
        <charset val="134"/>
      </rPr>
      <t>小型水利设施建设项目</t>
    </r>
  </si>
  <si>
    <r>
      <rPr>
        <sz val="14"/>
        <color theme="1"/>
        <rFont val="宋体"/>
        <charset val="134"/>
      </rPr>
      <t>连五乡</t>
    </r>
  </si>
  <si>
    <r>
      <rPr>
        <sz val="14"/>
        <color theme="1"/>
        <rFont val="宋体"/>
        <charset val="134"/>
      </rPr>
      <t>在张家村村内实施水渠项目，长</t>
    </r>
    <r>
      <rPr>
        <sz val="14"/>
        <color theme="1"/>
        <rFont val="Times New Roman"/>
        <charset val="134"/>
      </rPr>
      <t>800</t>
    </r>
    <r>
      <rPr>
        <sz val="14"/>
        <color theme="1"/>
        <rFont val="宋体"/>
        <charset val="134"/>
      </rPr>
      <t>米，宽</t>
    </r>
    <r>
      <rPr>
        <sz val="14"/>
        <color theme="1"/>
        <rFont val="Times New Roman"/>
        <charset val="134"/>
      </rPr>
      <t>0.8</t>
    </r>
    <r>
      <rPr>
        <sz val="14"/>
        <color theme="1"/>
        <rFont val="宋体"/>
        <charset val="134"/>
      </rPr>
      <t>米，高</t>
    </r>
    <r>
      <rPr>
        <sz val="14"/>
        <color theme="1"/>
        <rFont val="Times New Roman"/>
        <charset val="134"/>
      </rPr>
      <t>0.5</t>
    </r>
    <r>
      <rPr>
        <sz val="14"/>
        <color theme="1"/>
        <rFont val="宋体"/>
        <charset val="134"/>
      </rPr>
      <t>米，总</t>
    </r>
    <r>
      <rPr>
        <sz val="14"/>
        <color theme="1"/>
        <rFont val="Times New Roman"/>
        <charset val="134"/>
      </rPr>
      <t>320</t>
    </r>
    <r>
      <rPr>
        <sz val="14"/>
        <color theme="1"/>
        <rFont val="宋体"/>
        <charset val="134"/>
      </rPr>
      <t>立方米米，</t>
    </r>
    <r>
      <rPr>
        <sz val="14"/>
        <color theme="1"/>
        <rFont val="Times New Roman"/>
        <charset val="134"/>
      </rPr>
      <t>360</t>
    </r>
    <r>
      <rPr>
        <sz val="14"/>
        <color theme="1"/>
        <rFont val="宋体"/>
        <charset val="134"/>
      </rPr>
      <t>元</t>
    </r>
    <r>
      <rPr>
        <sz val="14"/>
        <color theme="1"/>
        <rFont val="Times New Roman"/>
        <charset val="134"/>
      </rPr>
      <t>/</t>
    </r>
    <r>
      <rPr>
        <sz val="14"/>
        <color theme="1"/>
        <rFont val="宋体"/>
        <charset val="134"/>
      </rPr>
      <t>每立方米，涉及资金</t>
    </r>
    <r>
      <rPr>
        <sz val="14"/>
        <color theme="1"/>
        <rFont val="Times New Roman"/>
        <charset val="134"/>
      </rPr>
      <t>11.52</t>
    </r>
    <r>
      <rPr>
        <sz val="14"/>
        <color theme="1"/>
        <rFont val="宋体"/>
        <charset val="134"/>
      </rPr>
      <t>万元，四合村拟计划修建一组、三组、四组水渠</t>
    </r>
    <r>
      <rPr>
        <sz val="14"/>
        <color theme="1"/>
        <rFont val="Times New Roman"/>
        <charset val="134"/>
      </rPr>
      <t>1200</t>
    </r>
    <r>
      <rPr>
        <sz val="14"/>
        <color theme="1"/>
        <rFont val="宋体"/>
        <charset val="134"/>
      </rPr>
      <t>米</t>
    </r>
  </si>
  <si>
    <r>
      <rPr>
        <sz val="14"/>
        <rFont val="宋体"/>
        <charset val="134"/>
      </rPr>
      <t>解决流水不畅问题，确保群众生命财产安全</t>
    </r>
  </si>
  <si>
    <r>
      <rPr>
        <sz val="14"/>
        <rFont val="宋体"/>
        <charset val="134"/>
      </rPr>
      <t>水渠建设</t>
    </r>
  </si>
  <si>
    <r>
      <rPr>
        <sz val="14"/>
        <color theme="1"/>
        <rFont val="宋体"/>
        <charset val="134"/>
      </rPr>
      <t>夏堡村水渠建设</t>
    </r>
    <r>
      <rPr>
        <sz val="14"/>
        <color theme="1"/>
        <rFont val="Times New Roman"/>
        <charset val="134"/>
      </rPr>
      <t>3000</t>
    </r>
    <r>
      <rPr>
        <sz val="14"/>
        <color theme="1"/>
        <rFont val="宋体"/>
        <charset val="134"/>
      </rPr>
      <t>米，宁马村水渠建设</t>
    </r>
    <r>
      <rPr>
        <sz val="14"/>
        <color theme="1"/>
        <rFont val="Times New Roman"/>
        <charset val="134"/>
      </rPr>
      <t>2000</t>
    </r>
    <r>
      <rPr>
        <sz val="14"/>
        <color theme="1"/>
        <rFont val="宋体"/>
        <charset val="134"/>
      </rPr>
      <t>米，胡川村水渠建设</t>
    </r>
    <r>
      <rPr>
        <sz val="14"/>
        <color theme="1"/>
        <rFont val="Times New Roman"/>
        <charset val="134"/>
      </rPr>
      <t>2390</t>
    </r>
    <r>
      <rPr>
        <sz val="14"/>
        <color theme="1"/>
        <rFont val="宋体"/>
        <charset val="134"/>
      </rPr>
      <t>米，窑上村水渠建设</t>
    </r>
    <r>
      <rPr>
        <sz val="14"/>
        <color theme="1"/>
        <rFont val="Times New Roman"/>
        <charset val="134"/>
      </rPr>
      <t>2000</t>
    </r>
    <r>
      <rPr>
        <sz val="14"/>
        <color theme="1"/>
        <rFont val="宋体"/>
        <charset val="134"/>
      </rPr>
      <t>米，刘塬村水渠建设</t>
    </r>
    <r>
      <rPr>
        <sz val="14"/>
        <color theme="1"/>
        <rFont val="Times New Roman"/>
        <charset val="134"/>
      </rPr>
      <t>1900</t>
    </r>
    <r>
      <rPr>
        <sz val="14"/>
        <color theme="1"/>
        <rFont val="宋体"/>
        <charset val="134"/>
      </rPr>
      <t>米</t>
    </r>
  </si>
  <si>
    <r>
      <rPr>
        <sz val="14"/>
        <rFont val="宋体"/>
        <charset val="134"/>
      </rPr>
      <t>加强基础设施建</t>
    </r>
  </si>
  <si>
    <r>
      <rPr>
        <sz val="14"/>
        <rFont val="宋体"/>
        <charset val="134"/>
      </rPr>
      <t>水渠建设项目</t>
    </r>
  </si>
  <si>
    <r>
      <rPr>
        <sz val="14"/>
        <color theme="1"/>
        <rFont val="宋体"/>
        <charset val="134"/>
      </rPr>
      <t>店子村新建村内水渠</t>
    </r>
    <r>
      <rPr>
        <sz val="14"/>
        <color theme="1"/>
        <rFont val="Times New Roman"/>
        <charset val="134"/>
      </rPr>
      <t>1600</t>
    </r>
    <r>
      <rPr>
        <sz val="14"/>
        <color theme="1"/>
        <rFont val="宋体"/>
        <charset val="134"/>
      </rPr>
      <t>米</t>
    </r>
  </si>
  <si>
    <r>
      <rPr>
        <sz val="14"/>
        <rFont val="宋体"/>
        <charset val="134"/>
      </rPr>
      <t>项目实施后，可有效解决群众生产生活条件</t>
    </r>
  </si>
  <si>
    <r>
      <rPr>
        <sz val="14"/>
        <color theme="1"/>
        <rFont val="宋体"/>
        <charset val="134"/>
      </rPr>
      <t>梁山村排洪渠</t>
    </r>
    <r>
      <rPr>
        <sz val="14"/>
        <color theme="1"/>
        <rFont val="Times New Roman"/>
        <charset val="134"/>
      </rPr>
      <t>1600</t>
    </r>
    <r>
      <rPr>
        <sz val="14"/>
        <color theme="1"/>
        <rFont val="宋体"/>
        <charset val="134"/>
      </rPr>
      <t>米，杨渠村需新建水渠</t>
    </r>
    <r>
      <rPr>
        <sz val="14"/>
        <color theme="1"/>
        <rFont val="Times New Roman"/>
        <charset val="134"/>
      </rPr>
      <t>1270</t>
    </r>
    <r>
      <rPr>
        <sz val="14"/>
        <color theme="1"/>
        <rFont val="宋体"/>
        <charset val="134"/>
      </rPr>
      <t>米，唐刘村排洪渠</t>
    </r>
    <r>
      <rPr>
        <sz val="14"/>
        <color theme="1"/>
        <rFont val="Times New Roman"/>
        <charset val="134"/>
      </rPr>
      <t>1700</t>
    </r>
    <r>
      <rPr>
        <sz val="14"/>
        <color theme="1"/>
        <rFont val="宋体"/>
        <charset val="134"/>
      </rPr>
      <t>米，高营村新建水渠</t>
    </r>
    <r>
      <rPr>
        <sz val="14"/>
        <color theme="1"/>
        <rFont val="Times New Roman"/>
        <charset val="134"/>
      </rPr>
      <t>1786</t>
    </r>
    <r>
      <rPr>
        <sz val="14"/>
        <color theme="1"/>
        <rFont val="宋体"/>
        <charset val="134"/>
      </rPr>
      <t>米，杨崖村新建水渠共计</t>
    </r>
    <r>
      <rPr>
        <sz val="14"/>
        <color theme="1"/>
        <rFont val="Times New Roman"/>
        <charset val="134"/>
      </rPr>
      <t>1380</t>
    </r>
    <r>
      <rPr>
        <sz val="14"/>
        <color theme="1"/>
        <rFont val="宋体"/>
        <charset val="134"/>
      </rPr>
      <t>米，</t>
    </r>
  </si>
  <si>
    <r>
      <rPr>
        <sz val="14"/>
        <rFont val="宋体"/>
        <charset val="134"/>
      </rPr>
      <t>改善村基础设施条件</t>
    </r>
  </si>
  <si>
    <r>
      <rPr>
        <sz val="14"/>
        <rFont val="宋体"/>
        <charset val="134"/>
      </rPr>
      <t>大湾村一组和三组共计</t>
    </r>
    <r>
      <rPr>
        <sz val="14"/>
        <rFont val="Times New Roman"/>
        <charset val="134"/>
      </rPr>
      <t>1000</t>
    </r>
    <r>
      <rPr>
        <sz val="14"/>
        <rFont val="宋体"/>
        <charset val="134"/>
      </rPr>
      <t>米，梨树村梨树村水渠</t>
    </r>
    <r>
      <rPr>
        <sz val="14"/>
        <rFont val="Times New Roman"/>
        <charset val="134"/>
      </rPr>
      <t>2500</t>
    </r>
    <r>
      <rPr>
        <sz val="14"/>
        <rFont val="宋体"/>
        <charset val="134"/>
      </rPr>
      <t>米，</t>
    </r>
  </si>
  <si>
    <r>
      <rPr>
        <sz val="14"/>
        <rFont val="宋体"/>
        <charset val="134"/>
      </rPr>
      <t>白杨村共需修建排洪渠</t>
    </r>
    <r>
      <rPr>
        <sz val="14"/>
        <rFont val="Times New Roman"/>
        <charset val="134"/>
      </rPr>
      <t>1496</t>
    </r>
    <r>
      <rPr>
        <sz val="14"/>
        <rFont val="宋体"/>
        <charset val="134"/>
      </rPr>
      <t>米，其中新农村东侧水渠</t>
    </r>
    <r>
      <rPr>
        <sz val="14"/>
        <rFont val="Times New Roman"/>
        <charset val="134"/>
      </rPr>
      <t>61</t>
    </r>
    <r>
      <rPr>
        <sz val="14"/>
        <rFont val="宋体"/>
        <charset val="134"/>
      </rPr>
      <t>米（</t>
    </r>
    <r>
      <rPr>
        <sz val="14"/>
        <rFont val="Times New Roman"/>
        <charset val="134"/>
      </rPr>
      <t>0.6*0.6</t>
    </r>
    <r>
      <rPr>
        <sz val="14"/>
        <rFont val="宋体"/>
        <charset val="134"/>
      </rPr>
      <t>）；白杨组水泉至付宝珍家砖厂</t>
    </r>
    <r>
      <rPr>
        <sz val="14"/>
        <rFont val="Times New Roman"/>
        <charset val="134"/>
      </rPr>
      <t>1075</t>
    </r>
    <r>
      <rPr>
        <sz val="14"/>
        <rFont val="宋体"/>
        <charset val="134"/>
      </rPr>
      <t>米（</t>
    </r>
    <r>
      <rPr>
        <sz val="14"/>
        <rFont val="Times New Roman"/>
        <charset val="134"/>
      </rPr>
      <t>1*1</t>
    </r>
    <r>
      <rPr>
        <sz val="14"/>
        <rFont val="宋体"/>
        <charset val="134"/>
      </rPr>
      <t>）；业湾水泉至</t>
    </r>
    <r>
      <rPr>
        <sz val="14"/>
        <rFont val="Times New Roman"/>
        <charset val="134"/>
      </rPr>
      <t>S221</t>
    </r>
    <r>
      <rPr>
        <sz val="14"/>
        <rFont val="宋体"/>
        <charset val="134"/>
      </rPr>
      <t>线公路</t>
    </r>
    <r>
      <rPr>
        <sz val="14"/>
        <rFont val="Times New Roman"/>
        <charset val="134"/>
      </rPr>
      <t>360</t>
    </r>
    <r>
      <rPr>
        <sz val="14"/>
        <rFont val="宋体"/>
        <charset val="134"/>
      </rPr>
      <t>米（</t>
    </r>
    <r>
      <rPr>
        <sz val="14"/>
        <rFont val="Times New Roman"/>
        <charset val="134"/>
      </rPr>
      <t>0.6*0.6</t>
    </r>
    <r>
      <rPr>
        <sz val="14"/>
        <rFont val="宋体"/>
        <charset val="134"/>
      </rPr>
      <t>），每米补助</t>
    </r>
    <r>
      <rPr>
        <sz val="14"/>
        <rFont val="Times New Roman"/>
        <charset val="134"/>
      </rPr>
      <t>300</t>
    </r>
    <r>
      <rPr>
        <sz val="14"/>
        <rFont val="宋体"/>
        <charset val="134"/>
      </rPr>
      <t>元。投资</t>
    </r>
    <r>
      <rPr>
        <sz val="14"/>
        <rFont val="Times New Roman"/>
        <charset val="134"/>
      </rPr>
      <t>26</t>
    </r>
    <r>
      <rPr>
        <sz val="14"/>
        <rFont val="宋体"/>
        <charset val="134"/>
      </rPr>
      <t>万元实施康王村吴家组主干道路两边共</t>
    </r>
    <r>
      <rPr>
        <sz val="14"/>
        <rFont val="Times New Roman"/>
        <charset val="134"/>
      </rPr>
      <t>1000</t>
    </r>
    <r>
      <rPr>
        <sz val="14"/>
        <rFont val="宋体"/>
        <charset val="134"/>
      </rPr>
      <t>米水渠封盖</t>
    </r>
  </si>
  <si>
    <r>
      <rPr>
        <sz val="14"/>
        <color theme="1"/>
        <rFont val="宋体"/>
        <charset val="134"/>
      </rPr>
      <t>改善基础设施，美化群众居住环境</t>
    </r>
  </si>
  <si>
    <r>
      <rPr>
        <b/>
        <sz val="14"/>
        <rFont val="Times New Roman"/>
        <charset val="134"/>
      </rPr>
      <t>4.5.2</t>
    </r>
    <r>
      <rPr>
        <b/>
        <sz val="14"/>
        <rFont val="宋体"/>
        <charset val="134"/>
      </rPr>
      <t>桥涵</t>
    </r>
  </si>
  <si>
    <r>
      <rPr>
        <sz val="14"/>
        <color theme="1"/>
        <rFont val="宋体"/>
        <charset val="134"/>
      </rPr>
      <t>板涵建设项目</t>
    </r>
  </si>
  <si>
    <r>
      <rPr>
        <sz val="14"/>
        <rFont val="宋体"/>
        <charset val="134"/>
      </rPr>
      <t>在高沟村修建板涵三处</t>
    </r>
  </si>
  <si>
    <r>
      <rPr>
        <sz val="14"/>
        <color theme="1"/>
        <rFont val="宋体"/>
        <charset val="134"/>
      </rPr>
      <t>板涵</t>
    </r>
  </si>
  <si>
    <r>
      <rPr>
        <sz val="14"/>
        <rFont val="宋体"/>
        <charset val="134"/>
      </rPr>
      <t>宁马村</t>
    </r>
    <r>
      <rPr>
        <sz val="14"/>
        <rFont val="Times New Roman"/>
        <charset val="134"/>
      </rPr>
      <t>1</t>
    </r>
    <r>
      <rPr>
        <sz val="14"/>
        <rFont val="宋体"/>
        <charset val="134"/>
      </rPr>
      <t>座长</t>
    </r>
    <r>
      <rPr>
        <sz val="14"/>
        <rFont val="Times New Roman"/>
        <charset val="134"/>
      </rPr>
      <t>10</t>
    </r>
    <r>
      <rPr>
        <sz val="14"/>
        <rFont val="宋体"/>
        <charset val="134"/>
      </rPr>
      <t>米，宽</t>
    </r>
    <r>
      <rPr>
        <sz val="14"/>
        <rFont val="Times New Roman"/>
        <charset val="134"/>
      </rPr>
      <t>3.5</t>
    </r>
    <r>
      <rPr>
        <sz val="14"/>
        <rFont val="宋体"/>
        <charset val="134"/>
      </rPr>
      <t>米，祁沟村长分别为</t>
    </r>
    <r>
      <rPr>
        <sz val="14"/>
        <rFont val="Times New Roman"/>
        <charset val="134"/>
      </rPr>
      <t>5</t>
    </r>
    <r>
      <rPr>
        <sz val="14"/>
        <rFont val="宋体"/>
        <charset val="134"/>
      </rPr>
      <t>、</t>
    </r>
    <r>
      <rPr>
        <sz val="14"/>
        <rFont val="Times New Roman"/>
        <charset val="134"/>
      </rPr>
      <t>3.5</t>
    </r>
    <r>
      <rPr>
        <sz val="14"/>
        <rFont val="宋体"/>
        <charset val="134"/>
      </rPr>
      <t>、</t>
    </r>
    <r>
      <rPr>
        <sz val="14"/>
        <rFont val="Times New Roman"/>
        <charset val="134"/>
      </rPr>
      <t>25</t>
    </r>
    <r>
      <rPr>
        <sz val="14"/>
        <rFont val="宋体"/>
        <charset val="134"/>
      </rPr>
      <t>、</t>
    </r>
    <r>
      <rPr>
        <sz val="14"/>
        <rFont val="Times New Roman"/>
        <charset val="134"/>
      </rPr>
      <t>10</t>
    </r>
    <r>
      <rPr>
        <sz val="14"/>
        <rFont val="宋体"/>
        <charset val="134"/>
      </rPr>
      <t>米，宽为</t>
    </r>
    <r>
      <rPr>
        <sz val="14"/>
        <rFont val="Times New Roman"/>
        <charset val="134"/>
      </rPr>
      <t>3.5</t>
    </r>
    <r>
      <rPr>
        <sz val="14"/>
        <rFont val="宋体"/>
        <charset val="134"/>
      </rPr>
      <t>米，高分别为</t>
    </r>
    <r>
      <rPr>
        <sz val="14"/>
        <rFont val="Times New Roman"/>
        <charset val="134"/>
      </rPr>
      <t>3</t>
    </r>
    <r>
      <rPr>
        <sz val="14"/>
        <rFont val="宋体"/>
        <charset val="134"/>
      </rPr>
      <t>、</t>
    </r>
    <r>
      <rPr>
        <sz val="14"/>
        <rFont val="Times New Roman"/>
        <charset val="134"/>
      </rPr>
      <t>2</t>
    </r>
    <r>
      <rPr>
        <sz val="14"/>
        <rFont val="宋体"/>
        <charset val="134"/>
      </rPr>
      <t>、</t>
    </r>
    <r>
      <rPr>
        <sz val="14"/>
        <rFont val="Times New Roman"/>
        <charset val="134"/>
      </rPr>
      <t>1.5</t>
    </r>
    <r>
      <rPr>
        <sz val="14"/>
        <rFont val="宋体"/>
        <charset val="134"/>
      </rPr>
      <t>、</t>
    </r>
    <r>
      <rPr>
        <sz val="14"/>
        <rFont val="Times New Roman"/>
        <charset val="134"/>
      </rPr>
      <t>1.5</t>
    </r>
    <r>
      <rPr>
        <sz val="14"/>
        <rFont val="宋体"/>
        <charset val="134"/>
      </rPr>
      <t>米，</t>
    </r>
  </si>
  <si>
    <r>
      <rPr>
        <sz val="14"/>
        <rFont val="宋体"/>
        <charset val="134"/>
      </rPr>
      <t>涵管</t>
    </r>
  </si>
  <si>
    <r>
      <rPr>
        <sz val="14"/>
        <rFont val="宋体"/>
        <charset val="134"/>
      </rPr>
      <t>八卜村全村建设涵管</t>
    </r>
    <r>
      <rPr>
        <sz val="14"/>
        <rFont val="Times New Roman"/>
        <charset val="134"/>
      </rPr>
      <t>20</t>
    </r>
    <r>
      <rPr>
        <sz val="14"/>
        <rFont val="宋体"/>
        <charset val="134"/>
      </rPr>
      <t>道，马坪村建设涵管</t>
    </r>
    <r>
      <rPr>
        <sz val="14"/>
        <rFont val="Times New Roman"/>
        <charset val="134"/>
      </rPr>
      <t>10</t>
    </r>
    <r>
      <rPr>
        <sz val="14"/>
        <rFont val="宋体"/>
        <charset val="134"/>
      </rPr>
      <t>道（每道</t>
    </r>
    <r>
      <rPr>
        <sz val="14"/>
        <rFont val="Times New Roman"/>
        <charset val="134"/>
      </rPr>
      <t>6</t>
    </r>
    <r>
      <rPr>
        <sz val="14"/>
        <rFont val="宋体"/>
        <charset val="134"/>
      </rPr>
      <t>米）</t>
    </r>
  </si>
  <si>
    <r>
      <rPr>
        <sz val="14"/>
        <rFont val="宋体"/>
        <charset val="134"/>
      </rPr>
      <t>有效改善村级基础设施条件，为产业发展提供更好的基础</t>
    </r>
    <r>
      <rPr>
        <sz val="14"/>
        <rFont val="Times New Roman"/>
        <charset val="134"/>
      </rPr>
      <t xml:space="preserve"> </t>
    </r>
  </si>
  <si>
    <r>
      <rPr>
        <sz val="14"/>
        <rFont val="宋体"/>
        <charset val="134"/>
      </rPr>
      <t>丹麻村实施板涵项目</t>
    </r>
    <r>
      <rPr>
        <sz val="14"/>
        <rFont val="Times New Roman"/>
        <charset val="134"/>
      </rPr>
      <t>2</t>
    </r>
    <r>
      <rPr>
        <sz val="14"/>
        <rFont val="宋体"/>
        <charset val="134"/>
      </rPr>
      <t>处，老庄沟底板涵长</t>
    </r>
    <r>
      <rPr>
        <sz val="14"/>
        <rFont val="Times New Roman"/>
        <charset val="134"/>
      </rPr>
      <t>10</t>
    </r>
    <r>
      <rPr>
        <sz val="14"/>
        <rFont val="宋体"/>
        <charset val="134"/>
      </rPr>
      <t>米，宽</t>
    </r>
    <r>
      <rPr>
        <sz val="14"/>
        <rFont val="Times New Roman"/>
        <charset val="134"/>
      </rPr>
      <t>5</t>
    </r>
    <r>
      <rPr>
        <sz val="14"/>
        <rFont val="宋体"/>
        <charset val="134"/>
      </rPr>
      <t>米；在产业路预埋管涵</t>
    </r>
    <r>
      <rPr>
        <sz val="14"/>
        <rFont val="Times New Roman"/>
        <charset val="134"/>
      </rPr>
      <t>4</t>
    </r>
    <r>
      <rPr>
        <sz val="14"/>
        <rFont val="宋体"/>
        <charset val="134"/>
      </rPr>
      <t>道管径</t>
    </r>
    <r>
      <rPr>
        <sz val="14"/>
        <rFont val="Times New Roman"/>
        <charset val="134"/>
      </rPr>
      <t>0.8</t>
    </r>
    <r>
      <rPr>
        <sz val="14"/>
        <rFont val="宋体"/>
        <charset val="134"/>
      </rPr>
      <t>米</t>
    </r>
    <r>
      <rPr>
        <sz val="14"/>
        <rFont val="Times New Roman"/>
        <charset val="134"/>
      </rPr>
      <t>20</t>
    </r>
    <r>
      <rPr>
        <sz val="14"/>
        <rFont val="宋体"/>
        <charset val="134"/>
      </rPr>
      <t>个，</t>
    </r>
    <r>
      <rPr>
        <sz val="14"/>
        <rFont val="Times New Roman"/>
        <charset val="134"/>
      </rPr>
      <t>1</t>
    </r>
    <r>
      <rPr>
        <sz val="14"/>
        <rFont val="宋体"/>
        <charset val="134"/>
      </rPr>
      <t>道管径</t>
    </r>
    <r>
      <rPr>
        <sz val="14"/>
        <rFont val="Times New Roman"/>
        <charset val="134"/>
      </rPr>
      <t>0.6</t>
    </r>
    <r>
      <rPr>
        <sz val="14"/>
        <rFont val="宋体"/>
        <charset val="134"/>
      </rPr>
      <t>米</t>
    </r>
    <r>
      <rPr>
        <sz val="14"/>
        <rFont val="Times New Roman"/>
        <charset val="134"/>
      </rPr>
      <t>4</t>
    </r>
    <r>
      <rPr>
        <sz val="14"/>
        <rFont val="宋体"/>
        <charset val="134"/>
      </rPr>
      <t>个，</t>
    </r>
    <r>
      <rPr>
        <sz val="14"/>
        <rFont val="Times New Roman"/>
        <charset val="134"/>
      </rPr>
      <t>8</t>
    </r>
    <r>
      <rPr>
        <sz val="14"/>
        <rFont val="宋体"/>
        <charset val="134"/>
      </rPr>
      <t>道管径</t>
    </r>
    <r>
      <rPr>
        <sz val="14"/>
        <rFont val="Times New Roman"/>
        <charset val="134"/>
      </rPr>
      <t>0.3</t>
    </r>
    <r>
      <rPr>
        <sz val="14"/>
        <rFont val="宋体"/>
        <charset val="134"/>
      </rPr>
      <t>米</t>
    </r>
    <r>
      <rPr>
        <sz val="14"/>
        <rFont val="Times New Roman"/>
        <charset val="134"/>
      </rPr>
      <t>27</t>
    </r>
    <r>
      <rPr>
        <sz val="14"/>
        <rFont val="宋体"/>
        <charset val="134"/>
      </rPr>
      <t>个，</t>
    </r>
    <r>
      <rPr>
        <sz val="14"/>
        <rFont val="Times New Roman"/>
        <charset val="134"/>
      </rPr>
      <t>3</t>
    </r>
    <r>
      <rPr>
        <sz val="14"/>
        <rFont val="宋体"/>
        <charset val="134"/>
      </rPr>
      <t>道管径</t>
    </r>
    <r>
      <rPr>
        <sz val="14"/>
        <rFont val="Times New Roman"/>
        <charset val="134"/>
      </rPr>
      <t>0.5</t>
    </r>
    <r>
      <rPr>
        <sz val="14"/>
        <rFont val="宋体"/>
        <charset val="134"/>
      </rPr>
      <t>米</t>
    </r>
    <r>
      <rPr>
        <sz val="14"/>
        <rFont val="Times New Roman"/>
        <charset val="134"/>
      </rPr>
      <t>11</t>
    </r>
    <r>
      <rPr>
        <sz val="14"/>
        <rFont val="宋体"/>
        <charset val="134"/>
      </rPr>
      <t>个，</t>
    </r>
    <r>
      <rPr>
        <sz val="14"/>
        <rFont val="Times New Roman"/>
        <charset val="134"/>
      </rPr>
      <t>1</t>
    </r>
    <r>
      <rPr>
        <sz val="14"/>
        <rFont val="宋体"/>
        <charset val="134"/>
      </rPr>
      <t>道管径</t>
    </r>
    <r>
      <rPr>
        <sz val="14"/>
        <rFont val="Times New Roman"/>
        <charset val="134"/>
      </rPr>
      <t>0.4</t>
    </r>
    <r>
      <rPr>
        <sz val="14"/>
        <rFont val="宋体"/>
        <charset val="134"/>
      </rPr>
      <t>米</t>
    </r>
    <r>
      <rPr>
        <sz val="14"/>
        <rFont val="Times New Roman"/>
        <charset val="134"/>
      </rPr>
      <t>2</t>
    </r>
    <r>
      <rPr>
        <sz val="14"/>
        <rFont val="宋体"/>
        <charset val="134"/>
      </rPr>
      <t>个。</t>
    </r>
  </si>
  <si>
    <r>
      <rPr>
        <b/>
        <sz val="14"/>
        <rFont val="Times New Roman"/>
        <charset val="134"/>
      </rPr>
      <t>4.5.3</t>
    </r>
    <r>
      <rPr>
        <b/>
        <sz val="14"/>
        <rFont val="宋体"/>
        <charset val="134"/>
      </rPr>
      <t>村内道路修建</t>
    </r>
  </si>
  <si>
    <r>
      <rPr>
        <sz val="14"/>
        <rFont val="宋体"/>
        <charset val="134"/>
      </rPr>
      <t>村内道路硬化项目</t>
    </r>
  </si>
  <si>
    <r>
      <rPr>
        <sz val="14"/>
        <rFont val="宋体"/>
        <charset val="134"/>
      </rPr>
      <t>东峡村硬化道路</t>
    </r>
    <r>
      <rPr>
        <sz val="14"/>
        <rFont val="Times New Roman"/>
        <charset val="134"/>
      </rPr>
      <t>3600</t>
    </r>
    <r>
      <rPr>
        <sz val="14"/>
        <rFont val="宋体"/>
        <charset val="134"/>
      </rPr>
      <t>㎡，喜湾村硬化道路</t>
    </r>
    <r>
      <rPr>
        <sz val="14"/>
        <rFont val="Times New Roman"/>
        <charset val="134"/>
      </rPr>
      <t>5000</t>
    </r>
    <r>
      <rPr>
        <sz val="14"/>
        <rFont val="宋体"/>
        <charset val="134"/>
      </rPr>
      <t>㎡，庙川村硬化道路</t>
    </r>
    <r>
      <rPr>
        <sz val="14"/>
        <rFont val="Times New Roman"/>
        <charset val="134"/>
      </rPr>
      <t>4800</t>
    </r>
    <r>
      <rPr>
        <sz val="14"/>
        <rFont val="宋体"/>
        <charset val="134"/>
      </rPr>
      <t>㎡，</t>
    </r>
  </si>
  <si>
    <r>
      <rPr>
        <sz val="14"/>
        <rFont val="宋体"/>
        <charset val="134"/>
      </rPr>
      <t>拟计划修建高庄村三四组入户路</t>
    </r>
    <r>
      <rPr>
        <sz val="14"/>
        <rFont val="Times New Roman"/>
        <charset val="134"/>
      </rPr>
      <t>2000</t>
    </r>
    <r>
      <rPr>
        <sz val="14"/>
        <rFont val="宋体"/>
        <charset val="134"/>
      </rPr>
      <t>平方米，三合村拟计划建设村组道路</t>
    </r>
    <r>
      <rPr>
        <sz val="14"/>
        <rFont val="Times New Roman"/>
        <charset val="134"/>
      </rPr>
      <t>3500</t>
    </r>
    <r>
      <rPr>
        <sz val="14"/>
        <rFont val="宋体"/>
        <charset val="134"/>
      </rPr>
      <t>平方米，兰家村硬化通组道路长</t>
    </r>
    <r>
      <rPr>
        <sz val="14"/>
        <rFont val="Times New Roman"/>
        <charset val="134"/>
      </rPr>
      <t>0.8</t>
    </r>
    <r>
      <rPr>
        <sz val="14"/>
        <rFont val="宋体"/>
        <charset val="134"/>
      </rPr>
      <t>公里，宽</t>
    </r>
    <r>
      <rPr>
        <sz val="14"/>
        <rFont val="Times New Roman"/>
        <charset val="134"/>
      </rPr>
      <t>3</t>
    </r>
    <r>
      <rPr>
        <sz val="14"/>
        <rFont val="宋体"/>
        <charset val="134"/>
      </rPr>
      <t>米，在张家村内实施入户路硬化项目，长</t>
    </r>
    <r>
      <rPr>
        <sz val="14"/>
        <rFont val="Times New Roman"/>
        <charset val="134"/>
      </rPr>
      <t>1000</t>
    </r>
    <r>
      <rPr>
        <sz val="14"/>
        <rFont val="宋体"/>
        <charset val="134"/>
      </rPr>
      <t>米，宽</t>
    </r>
    <r>
      <rPr>
        <sz val="14"/>
        <rFont val="Times New Roman"/>
        <charset val="134"/>
      </rPr>
      <t>3.5</t>
    </r>
    <r>
      <rPr>
        <sz val="14"/>
        <rFont val="宋体"/>
        <charset val="134"/>
      </rPr>
      <t>米，总面积</t>
    </r>
    <r>
      <rPr>
        <sz val="14"/>
        <rFont val="Times New Roman"/>
        <charset val="134"/>
      </rPr>
      <t>3500</t>
    </r>
    <r>
      <rPr>
        <sz val="14"/>
        <rFont val="宋体"/>
        <charset val="134"/>
      </rPr>
      <t>平方米，</t>
    </r>
    <r>
      <rPr>
        <sz val="14"/>
        <rFont val="Times New Roman"/>
        <charset val="134"/>
      </rPr>
      <t>120</t>
    </r>
    <r>
      <rPr>
        <sz val="14"/>
        <rFont val="宋体"/>
        <charset val="134"/>
      </rPr>
      <t>元</t>
    </r>
    <r>
      <rPr>
        <sz val="14"/>
        <rFont val="Times New Roman"/>
        <charset val="134"/>
      </rPr>
      <t>/</t>
    </r>
    <r>
      <rPr>
        <sz val="14"/>
        <rFont val="宋体"/>
        <charset val="134"/>
      </rPr>
      <t>每平方米，涉及资金</t>
    </r>
    <r>
      <rPr>
        <sz val="14"/>
        <rFont val="Times New Roman"/>
        <charset val="134"/>
      </rPr>
      <t>42</t>
    </r>
    <r>
      <rPr>
        <sz val="14"/>
        <rFont val="宋体"/>
        <charset val="134"/>
      </rPr>
      <t>万元，</t>
    </r>
  </si>
  <si>
    <r>
      <rPr>
        <sz val="14"/>
        <rFont val="宋体"/>
        <charset val="134"/>
      </rPr>
      <t>解决群众出行难问题</t>
    </r>
  </si>
  <si>
    <r>
      <rPr>
        <sz val="14"/>
        <rFont val="宋体"/>
        <charset val="134"/>
      </rPr>
      <t>仓下村小巷道硬化</t>
    </r>
    <r>
      <rPr>
        <sz val="14"/>
        <rFont val="Times New Roman"/>
        <charset val="134"/>
      </rPr>
      <t>2548</t>
    </r>
    <r>
      <rPr>
        <sz val="14"/>
        <rFont val="宋体"/>
        <charset val="134"/>
      </rPr>
      <t>平方米，前梁村小巷道硬化</t>
    </r>
    <r>
      <rPr>
        <sz val="14"/>
        <rFont val="Times New Roman"/>
        <charset val="134"/>
      </rPr>
      <t>4200</t>
    </r>
    <r>
      <rPr>
        <sz val="14"/>
        <rFont val="宋体"/>
        <charset val="134"/>
      </rPr>
      <t>平方米，夏堡村小巷道硬化</t>
    </r>
    <r>
      <rPr>
        <sz val="14"/>
        <rFont val="Times New Roman"/>
        <charset val="134"/>
      </rPr>
      <t>1500</t>
    </r>
    <r>
      <rPr>
        <sz val="14"/>
        <rFont val="宋体"/>
        <charset val="134"/>
      </rPr>
      <t>平方米，宁马村小巷道硬化</t>
    </r>
    <r>
      <rPr>
        <sz val="14"/>
        <rFont val="Times New Roman"/>
        <charset val="134"/>
      </rPr>
      <t>3200</t>
    </r>
    <r>
      <rPr>
        <sz val="14"/>
        <rFont val="宋体"/>
        <charset val="134"/>
      </rPr>
      <t>平方米，</t>
    </r>
  </si>
  <si>
    <r>
      <rPr>
        <sz val="14"/>
        <rFont val="宋体"/>
        <charset val="134"/>
      </rPr>
      <t>杜渠村全村</t>
    </r>
    <r>
      <rPr>
        <sz val="14"/>
        <rFont val="Times New Roman"/>
        <charset val="134"/>
      </rPr>
      <t>3500</t>
    </r>
    <r>
      <rPr>
        <sz val="14"/>
        <rFont val="宋体"/>
        <charset val="134"/>
      </rPr>
      <t>平方，四组糟德夫家到上沟路口</t>
    </r>
    <r>
      <rPr>
        <sz val="14"/>
        <rFont val="Times New Roman"/>
        <charset val="134"/>
      </rPr>
      <t>2450</t>
    </r>
    <r>
      <rPr>
        <sz val="14"/>
        <rFont val="宋体"/>
        <charset val="134"/>
      </rPr>
      <t>平方，二组从扇志国到糟志华</t>
    </r>
    <r>
      <rPr>
        <sz val="14"/>
        <rFont val="Times New Roman"/>
        <charset val="134"/>
      </rPr>
      <t>525</t>
    </r>
    <r>
      <rPr>
        <sz val="14"/>
        <rFont val="宋体"/>
        <charset val="134"/>
      </rPr>
      <t>平方，一组糟德才家到张三女家</t>
    </r>
    <r>
      <rPr>
        <sz val="14"/>
        <rFont val="Times New Roman"/>
        <charset val="134"/>
      </rPr>
      <t>525</t>
    </r>
    <r>
      <rPr>
        <sz val="14"/>
        <rFont val="宋体"/>
        <charset val="134"/>
      </rPr>
      <t>平方，店子村小巷道硬化</t>
    </r>
    <r>
      <rPr>
        <sz val="14"/>
        <rFont val="Times New Roman"/>
        <charset val="134"/>
      </rPr>
      <t>4</t>
    </r>
    <r>
      <rPr>
        <sz val="14"/>
        <rFont val="宋体"/>
        <charset val="134"/>
      </rPr>
      <t>公里，</t>
    </r>
    <r>
      <rPr>
        <sz val="14"/>
        <rFont val="Times New Roman"/>
        <charset val="134"/>
      </rPr>
      <t>1200</t>
    </r>
    <r>
      <rPr>
        <sz val="14"/>
        <rFont val="宋体"/>
        <charset val="134"/>
      </rPr>
      <t>平方米</t>
    </r>
  </si>
  <si>
    <r>
      <rPr>
        <sz val="14"/>
        <rFont val="宋体"/>
        <charset val="134"/>
      </rPr>
      <t>梁山村入户小巷道硬化</t>
    </r>
    <r>
      <rPr>
        <sz val="14"/>
        <rFont val="Times New Roman"/>
        <charset val="134"/>
      </rPr>
      <t>4000</t>
    </r>
    <r>
      <rPr>
        <sz val="14"/>
        <rFont val="宋体"/>
        <charset val="134"/>
      </rPr>
      <t>㎡，杨渠村村内道路硬化</t>
    </r>
    <r>
      <rPr>
        <sz val="14"/>
        <rFont val="Times New Roman"/>
        <charset val="134"/>
      </rPr>
      <t>4200</t>
    </r>
    <r>
      <rPr>
        <sz val="14"/>
        <rFont val="宋体"/>
        <charset val="134"/>
      </rPr>
      <t>平方米，高营村小巷道硬化</t>
    </r>
    <r>
      <rPr>
        <sz val="14"/>
        <rFont val="Times New Roman"/>
        <charset val="134"/>
      </rPr>
      <t>4000</t>
    </r>
    <r>
      <rPr>
        <sz val="14"/>
        <rFont val="宋体"/>
        <charset val="134"/>
      </rPr>
      <t>平方米，</t>
    </r>
  </si>
  <si>
    <r>
      <rPr>
        <sz val="14"/>
        <rFont val="宋体"/>
        <charset val="134"/>
      </rPr>
      <t>水毁路项目</t>
    </r>
  </si>
  <si>
    <r>
      <rPr>
        <sz val="14"/>
        <rFont val="宋体"/>
        <charset val="134"/>
      </rPr>
      <t>杨崖村水毁路面共</t>
    </r>
    <r>
      <rPr>
        <sz val="14"/>
        <rFont val="Times New Roman"/>
        <charset val="134"/>
      </rPr>
      <t>4200</t>
    </r>
    <r>
      <rPr>
        <sz val="14"/>
        <rFont val="宋体"/>
        <charset val="134"/>
      </rPr>
      <t>平方米，</t>
    </r>
  </si>
  <si>
    <r>
      <rPr>
        <sz val="14"/>
        <rFont val="宋体"/>
        <charset val="134"/>
      </rPr>
      <t>改善村内基础设置建设</t>
    </r>
  </si>
  <si>
    <r>
      <rPr>
        <sz val="14"/>
        <rFont val="宋体"/>
        <charset val="134"/>
      </rPr>
      <t>巷道硬化</t>
    </r>
  </si>
  <si>
    <r>
      <rPr>
        <sz val="14"/>
        <rFont val="宋体"/>
        <charset val="134"/>
      </rPr>
      <t>水泉村硬化小巷道</t>
    </r>
    <r>
      <rPr>
        <sz val="14"/>
        <rFont val="Times New Roman"/>
        <charset val="134"/>
      </rPr>
      <t>1800</t>
    </r>
    <r>
      <rPr>
        <sz val="14"/>
        <rFont val="宋体"/>
        <charset val="134"/>
      </rPr>
      <t>平方米，梨树村四组道路硬化</t>
    </r>
    <r>
      <rPr>
        <sz val="14"/>
        <rFont val="Times New Roman"/>
        <charset val="134"/>
      </rPr>
      <t>800</t>
    </r>
    <r>
      <rPr>
        <sz val="14"/>
        <rFont val="宋体"/>
        <charset val="134"/>
      </rPr>
      <t>米，梨树村二组道路硬化</t>
    </r>
    <r>
      <rPr>
        <sz val="14"/>
        <rFont val="Times New Roman"/>
        <charset val="134"/>
      </rPr>
      <t>1000</t>
    </r>
    <r>
      <rPr>
        <sz val="14"/>
        <rFont val="宋体"/>
        <charset val="134"/>
      </rPr>
      <t>米，</t>
    </r>
  </si>
  <si>
    <r>
      <rPr>
        <sz val="14"/>
        <color theme="1"/>
        <rFont val="宋体"/>
        <charset val="134"/>
      </rPr>
      <t>投资</t>
    </r>
    <r>
      <rPr>
        <sz val="14"/>
        <color theme="1"/>
        <rFont val="Times New Roman"/>
        <charset val="134"/>
      </rPr>
      <t>30</t>
    </r>
    <r>
      <rPr>
        <sz val="14"/>
        <color theme="1"/>
        <rFont val="宋体"/>
        <charset val="134"/>
      </rPr>
      <t>万元，硬化小巷道</t>
    </r>
    <r>
      <rPr>
        <sz val="14"/>
        <color theme="1"/>
        <rFont val="Times New Roman"/>
        <charset val="134"/>
      </rPr>
      <t>2000</t>
    </r>
    <r>
      <rPr>
        <sz val="14"/>
        <color theme="1"/>
        <rFont val="宋体"/>
        <charset val="134"/>
      </rPr>
      <t>平方米，每平方米</t>
    </r>
    <r>
      <rPr>
        <sz val="14"/>
        <color theme="1"/>
        <rFont val="Times New Roman"/>
        <charset val="134"/>
      </rPr>
      <t>150</t>
    </r>
    <r>
      <rPr>
        <sz val="14"/>
        <color theme="1"/>
        <rFont val="宋体"/>
        <charset val="134"/>
      </rPr>
      <t>元，其中堡梁村</t>
    </r>
    <r>
      <rPr>
        <sz val="14"/>
        <color theme="1"/>
        <rFont val="Times New Roman"/>
        <charset val="134"/>
      </rPr>
      <t>2000</t>
    </r>
    <r>
      <rPr>
        <sz val="14"/>
        <color theme="1"/>
        <rFont val="宋体"/>
        <charset val="134"/>
      </rPr>
      <t>平方米，</t>
    </r>
  </si>
  <si>
    <r>
      <rPr>
        <b/>
        <sz val="14"/>
        <rFont val="Times New Roman"/>
        <charset val="134"/>
      </rPr>
      <t>4.5.4</t>
    </r>
    <r>
      <rPr>
        <b/>
        <sz val="14"/>
        <rFont val="宋体"/>
        <charset val="134"/>
      </rPr>
      <t>村内环卫设施</t>
    </r>
  </si>
  <si>
    <r>
      <rPr>
        <sz val="14"/>
        <color theme="1"/>
        <rFont val="宋体"/>
        <charset val="134"/>
      </rPr>
      <t>村内环卫设施项目</t>
    </r>
  </si>
  <si>
    <r>
      <rPr>
        <sz val="14"/>
        <color theme="1"/>
        <rFont val="宋体"/>
        <charset val="134"/>
      </rPr>
      <t>张家川镇杨川村计划实施垃圾收集站、村内环卫设施，投资</t>
    </r>
    <r>
      <rPr>
        <sz val="14"/>
        <color theme="1"/>
        <rFont val="Times New Roman"/>
        <charset val="134"/>
      </rPr>
      <t>50</t>
    </r>
    <r>
      <rPr>
        <sz val="14"/>
        <color theme="1"/>
        <rFont val="宋体"/>
        <charset val="134"/>
      </rPr>
      <t>万</t>
    </r>
  </si>
  <si>
    <r>
      <rPr>
        <sz val="14"/>
        <color theme="1"/>
        <rFont val="宋体"/>
        <charset val="134"/>
      </rPr>
      <t>改善农村环境，促进农村建设更加美好。</t>
    </r>
  </si>
  <si>
    <r>
      <rPr>
        <sz val="14"/>
        <color theme="1"/>
        <rFont val="宋体"/>
        <charset val="134"/>
      </rPr>
      <t>污水处理池</t>
    </r>
  </si>
  <si>
    <r>
      <rPr>
        <sz val="14"/>
        <color theme="1"/>
        <rFont val="宋体"/>
        <charset val="134"/>
      </rPr>
      <t>上蒋村修建污水处理设施</t>
    </r>
    <r>
      <rPr>
        <sz val="14"/>
        <color theme="1"/>
        <rFont val="Times New Roman"/>
        <charset val="134"/>
      </rPr>
      <t>2</t>
    </r>
    <r>
      <rPr>
        <sz val="14"/>
        <color theme="1"/>
        <rFont val="宋体"/>
        <charset val="134"/>
      </rPr>
      <t>处，张棉村小型生活污水处理设施</t>
    </r>
    <r>
      <rPr>
        <sz val="14"/>
        <color theme="1"/>
        <rFont val="Times New Roman"/>
        <charset val="134"/>
      </rPr>
      <t>1</t>
    </r>
    <r>
      <rPr>
        <sz val="14"/>
        <color theme="1"/>
        <rFont val="宋体"/>
        <charset val="134"/>
      </rPr>
      <t>处。</t>
    </r>
  </si>
  <si>
    <r>
      <rPr>
        <sz val="14"/>
        <color theme="1"/>
        <rFont val="宋体"/>
        <charset val="134"/>
      </rPr>
      <t>项目实施后，可有效改善脱贫群众生产生活条件，解决出行困难</t>
    </r>
  </si>
  <si>
    <r>
      <rPr>
        <sz val="14"/>
        <color theme="1"/>
        <rFont val="宋体"/>
        <charset val="134"/>
      </rPr>
      <t>胡川镇公共厕所</t>
    </r>
    <r>
      <rPr>
        <sz val="14"/>
        <color theme="1"/>
        <rFont val="Times New Roman"/>
        <charset val="134"/>
      </rPr>
      <t>16</t>
    </r>
    <r>
      <rPr>
        <sz val="14"/>
        <color theme="1"/>
        <rFont val="宋体"/>
        <charset val="134"/>
      </rPr>
      <t>个</t>
    </r>
  </si>
  <si>
    <r>
      <rPr>
        <sz val="14"/>
        <rFont val="宋体"/>
        <charset val="134"/>
      </rPr>
      <t>改善村内环境</t>
    </r>
  </si>
  <si>
    <r>
      <rPr>
        <sz val="14"/>
        <color theme="1"/>
        <rFont val="宋体"/>
        <charset val="134"/>
      </rPr>
      <t>堡梁村新建垃圾收集屋</t>
    </r>
    <r>
      <rPr>
        <sz val="14"/>
        <color theme="1"/>
        <rFont val="Times New Roman"/>
        <charset val="134"/>
      </rPr>
      <t>4</t>
    </r>
    <r>
      <rPr>
        <sz val="14"/>
        <color theme="1"/>
        <rFont val="宋体"/>
        <charset val="134"/>
      </rPr>
      <t>个</t>
    </r>
    <r>
      <rPr>
        <sz val="14"/>
        <color theme="1"/>
        <rFont val="Times New Roman"/>
        <charset val="134"/>
      </rPr>
      <t>,</t>
    </r>
    <r>
      <rPr>
        <sz val="14"/>
        <color theme="1"/>
        <rFont val="宋体"/>
        <charset val="134"/>
      </rPr>
      <t>韩河村新建垃圾收集屋</t>
    </r>
    <r>
      <rPr>
        <sz val="14"/>
        <color theme="1"/>
        <rFont val="Times New Roman"/>
        <charset val="134"/>
      </rPr>
      <t>4</t>
    </r>
    <r>
      <rPr>
        <sz val="14"/>
        <color theme="1"/>
        <rFont val="宋体"/>
        <charset val="134"/>
      </rPr>
      <t>个，大滩村新建垃圾收集屋</t>
    </r>
    <r>
      <rPr>
        <sz val="14"/>
        <color theme="1"/>
        <rFont val="Times New Roman"/>
        <charset val="134"/>
      </rPr>
      <t>3</t>
    </r>
    <r>
      <rPr>
        <sz val="14"/>
        <color theme="1"/>
        <rFont val="宋体"/>
        <charset val="134"/>
      </rPr>
      <t>个，康王村新建垃圾收集屋</t>
    </r>
    <r>
      <rPr>
        <sz val="14"/>
        <color theme="1"/>
        <rFont val="Times New Roman"/>
        <charset val="134"/>
      </rPr>
      <t>3</t>
    </r>
    <r>
      <rPr>
        <sz val="14"/>
        <color theme="1"/>
        <rFont val="宋体"/>
        <charset val="134"/>
      </rPr>
      <t>个，白杨村新建垃圾收集屋</t>
    </r>
    <r>
      <rPr>
        <sz val="14"/>
        <color theme="1"/>
        <rFont val="Times New Roman"/>
        <charset val="134"/>
      </rPr>
      <t>3</t>
    </r>
    <r>
      <rPr>
        <sz val="14"/>
        <color theme="1"/>
        <rFont val="宋体"/>
        <charset val="134"/>
      </rPr>
      <t>个，寺湾村新建垃圾收集屋</t>
    </r>
    <r>
      <rPr>
        <sz val="14"/>
        <color theme="1"/>
        <rFont val="Times New Roman"/>
        <charset val="134"/>
      </rPr>
      <t>3</t>
    </r>
    <r>
      <rPr>
        <sz val="14"/>
        <color theme="1"/>
        <rFont val="宋体"/>
        <charset val="134"/>
      </rPr>
      <t>个，龙口村新建垃圾收集屋</t>
    </r>
    <r>
      <rPr>
        <sz val="14"/>
        <color theme="1"/>
        <rFont val="Times New Roman"/>
        <charset val="134"/>
      </rPr>
      <t>3</t>
    </r>
    <r>
      <rPr>
        <sz val="14"/>
        <color theme="1"/>
        <rFont val="宋体"/>
        <charset val="134"/>
      </rPr>
      <t>个，长宁村新建垃圾收集屋</t>
    </r>
    <r>
      <rPr>
        <sz val="14"/>
        <color theme="1"/>
        <rFont val="Times New Roman"/>
        <charset val="134"/>
      </rPr>
      <t>3</t>
    </r>
    <r>
      <rPr>
        <sz val="14"/>
        <color theme="1"/>
        <rFont val="宋体"/>
        <charset val="134"/>
      </rPr>
      <t>个</t>
    </r>
  </si>
  <si>
    <r>
      <rPr>
        <b/>
        <sz val="14"/>
        <rFont val="Times New Roman"/>
        <charset val="134"/>
      </rPr>
      <t>4.5.5</t>
    </r>
    <r>
      <rPr>
        <b/>
        <sz val="14"/>
        <rFont val="宋体"/>
        <charset val="134"/>
      </rPr>
      <t>村容项目</t>
    </r>
  </si>
  <si>
    <r>
      <rPr>
        <sz val="14"/>
        <rFont val="宋体"/>
        <charset val="134"/>
      </rPr>
      <t>太阳能安装项目</t>
    </r>
  </si>
  <si>
    <r>
      <rPr>
        <sz val="14"/>
        <rFont val="宋体"/>
        <charset val="134"/>
      </rPr>
      <t>杨川村建设太阳能路灯</t>
    </r>
    <r>
      <rPr>
        <sz val="14"/>
        <rFont val="Times New Roman"/>
        <charset val="134"/>
      </rPr>
      <t>100</t>
    </r>
    <r>
      <rPr>
        <sz val="14"/>
        <rFont val="宋体"/>
        <charset val="134"/>
      </rPr>
      <t>盏，赵阳村</t>
    </r>
    <r>
      <rPr>
        <sz val="14"/>
        <rFont val="Times New Roman"/>
        <charset val="134"/>
      </rPr>
      <t>100</t>
    </r>
    <r>
      <rPr>
        <sz val="14"/>
        <rFont val="宋体"/>
        <charset val="134"/>
      </rPr>
      <t>盏太阳能路灯，</t>
    </r>
  </si>
  <si>
    <r>
      <rPr>
        <sz val="14"/>
        <rFont val="宋体"/>
        <charset val="134"/>
      </rPr>
      <t>方便群众出行</t>
    </r>
  </si>
  <si>
    <r>
      <rPr>
        <sz val="14"/>
        <rFont val="宋体"/>
        <charset val="134"/>
      </rPr>
      <t>罗湾村安装太阳能</t>
    </r>
    <r>
      <rPr>
        <sz val="14"/>
        <rFont val="Times New Roman"/>
        <charset val="134"/>
      </rPr>
      <t>60</t>
    </r>
    <r>
      <rPr>
        <sz val="14"/>
        <rFont val="宋体"/>
        <charset val="134"/>
      </rPr>
      <t>盏</t>
    </r>
    <r>
      <rPr>
        <sz val="14"/>
        <rFont val="Times New Roman"/>
        <charset val="134"/>
      </rPr>
      <t>30</t>
    </r>
    <r>
      <rPr>
        <sz val="14"/>
        <rFont val="宋体"/>
        <charset val="134"/>
      </rPr>
      <t>万，窑儿村安装太阳能</t>
    </r>
    <r>
      <rPr>
        <sz val="14"/>
        <rFont val="Times New Roman"/>
        <charset val="134"/>
      </rPr>
      <t>30</t>
    </r>
    <r>
      <rPr>
        <sz val="14"/>
        <rFont val="宋体"/>
        <charset val="134"/>
      </rPr>
      <t>盏</t>
    </r>
    <r>
      <rPr>
        <sz val="14"/>
        <rFont val="Times New Roman"/>
        <charset val="134"/>
      </rPr>
      <t>15</t>
    </r>
    <r>
      <rPr>
        <sz val="14"/>
        <rFont val="宋体"/>
        <charset val="134"/>
      </rPr>
      <t>万，李山村安装太阳能</t>
    </r>
    <r>
      <rPr>
        <sz val="14"/>
        <rFont val="Times New Roman"/>
        <charset val="134"/>
      </rPr>
      <t>50</t>
    </r>
    <r>
      <rPr>
        <sz val="14"/>
        <rFont val="宋体"/>
        <charset val="134"/>
      </rPr>
      <t>盏</t>
    </r>
    <r>
      <rPr>
        <sz val="14"/>
        <rFont val="Times New Roman"/>
        <charset val="134"/>
      </rPr>
      <t>25</t>
    </r>
    <r>
      <rPr>
        <sz val="14"/>
        <rFont val="宋体"/>
        <charset val="134"/>
      </rPr>
      <t>万。</t>
    </r>
  </si>
  <si>
    <r>
      <rPr>
        <sz val="14"/>
        <rFont val="宋体"/>
        <charset val="134"/>
      </rPr>
      <t>方便出行，改善群众生产、生活条件，提升群众幸福感</t>
    </r>
  </si>
  <si>
    <r>
      <rPr>
        <sz val="14"/>
        <rFont val="宋体"/>
        <charset val="134"/>
      </rPr>
      <t>太阳能路灯</t>
    </r>
  </si>
  <si>
    <r>
      <rPr>
        <sz val="14"/>
        <rFont val="宋体"/>
        <charset val="134"/>
      </rPr>
      <t>丁河村</t>
    </r>
    <r>
      <rPr>
        <sz val="14"/>
        <rFont val="Times New Roman"/>
        <charset val="134"/>
      </rPr>
      <t>50</t>
    </r>
    <r>
      <rPr>
        <sz val="14"/>
        <rFont val="宋体"/>
        <charset val="134"/>
      </rPr>
      <t>盏、大场村</t>
    </r>
    <r>
      <rPr>
        <sz val="14"/>
        <rFont val="Times New Roman"/>
        <charset val="134"/>
      </rPr>
      <t>40</t>
    </r>
    <r>
      <rPr>
        <sz val="14"/>
        <rFont val="宋体"/>
        <charset val="134"/>
      </rPr>
      <t>盏</t>
    </r>
  </si>
  <si>
    <r>
      <rPr>
        <sz val="14"/>
        <rFont val="宋体"/>
        <charset val="134"/>
      </rPr>
      <t>太阳路灯项目</t>
    </r>
  </si>
  <si>
    <r>
      <rPr>
        <sz val="14"/>
        <rFont val="宋体"/>
        <charset val="134"/>
      </rPr>
      <t>上蒋村安装太阳能路灯</t>
    </r>
    <r>
      <rPr>
        <sz val="14"/>
        <rFont val="Times New Roman"/>
        <charset val="134"/>
      </rPr>
      <t>100</t>
    </r>
    <r>
      <rPr>
        <sz val="14"/>
        <rFont val="宋体"/>
        <charset val="134"/>
      </rPr>
      <t>盏</t>
    </r>
    <r>
      <rPr>
        <sz val="14"/>
        <rFont val="Times New Roman"/>
        <charset val="134"/>
      </rPr>
      <t>,</t>
    </r>
    <r>
      <rPr>
        <sz val="14"/>
        <rFont val="宋体"/>
        <charset val="134"/>
      </rPr>
      <t>盘山村安装太阳能路灯</t>
    </r>
    <r>
      <rPr>
        <sz val="14"/>
        <rFont val="Times New Roman"/>
        <charset val="134"/>
      </rPr>
      <t>90</t>
    </r>
    <r>
      <rPr>
        <sz val="14"/>
        <rFont val="宋体"/>
        <charset val="134"/>
      </rPr>
      <t>盏</t>
    </r>
    <r>
      <rPr>
        <sz val="14"/>
        <rFont val="Times New Roman"/>
        <charset val="134"/>
      </rPr>
      <t>,</t>
    </r>
    <r>
      <rPr>
        <sz val="14"/>
        <rFont val="宋体"/>
        <charset val="134"/>
      </rPr>
      <t>周家村安装太阳能路灯</t>
    </r>
    <r>
      <rPr>
        <sz val="14"/>
        <rFont val="Times New Roman"/>
        <charset val="134"/>
      </rPr>
      <t>80</t>
    </r>
    <r>
      <rPr>
        <sz val="14"/>
        <rFont val="宋体"/>
        <charset val="134"/>
      </rPr>
      <t>盏</t>
    </r>
  </si>
  <si>
    <r>
      <rPr>
        <sz val="14"/>
        <rFont val="宋体"/>
        <charset val="134"/>
      </rPr>
      <t>项目实施后，可有效提升群众生活水平</t>
    </r>
  </si>
  <si>
    <r>
      <rPr>
        <sz val="14"/>
        <rFont val="宋体"/>
        <charset val="134"/>
      </rPr>
      <t>黄花村安装太阳能路灯</t>
    </r>
    <r>
      <rPr>
        <sz val="14"/>
        <rFont val="Times New Roman"/>
        <charset val="134"/>
      </rPr>
      <t>95</t>
    </r>
    <r>
      <rPr>
        <sz val="14"/>
        <rFont val="宋体"/>
        <charset val="134"/>
      </rPr>
      <t>盏，东山村安装太阳能路灯</t>
    </r>
    <r>
      <rPr>
        <sz val="14"/>
        <rFont val="Times New Roman"/>
        <charset val="134"/>
      </rPr>
      <t>100</t>
    </r>
    <r>
      <rPr>
        <sz val="14"/>
        <rFont val="宋体"/>
        <charset val="134"/>
      </rPr>
      <t>盏，</t>
    </r>
  </si>
  <si>
    <r>
      <rPr>
        <sz val="14"/>
        <rFont val="宋体"/>
        <charset val="134"/>
      </rPr>
      <t>太阳能路灯项目</t>
    </r>
  </si>
  <si>
    <r>
      <rPr>
        <sz val="14"/>
        <rFont val="宋体"/>
        <charset val="134"/>
      </rPr>
      <t>冯家村安装太阳能路灯</t>
    </r>
    <r>
      <rPr>
        <sz val="14"/>
        <rFont val="Times New Roman"/>
        <charset val="134"/>
      </rPr>
      <t>100</t>
    </r>
    <r>
      <rPr>
        <sz val="14"/>
        <rFont val="宋体"/>
        <charset val="134"/>
      </rPr>
      <t>盏，川王村安装太阳能路灯</t>
    </r>
    <r>
      <rPr>
        <sz val="14"/>
        <rFont val="Times New Roman"/>
        <charset val="134"/>
      </rPr>
      <t>100</t>
    </r>
    <r>
      <rPr>
        <sz val="14"/>
        <rFont val="宋体"/>
        <charset val="134"/>
      </rPr>
      <t>盏，哈沟村安装太阳能路灯</t>
    </r>
    <r>
      <rPr>
        <sz val="14"/>
        <rFont val="Times New Roman"/>
        <charset val="134"/>
      </rPr>
      <t>100</t>
    </r>
    <r>
      <rPr>
        <sz val="14"/>
        <rFont val="宋体"/>
        <charset val="134"/>
      </rPr>
      <t>盏</t>
    </r>
  </si>
  <si>
    <r>
      <rPr>
        <sz val="14"/>
        <rFont val="宋体"/>
        <charset val="134"/>
      </rPr>
      <t>改善基础设施条件，改善村庄面貌，方便群众夜间出行。</t>
    </r>
  </si>
  <si>
    <r>
      <rPr>
        <sz val="14"/>
        <rFont val="宋体"/>
        <charset val="134"/>
      </rPr>
      <t>安装太阳能路灯水滩村</t>
    </r>
    <r>
      <rPr>
        <sz val="14"/>
        <rFont val="Times New Roman"/>
        <charset val="134"/>
      </rPr>
      <t>100</t>
    </r>
    <r>
      <rPr>
        <sz val="14"/>
        <rFont val="宋体"/>
        <charset val="134"/>
      </rPr>
      <t>盏，安装太阳能路灯东沟村</t>
    </r>
    <r>
      <rPr>
        <sz val="14"/>
        <rFont val="Times New Roman"/>
        <charset val="134"/>
      </rPr>
      <t>100</t>
    </r>
    <r>
      <rPr>
        <sz val="14"/>
        <rFont val="宋体"/>
        <charset val="134"/>
      </rPr>
      <t>盏，安装太阳能路灯大阳村</t>
    </r>
    <r>
      <rPr>
        <sz val="14"/>
        <rFont val="Times New Roman"/>
        <charset val="134"/>
      </rPr>
      <t>100</t>
    </r>
    <r>
      <rPr>
        <sz val="14"/>
        <rFont val="宋体"/>
        <charset val="134"/>
      </rPr>
      <t>盏，安装太阳能路灯刘山村</t>
    </r>
    <r>
      <rPr>
        <sz val="14"/>
        <rFont val="Times New Roman"/>
        <charset val="134"/>
      </rPr>
      <t>100</t>
    </r>
    <r>
      <rPr>
        <sz val="14"/>
        <rFont val="宋体"/>
        <charset val="134"/>
      </rPr>
      <t>盏，安装太阳能路灯汪洋村</t>
    </r>
    <r>
      <rPr>
        <sz val="14"/>
        <rFont val="Times New Roman"/>
        <charset val="134"/>
      </rPr>
      <t>100</t>
    </r>
    <r>
      <rPr>
        <sz val="14"/>
        <rFont val="宋体"/>
        <charset val="134"/>
      </rPr>
      <t>盏，</t>
    </r>
  </si>
  <si>
    <r>
      <rPr>
        <sz val="14"/>
        <color indexed="8"/>
        <rFont val="宋体"/>
        <charset val="134"/>
      </rPr>
      <t>改善基础设施美化群众居住环境</t>
    </r>
  </si>
  <si>
    <r>
      <rPr>
        <sz val="14"/>
        <rFont val="宋体"/>
        <charset val="134"/>
      </rPr>
      <t>贠家村拟计划安装太阳能路灯</t>
    </r>
    <r>
      <rPr>
        <sz val="14"/>
        <rFont val="Times New Roman"/>
        <charset val="134"/>
      </rPr>
      <t>100</t>
    </r>
    <r>
      <rPr>
        <sz val="14"/>
        <rFont val="宋体"/>
        <charset val="134"/>
      </rPr>
      <t>盏，中渠村拟计划安装太阳能路灯</t>
    </r>
    <r>
      <rPr>
        <sz val="14"/>
        <rFont val="Times New Roman"/>
        <charset val="134"/>
      </rPr>
      <t>100</t>
    </r>
    <r>
      <rPr>
        <sz val="14"/>
        <rFont val="宋体"/>
        <charset val="134"/>
      </rPr>
      <t>盏，四合村拟计划安装太阳能路灯</t>
    </r>
    <r>
      <rPr>
        <sz val="14"/>
        <rFont val="Times New Roman"/>
        <charset val="134"/>
      </rPr>
      <t>100</t>
    </r>
    <r>
      <rPr>
        <sz val="14"/>
        <rFont val="宋体"/>
        <charset val="134"/>
      </rPr>
      <t>盏，</t>
    </r>
  </si>
  <si>
    <r>
      <rPr>
        <sz val="14"/>
        <rFont val="宋体"/>
        <charset val="134"/>
      </rPr>
      <t>解决群众出行难问题，美化亮化村容村貌</t>
    </r>
  </si>
  <si>
    <r>
      <rPr>
        <sz val="14"/>
        <rFont val="宋体"/>
        <charset val="134"/>
      </rPr>
      <t>梁湾村安装太阳能路灯</t>
    </r>
    <r>
      <rPr>
        <sz val="14"/>
        <rFont val="Times New Roman"/>
        <charset val="134"/>
      </rPr>
      <t>120</t>
    </r>
    <r>
      <rPr>
        <sz val="14"/>
        <rFont val="宋体"/>
        <charset val="134"/>
      </rPr>
      <t>盏，杨坡村安装太阳能路灯</t>
    </r>
    <r>
      <rPr>
        <sz val="14"/>
        <rFont val="Times New Roman"/>
        <charset val="134"/>
      </rPr>
      <t>150</t>
    </r>
    <r>
      <rPr>
        <sz val="14"/>
        <rFont val="宋体"/>
        <charset val="134"/>
      </rPr>
      <t>盏，灵台村安装太阳能路灯</t>
    </r>
    <r>
      <rPr>
        <sz val="14"/>
        <rFont val="Times New Roman"/>
        <charset val="134"/>
      </rPr>
      <t>70</t>
    </r>
    <r>
      <rPr>
        <sz val="14"/>
        <rFont val="宋体"/>
        <charset val="134"/>
      </rPr>
      <t>盏，麻崖村安装太阳能路灯</t>
    </r>
    <r>
      <rPr>
        <sz val="14"/>
        <rFont val="Times New Roman"/>
        <charset val="134"/>
      </rPr>
      <t>100</t>
    </r>
    <r>
      <rPr>
        <sz val="14"/>
        <rFont val="宋体"/>
        <charset val="134"/>
      </rPr>
      <t>盏，仁湾村安装太阳能路灯</t>
    </r>
    <r>
      <rPr>
        <sz val="14"/>
        <rFont val="Times New Roman"/>
        <charset val="134"/>
      </rPr>
      <t>50</t>
    </r>
    <r>
      <rPr>
        <sz val="14"/>
        <rFont val="宋体"/>
        <charset val="134"/>
      </rPr>
      <t>盏，许湾村安装太阳能路灯</t>
    </r>
    <r>
      <rPr>
        <sz val="14"/>
        <rFont val="Times New Roman"/>
        <charset val="134"/>
      </rPr>
      <t>50</t>
    </r>
    <r>
      <rPr>
        <sz val="14"/>
        <rFont val="宋体"/>
        <charset val="134"/>
      </rPr>
      <t>盏，</t>
    </r>
  </si>
  <si>
    <r>
      <rPr>
        <sz val="14"/>
        <rFont val="宋体"/>
        <charset val="134"/>
      </rPr>
      <t>深坷村安装太阳能路灯</t>
    </r>
    <r>
      <rPr>
        <sz val="14"/>
        <rFont val="Times New Roman"/>
        <charset val="134"/>
      </rPr>
      <t>100</t>
    </r>
    <r>
      <rPr>
        <sz val="14"/>
        <rFont val="宋体"/>
        <charset val="134"/>
      </rPr>
      <t>盏，祁沟村安装太阳能路灯</t>
    </r>
    <r>
      <rPr>
        <sz val="14"/>
        <rFont val="Times New Roman"/>
        <charset val="134"/>
      </rPr>
      <t>100</t>
    </r>
    <r>
      <rPr>
        <sz val="14"/>
        <rFont val="宋体"/>
        <charset val="134"/>
      </rPr>
      <t>盏，宁马村安装太阳能路灯</t>
    </r>
    <r>
      <rPr>
        <sz val="14"/>
        <rFont val="Times New Roman"/>
        <charset val="134"/>
      </rPr>
      <t>70</t>
    </r>
    <r>
      <rPr>
        <sz val="14"/>
        <rFont val="宋体"/>
        <charset val="134"/>
      </rPr>
      <t>盏，张堡村安装太阳能路灯</t>
    </r>
    <r>
      <rPr>
        <sz val="14"/>
        <rFont val="Times New Roman"/>
        <charset val="134"/>
      </rPr>
      <t>100</t>
    </r>
    <r>
      <rPr>
        <sz val="14"/>
        <rFont val="宋体"/>
        <charset val="134"/>
      </rPr>
      <t>盏，</t>
    </r>
  </si>
  <si>
    <r>
      <rPr>
        <sz val="14"/>
        <rFont val="宋体"/>
        <charset val="134"/>
      </rPr>
      <t>汪堡村安装太阳能路灯</t>
    </r>
    <r>
      <rPr>
        <sz val="14"/>
        <rFont val="Times New Roman"/>
        <charset val="134"/>
      </rPr>
      <t>100</t>
    </r>
    <r>
      <rPr>
        <sz val="14"/>
        <rFont val="宋体"/>
        <charset val="134"/>
      </rPr>
      <t>盏，冯塬村安装太阳能路灯</t>
    </r>
    <r>
      <rPr>
        <sz val="14"/>
        <rFont val="Times New Roman"/>
        <charset val="134"/>
      </rPr>
      <t>50</t>
    </r>
    <r>
      <rPr>
        <sz val="14"/>
        <rFont val="宋体"/>
        <charset val="134"/>
      </rPr>
      <t>盏，西川村安装太阳能路灯</t>
    </r>
    <r>
      <rPr>
        <sz val="14"/>
        <rFont val="Times New Roman"/>
        <charset val="134"/>
      </rPr>
      <t>100</t>
    </r>
    <r>
      <rPr>
        <sz val="14"/>
        <rFont val="宋体"/>
        <charset val="134"/>
      </rPr>
      <t>盏，北河村安装太阳能路灯</t>
    </r>
    <r>
      <rPr>
        <sz val="14"/>
        <rFont val="Times New Roman"/>
        <charset val="134"/>
      </rPr>
      <t>100</t>
    </r>
    <r>
      <rPr>
        <sz val="14"/>
        <rFont val="宋体"/>
        <charset val="134"/>
      </rPr>
      <t>盏，芦塬村安装太阳能路灯</t>
    </r>
    <r>
      <rPr>
        <sz val="14"/>
        <rFont val="Times New Roman"/>
        <charset val="134"/>
      </rPr>
      <t>60</t>
    </r>
    <r>
      <rPr>
        <sz val="14"/>
        <rFont val="宋体"/>
        <charset val="134"/>
      </rPr>
      <t>盏，南梁村安装太阳能路灯</t>
    </r>
    <r>
      <rPr>
        <sz val="14"/>
        <rFont val="Times New Roman"/>
        <charset val="134"/>
      </rPr>
      <t>60</t>
    </r>
    <r>
      <rPr>
        <sz val="14"/>
        <rFont val="宋体"/>
        <charset val="134"/>
      </rPr>
      <t>盏</t>
    </r>
  </si>
  <si>
    <r>
      <rPr>
        <sz val="14"/>
        <rFont val="宋体"/>
        <charset val="134"/>
      </rPr>
      <t>高山村安装太阳能路灯</t>
    </r>
    <r>
      <rPr>
        <sz val="14"/>
        <rFont val="Times New Roman"/>
        <charset val="134"/>
      </rPr>
      <t>60</t>
    </r>
    <r>
      <rPr>
        <sz val="14"/>
        <rFont val="宋体"/>
        <charset val="134"/>
      </rPr>
      <t>盏，杜渠村全村</t>
    </r>
    <r>
      <rPr>
        <sz val="14"/>
        <rFont val="Times New Roman"/>
        <charset val="134"/>
      </rPr>
      <t>80</t>
    </r>
    <r>
      <rPr>
        <sz val="14"/>
        <rFont val="宋体"/>
        <charset val="134"/>
      </rPr>
      <t>盏，秋木村安装太阳能路灯</t>
    </r>
    <r>
      <rPr>
        <sz val="14"/>
        <rFont val="Times New Roman"/>
        <charset val="134"/>
      </rPr>
      <t>100</t>
    </r>
    <r>
      <rPr>
        <sz val="14"/>
        <rFont val="宋体"/>
        <charset val="134"/>
      </rPr>
      <t>盏，毛家村安装太阳能路灯</t>
    </r>
    <r>
      <rPr>
        <sz val="14"/>
        <rFont val="Times New Roman"/>
        <charset val="134"/>
      </rPr>
      <t>60</t>
    </r>
    <r>
      <rPr>
        <sz val="14"/>
        <rFont val="宋体"/>
        <charset val="134"/>
      </rPr>
      <t>盏</t>
    </r>
  </si>
  <si>
    <r>
      <rPr>
        <sz val="14"/>
        <rFont val="宋体"/>
        <charset val="134"/>
      </rPr>
      <t>解决村内照明</t>
    </r>
  </si>
  <si>
    <r>
      <rPr>
        <sz val="14"/>
        <rFont val="宋体"/>
        <charset val="134"/>
      </rPr>
      <t>樱桃沟村安装太阳能路灯</t>
    </r>
    <r>
      <rPr>
        <sz val="14"/>
        <rFont val="Times New Roman"/>
        <charset val="134"/>
      </rPr>
      <t>86</t>
    </r>
    <r>
      <rPr>
        <sz val="14"/>
        <rFont val="宋体"/>
        <charset val="134"/>
      </rPr>
      <t>盏</t>
    </r>
    <r>
      <rPr>
        <sz val="14"/>
        <rFont val="Times New Roman"/>
        <charset val="134"/>
      </rPr>
      <t>,</t>
    </r>
    <r>
      <rPr>
        <sz val="14"/>
        <rFont val="宋体"/>
        <charset val="134"/>
      </rPr>
      <t>杨崖村安装太阳能路灯</t>
    </r>
    <r>
      <rPr>
        <sz val="14"/>
        <rFont val="Times New Roman"/>
        <charset val="134"/>
      </rPr>
      <t>50</t>
    </r>
    <r>
      <rPr>
        <sz val="14"/>
        <rFont val="宋体"/>
        <charset val="134"/>
      </rPr>
      <t>盏</t>
    </r>
    <r>
      <rPr>
        <sz val="14"/>
        <rFont val="Times New Roman"/>
        <charset val="134"/>
      </rPr>
      <t>,</t>
    </r>
  </si>
  <si>
    <r>
      <rPr>
        <sz val="14"/>
        <rFont val="宋体"/>
        <charset val="134"/>
      </rPr>
      <t>在包梁通村、通户及新建村委会安装太阳能路灯</t>
    </r>
    <r>
      <rPr>
        <sz val="14"/>
        <rFont val="Times New Roman"/>
        <charset val="134"/>
      </rPr>
      <t>100</t>
    </r>
    <r>
      <rPr>
        <sz val="14"/>
        <rFont val="宋体"/>
        <charset val="134"/>
      </rPr>
      <t>盏，水泉村安装太阳能路灯</t>
    </r>
    <r>
      <rPr>
        <sz val="14"/>
        <rFont val="Times New Roman"/>
        <charset val="134"/>
      </rPr>
      <t>80</t>
    </r>
    <r>
      <rPr>
        <sz val="14"/>
        <rFont val="宋体"/>
        <charset val="134"/>
      </rPr>
      <t>盏，铁固村安装太阳能路灯</t>
    </r>
    <r>
      <rPr>
        <sz val="14"/>
        <rFont val="Times New Roman"/>
        <charset val="134"/>
      </rPr>
      <t>100</t>
    </r>
    <r>
      <rPr>
        <sz val="14"/>
        <rFont val="宋体"/>
        <charset val="134"/>
      </rPr>
      <t>盏，</t>
    </r>
  </si>
  <si>
    <r>
      <rPr>
        <sz val="14"/>
        <rFont val="宋体"/>
        <charset val="134"/>
      </rPr>
      <t>陡崖村</t>
    </r>
    <r>
      <rPr>
        <sz val="14"/>
        <rFont val="Times New Roman"/>
        <charset val="134"/>
      </rPr>
      <t>100</t>
    </r>
    <r>
      <rPr>
        <sz val="14"/>
        <rFont val="宋体"/>
        <charset val="134"/>
      </rPr>
      <t>盏</t>
    </r>
    <r>
      <rPr>
        <sz val="14"/>
        <rFont val="Times New Roman"/>
        <charset val="134"/>
      </rPr>
      <t>,</t>
    </r>
    <r>
      <rPr>
        <sz val="14"/>
        <rFont val="宋体"/>
        <charset val="134"/>
      </rPr>
      <t>白杨村</t>
    </r>
    <r>
      <rPr>
        <sz val="14"/>
        <rFont val="Times New Roman"/>
        <charset val="134"/>
      </rPr>
      <t>100</t>
    </r>
    <r>
      <rPr>
        <sz val="14"/>
        <rFont val="宋体"/>
        <charset val="134"/>
      </rPr>
      <t>盏</t>
    </r>
    <r>
      <rPr>
        <sz val="14"/>
        <rFont val="Times New Roman"/>
        <charset val="134"/>
      </rPr>
      <t>,</t>
    </r>
    <r>
      <rPr>
        <sz val="14"/>
        <rFont val="宋体"/>
        <charset val="134"/>
      </rPr>
      <t>林峰村</t>
    </r>
    <r>
      <rPr>
        <sz val="14"/>
        <rFont val="Times New Roman"/>
        <charset val="134"/>
      </rPr>
      <t>50</t>
    </r>
    <r>
      <rPr>
        <sz val="14"/>
        <rFont val="宋体"/>
        <charset val="134"/>
      </rPr>
      <t>盏</t>
    </r>
  </si>
  <si>
    <r>
      <rPr>
        <sz val="14"/>
        <rFont val="宋体"/>
        <charset val="134"/>
      </rPr>
      <t>改善基础设施，美化群众居住环境</t>
    </r>
  </si>
  <si>
    <r>
      <rPr>
        <b/>
        <sz val="14"/>
        <rFont val="Times New Roman"/>
        <charset val="134"/>
      </rPr>
      <t>4.5.6</t>
    </r>
    <r>
      <rPr>
        <b/>
        <sz val="14"/>
        <rFont val="宋体"/>
        <charset val="134"/>
      </rPr>
      <t>护坡</t>
    </r>
  </si>
  <si>
    <r>
      <rPr>
        <sz val="14"/>
        <rFont val="宋体"/>
        <charset val="134"/>
      </rPr>
      <t>护坡建设项目</t>
    </r>
  </si>
  <si>
    <r>
      <rPr>
        <sz val="14"/>
        <rFont val="宋体"/>
        <charset val="134"/>
      </rPr>
      <t>在大阳镇寨子村新建护坡</t>
    </r>
    <r>
      <rPr>
        <sz val="14"/>
        <rFont val="Times New Roman"/>
        <charset val="134"/>
      </rPr>
      <t>350</t>
    </r>
    <r>
      <rPr>
        <sz val="14"/>
        <rFont val="宋体"/>
        <charset val="134"/>
      </rPr>
      <t>立方米，在大阳镇太原村新建护坡</t>
    </r>
    <r>
      <rPr>
        <sz val="14"/>
        <rFont val="Times New Roman"/>
        <charset val="134"/>
      </rPr>
      <t>900</t>
    </r>
    <r>
      <rPr>
        <sz val="14"/>
        <rFont val="宋体"/>
        <charset val="134"/>
      </rPr>
      <t>立方米，在大阳镇刘山村新建护坡</t>
    </r>
    <r>
      <rPr>
        <sz val="14"/>
        <rFont val="Times New Roman"/>
        <charset val="134"/>
      </rPr>
      <t>1000</t>
    </r>
    <r>
      <rPr>
        <sz val="14"/>
        <rFont val="宋体"/>
        <charset val="134"/>
      </rPr>
      <t>立方米，</t>
    </r>
  </si>
  <si>
    <r>
      <rPr>
        <sz val="14"/>
        <rFont val="宋体"/>
        <charset val="134"/>
      </rPr>
      <t>拟修建贠家村聂湾小北寺护坡长</t>
    </r>
    <r>
      <rPr>
        <sz val="14"/>
        <rFont val="Times New Roman"/>
        <charset val="134"/>
      </rPr>
      <t>30</t>
    </r>
    <r>
      <rPr>
        <sz val="14"/>
        <rFont val="宋体"/>
        <charset val="134"/>
      </rPr>
      <t>米，高</t>
    </r>
    <r>
      <rPr>
        <sz val="14"/>
        <rFont val="Times New Roman"/>
        <charset val="134"/>
      </rPr>
      <t>10</t>
    </r>
    <r>
      <rPr>
        <sz val="14"/>
        <rFont val="宋体"/>
        <charset val="134"/>
      </rPr>
      <t>米，拟计划建设中渠三组、五组护坡两处</t>
    </r>
    <r>
      <rPr>
        <sz val="14"/>
        <rFont val="Times New Roman"/>
        <charset val="134"/>
      </rPr>
      <t>600</t>
    </r>
    <r>
      <rPr>
        <sz val="14"/>
        <rFont val="宋体"/>
        <charset val="134"/>
      </rPr>
      <t>立方米，马咀村拟计划建设长</t>
    </r>
    <r>
      <rPr>
        <sz val="14"/>
        <rFont val="Times New Roman"/>
        <charset val="134"/>
      </rPr>
      <t>20</t>
    </r>
    <r>
      <rPr>
        <sz val="14"/>
        <rFont val="宋体"/>
        <charset val="134"/>
      </rPr>
      <t>米高</t>
    </r>
    <r>
      <rPr>
        <sz val="14"/>
        <rFont val="Times New Roman"/>
        <charset val="134"/>
      </rPr>
      <t>13</t>
    </r>
    <r>
      <rPr>
        <sz val="14"/>
        <rFont val="宋体"/>
        <charset val="134"/>
      </rPr>
      <t>米路面护坡建设</t>
    </r>
  </si>
  <si>
    <r>
      <rPr>
        <sz val="14"/>
        <rFont val="宋体"/>
        <charset val="134"/>
      </rPr>
      <t>刘塬村护坡建设</t>
    </r>
    <r>
      <rPr>
        <sz val="14"/>
        <rFont val="Times New Roman"/>
        <charset val="134"/>
      </rPr>
      <t>315</t>
    </r>
    <r>
      <rPr>
        <sz val="14"/>
        <rFont val="宋体"/>
        <charset val="134"/>
      </rPr>
      <t>立方米，张堡村护坡建设</t>
    </r>
    <r>
      <rPr>
        <sz val="14"/>
        <rFont val="Times New Roman"/>
        <charset val="134"/>
      </rPr>
      <t>900</t>
    </r>
    <r>
      <rPr>
        <sz val="14"/>
        <rFont val="宋体"/>
        <charset val="134"/>
      </rPr>
      <t>立方米，祁沟村护坡建设</t>
    </r>
    <r>
      <rPr>
        <sz val="14"/>
        <rFont val="Times New Roman"/>
        <charset val="134"/>
      </rPr>
      <t>700</t>
    </r>
    <r>
      <rPr>
        <sz val="14"/>
        <rFont val="宋体"/>
        <charset val="134"/>
      </rPr>
      <t>立方米</t>
    </r>
  </si>
  <si>
    <r>
      <rPr>
        <sz val="14"/>
        <rFont val="宋体"/>
        <charset val="134"/>
      </rPr>
      <t>杨渠村修建一处护坡总面积</t>
    </r>
    <r>
      <rPr>
        <sz val="14"/>
        <rFont val="Times New Roman"/>
        <charset val="134"/>
      </rPr>
      <t>840</t>
    </r>
    <r>
      <rPr>
        <sz val="14"/>
        <rFont val="宋体"/>
        <charset val="134"/>
      </rPr>
      <t>立方米，杨崖村修建八处护坡总面积</t>
    </r>
    <r>
      <rPr>
        <sz val="14"/>
        <rFont val="Times New Roman"/>
        <charset val="134"/>
      </rPr>
      <t>730</t>
    </r>
    <r>
      <rPr>
        <sz val="14"/>
        <rFont val="宋体"/>
        <charset val="134"/>
      </rPr>
      <t>立方米，斜头村修建护坡总面积</t>
    </r>
    <r>
      <rPr>
        <sz val="14"/>
        <rFont val="Times New Roman"/>
        <charset val="134"/>
      </rPr>
      <t>506</t>
    </r>
    <r>
      <rPr>
        <sz val="14"/>
        <rFont val="宋体"/>
        <charset val="134"/>
      </rPr>
      <t>立方米。</t>
    </r>
  </si>
  <si>
    <r>
      <rPr>
        <sz val="14"/>
        <rFont val="宋体"/>
        <charset val="134"/>
      </rPr>
      <t>大湾村村委会旁边护坡</t>
    </r>
    <r>
      <rPr>
        <sz val="14"/>
        <rFont val="Times New Roman"/>
        <charset val="134"/>
      </rPr>
      <t>250</t>
    </r>
    <r>
      <rPr>
        <sz val="14"/>
        <rFont val="宋体"/>
        <charset val="134"/>
      </rPr>
      <t>立方米，一组护坡</t>
    </r>
    <r>
      <rPr>
        <sz val="14"/>
        <rFont val="Times New Roman"/>
        <charset val="134"/>
      </rPr>
      <t>80</t>
    </r>
    <r>
      <rPr>
        <sz val="14"/>
        <rFont val="宋体"/>
        <charset val="134"/>
      </rPr>
      <t>立方米。梨树村一组杜昌门前</t>
    </r>
    <r>
      <rPr>
        <sz val="14"/>
        <rFont val="Times New Roman"/>
        <charset val="134"/>
      </rPr>
      <t>300</t>
    </r>
    <r>
      <rPr>
        <sz val="14"/>
        <rFont val="宋体"/>
        <charset val="134"/>
      </rPr>
      <t>立方米，梨树村四组杨小平后背</t>
    </r>
    <r>
      <rPr>
        <sz val="14"/>
        <rFont val="Times New Roman"/>
        <charset val="134"/>
      </rPr>
      <t>500</t>
    </r>
    <r>
      <rPr>
        <sz val="14"/>
        <rFont val="宋体"/>
        <charset val="134"/>
      </rPr>
      <t>立方米，梨树村三组陈志奇后背</t>
    </r>
    <r>
      <rPr>
        <sz val="14"/>
        <rFont val="Times New Roman"/>
        <charset val="134"/>
      </rPr>
      <t>480</t>
    </r>
    <r>
      <rPr>
        <sz val="14"/>
        <rFont val="宋体"/>
        <charset val="134"/>
      </rPr>
      <t>立方米，</t>
    </r>
  </si>
  <si>
    <r>
      <rPr>
        <sz val="14"/>
        <rFont val="宋体"/>
        <charset val="134"/>
      </rPr>
      <t>西崖村修建护坡</t>
    </r>
    <r>
      <rPr>
        <sz val="14"/>
        <rFont val="Times New Roman"/>
        <charset val="134"/>
      </rPr>
      <t>520</t>
    </r>
    <r>
      <rPr>
        <sz val="14"/>
        <rFont val="宋体"/>
        <charset val="134"/>
      </rPr>
      <t>立方米，</t>
    </r>
  </si>
  <si>
    <r>
      <rPr>
        <sz val="14"/>
        <rFont val="宋体"/>
        <charset val="134"/>
      </rPr>
      <t>改善基础设施条件，改善村庄面貌。</t>
    </r>
  </si>
  <si>
    <r>
      <rPr>
        <b/>
        <sz val="14"/>
        <rFont val="宋体"/>
        <charset val="134"/>
      </rPr>
      <t>人居环境整治：</t>
    </r>
    <r>
      <rPr>
        <b/>
        <sz val="14"/>
        <rFont val="Times New Roman"/>
        <charset val="134"/>
      </rPr>
      <t>9</t>
    </r>
    <r>
      <rPr>
        <b/>
        <sz val="14"/>
        <rFont val="宋体"/>
        <charset val="134"/>
      </rPr>
      <t>项</t>
    </r>
  </si>
  <si>
    <r>
      <rPr>
        <b/>
        <sz val="14"/>
        <rFont val="宋体"/>
        <charset val="134"/>
      </rPr>
      <t>投资</t>
    </r>
    <r>
      <rPr>
        <b/>
        <sz val="14"/>
        <rFont val="Times New Roman"/>
        <charset val="134"/>
      </rPr>
      <t>2641.147</t>
    </r>
    <r>
      <rPr>
        <b/>
        <sz val="14"/>
        <rFont val="宋体"/>
        <charset val="134"/>
      </rPr>
      <t>万元用于人居环境整治项目。</t>
    </r>
  </si>
  <si>
    <r>
      <rPr>
        <b/>
        <sz val="14"/>
        <rFont val="宋体"/>
        <charset val="134"/>
      </rPr>
      <t>农村卫生厕所改造</t>
    </r>
    <r>
      <rPr>
        <b/>
        <sz val="14"/>
        <rFont val="Times New Roman"/>
        <charset val="134"/>
      </rPr>
      <t xml:space="preserve">
</t>
    </r>
    <r>
      <rPr>
        <b/>
        <sz val="14"/>
        <rFont val="宋体"/>
        <charset val="134"/>
      </rPr>
      <t>（户用、公共厕所）：</t>
    </r>
    <r>
      <rPr>
        <b/>
        <sz val="14"/>
        <rFont val="Times New Roman"/>
        <charset val="134"/>
      </rPr>
      <t>1</t>
    </r>
    <r>
      <rPr>
        <b/>
        <sz val="14"/>
        <rFont val="宋体"/>
        <charset val="134"/>
      </rPr>
      <t>项</t>
    </r>
  </si>
  <si>
    <r>
      <rPr>
        <b/>
        <sz val="14"/>
        <rFont val="宋体"/>
        <charset val="134"/>
      </rPr>
      <t>投资</t>
    </r>
    <r>
      <rPr>
        <b/>
        <sz val="14"/>
        <rFont val="Times New Roman"/>
        <charset val="134"/>
      </rPr>
      <t>700</t>
    </r>
    <r>
      <rPr>
        <b/>
        <sz val="14"/>
        <rFont val="宋体"/>
        <charset val="134"/>
      </rPr>
      <t>万元用于农村卫生厕所改造项目。</t>
    </r>
  </si>
  <si>
    <r>
      <rPr>
        <sz val="14"/>
        <rFont val="Times New Roman"/>
        <charset val="134"/>
      </rPr>
      <t>1.1</t>
    </r>
    <r>
      <rPr>
        <sz val="14"/>
        <rFont val="宋体"/>
        <charset val="134"/>
      </rPr>
      <t>户厕改造项目</t>
    </r>
  </si>
  <si>
    <r>
      <rPr>
        <sz val="14"/>
        <rFont val="宋体"/>
        <charset val="134"/>
      </rPr>
      <t>在全县</t>
    </r>
    <r>
      <rPr>
        <sz val="14"/>
        <rFont val="Times New Roman"/>
        <charset val="134"/>
      </rPr>
      <t>15</t>
    </r>
    <r>
      <rPr>
        <sz val="14"/>
        <rFont val="宋体"/>
        <charset val="134"/>
      </rPr>
      <t>乡镇投入</t>
    </r>
    <r>
      <rPr>
        <sz val="14"/>
        <rFont val="Times New Roman"/>
        <charset val="134"/>
      </rPr>
      <t>700</t>
    </r>
    <r>
      <rPr>
        <sz val="14"/>
        <rFont val="宋体"/>
        <charset val="134"/>
      </rPr>
      <t>万元户厕改造</t>
    </r>
    <r>
      <rPr>
        <sz val="14"/>
        <rFont val="Times New Roman"/>
        <charset val="134"/>
      </rPr>
      <t>7000</t>
    </r>
    <r>
      <rPr>
        <sz val="14"/>
        <rFont val="宋体"/>
        <charset val="134"/>
      </rPr>
      <t>户。</t>
    </r>
  </si>
  <si>
    <t>农业农村局</t>
  </si>
  <si>
    <t>相关乡镇</t>
  </si>
  <si>
    <r>
      <rPr>
        <b/>
        <sz val="14"/>
        <rFont val="宋体"/>
        <charset val="134"/>
      </rPr>
      <t>农村垃圾治理：</t>
    </r>
    <r>
      <rPr>
        <b/>
        <sz val="14"/>
        <rFont val="Times New Roman"/>
        <charset val="134"/>
      </rPr>
      <t>8</t>
    </r>
    <r>
      <rPr>
        <b/>
        <sz val="14"/>
        <rFont val="宋体"/>
        <charset val="134"/>
      </rPr>
      <t>项</t>
    </r>
  </si>
  <si>
    <r>
      <rPr>
        <b/>
        <sz val="14"/>
        <rFont val="宋体"/>
        <charset val="134"/>
      </rPr>
      <t>投资</t>
    </r>
    <r>
      <rPr>
        <b/>
        <sz val="14"/>
        <rFont val="Times New Roman"/>
        <charset val="134"/>
      </rPr>
      <t>1941.147</t>
    </r>
    <r>
      <rPr>
        <b/>
        <sz val="14"/>
        <rFont val="宋体"/>
        <charset val="134"/>
      </rPr>
      <t>万元用于农村垃圾治理项目。</t>
    </r>
  </si>
  <si>
    <r>
      <rPr>
        <b/>
        <sz val="14"/>
        <rFont val="Times New Roman"/>
        <charset val="134"/>
      </rPr>
      <t>2.1</t>
    </r>
    <r>
      <rPr>
        <b/>
        <sz val="14"/>
        <rFont val="宋体"/>
        <charset val="134"/>
      </rPr>
      <t>垃圾清理手推车购置项目</t>
    </r>
  </si>
  <si>
    <r>
      <rPr>
        <b/>
        <sz val="14"/>
        <rFont val="宋体"/>
        <charset val="134"/>
      </rPr>
      <t>投资</t>
    </r>
    <r>
      <rPr>
        <b/>
        <sz val="14"/>
        <rFont val="Times New Roman"/>
        <charset val="134"/>
      </rPr>
      <t>116.5</t>
    </r>
    <r>
      <rPr>
        <b/>
        <sz val="14"/>
        <rFont val="宋体"/>
        <charset val="134"/>
      </rPr>
      <t>万元购置垃圾清理手推车，每辆</t>
    </r>
    <r>
      <rPr>
        <b/>
        <sz val="14"/>
        <rFont val="Times New Roman"/>
        <charset val="134"/>
      </rPr>
      <t>500</t>
    </r>
    <r>
      <rPr>
        <b/>
        <sz val="14"/>
        <rFont val="宋体"/>
        <charset val="134"/>
      </rPr>
      <t>元，共购置</t>
    </r>
    <r>
      <rPr>
        <b/>
        <sz val="14"/>
        <rFont val="Times New Roman"/>
        <charset val="134"/>
      </rPr>
      <t>2330</t>
    </r>
    <r>
      <rPr>
        <b/>
        <sz val="14"/>
        <rFont val="宋体"/>
        <charset val="134"/>
      </rPr>
      <t>辆。</t>
    </r>
  </si>
  <si>
    <r>
      <rPr>
        <sz val="14"/>
        <rFont val="宋体"/>
        <charset val="134"/>
      </rPr>
      <t>平安乡手推车购置项目</t>
    </r>
  </si>
  <si>
    <r>
      <rPr>
        <sz val="14"/>
        <rFont val="宋体"/>
        <charset val="134"/>
      </rPr>
      <t>平安乡所辖</t>
    </r>
    <r>
      <rPr>
        <sz val="14"/>
        <rFont val="Times New Roman"/>
        <charset val="134"/>
      </rPr>
      <t>8</t>
    </r>
    <r>
      <rPr>
        <sz val="14"/>
        <rFont val="宋体"/>
        <charset val="134"/>
      </rPr>
      <t>个村，共计</t>
    </r>
    <r>
      <rPr>
        <sz val="14"/>
        <rFont val="Times New Roman"/>
        <charset val="134"/>
      </rPr>
      <t>150</t>
    </r>
    <r>
      <rPr>
        <sz val="14"/>
        <rFont val="宋体"/>
        <charset val="134"/>
      </rPr>
      <t>辆。</t>
    </r>
  </si>
  <si>
    <r>
      <rPr>
        <sz val="14"/>
        <rFont val="宋体"/>
        <charset val="134"/>
      </rPr>
      <t>推进垃圾分类，改善人居环境，助力乡村振兴</t>
    </r>
  </si>
  <si>
    <r>
      <rPr>
        <sz val="14"/>
        <rFont val="宋体"/>
        <charset val="134"/>
      </rPr>
      <t>住建局</t>
    </r>
  </si>
  <si>
    <r>
      <rPr>
        <sz val="14"/>
        <rFont val="宋体"/>
        <charset val="134"/>
      </rPr>
      <t>马鹿镇手推车购置项目</t>
    </r>
  </si>
  <si>
    <r>
      <rPr>
        <sz val="14"/>
        <rFont val="宋体"/>
        <charset val="134"/>
      </rPr>
      <t>马鹿镇共需手推车</t>
    </r>
    <r>
      <rPr>
        <sz val="14"/>
        <rFont val="Times New Roman"/>
        <charset val="134"/>
      </rPr>
      <t>96</t>
    </r>
    <r>
      <rPr>
        <sz val="14"/>
        <rFont val="宋体"/>
        <charset val="134"/>
      </rPr>
      <t>辆，其中：牌楼村</t>
    </r>
    <r>
      <rPr>
        <sz val="14"/>
        <rFont val="Times New Roman"/>
        <charset val="134"/>
      </rPr>
      <t>10</t>
    </r>
    <r>
      <rPr>
        <sz val="14"/>
        <rFont val="宋体"/>
        <charset val="134"/>
      </rPr>
      <t>辆；草川村</t>
    </r>
    <r>
      <rPr>
        <sz val="14"/>
        <rFont val="Times New Roman"/>
        <charset val="134"/>
      </rPr>
      <t>6</t>
    </r>
    <r>
      <rPr>
        <sz val="14"/>
        <rFont val="宋体"/>
        <charset val="134"/>
      </rPr>
      <t>辆；陡崖村</t>
    </r>
    <r>
      <rPr>
        <sz val="14"/>
        <rFont val="Times New Roman"/>
        <charset val="134"/>
      </rPr>
      <t>4</t>
    </r>
    <r>
      <rPr>
        <sz val="14"/>
        <rFont val="宋体"/>
        <charset val="134"/>
      </rPr>
      <t>辆；龙口村</t>
    </r>
    <r>
      <rPr>
        <sz val="14"/>
        <rFont val="Times New Roman"/>
        <charset val="134"/>
      </rPr>
      <t>4</t>
    </r>
    <r>
      <rPr>
        <sz val="14"/>
        <rFont val="宋体"/>
        <charset val="134"/>
      </rPr>
      <t>辆；大滩村</t>
    </r>
    <r>
      <rPr>
        <sz val="14"/>
        <rFont val="Times New Roman"/>
        <charset val="134"/>
      </rPr>
      <t>4</t>
    </r>
    <r>
      <rPr>
        <sz val="14"/>
        <rFont val="宋体"/>
        <charset val="134"/>
      </rPr>
      <t>辆；堡梁村</t>
    </r>
    <r>
      <rPr>
        <sz val="14"/>
        <rFont val="Times New Roman"/>
        <charset val="134"/>
      </rPr>
      <t>10</t>
    </r>
    <r>
      <rPr>
        <sz val="14"/>
        <rFont val="宋体"/>
        <charset val="134"/>
      </rPr>
      <t>辆；金川村</t>
    </r>
    <r>
      <rPr>
        <sz val="14"/>
        <rFont val="Times New Roman"/>
        <charset val="134"/>
      </rPr>
      <t>14</t>
    </r>
    <r>
      <rPr>
        <sz val="14"/>
        <rFont val="宋体"/>
        <charset val="134"/>
      </rPr>
      <t>辆；康王村</t>
    </r>
    <r>
      <rPr>
        <sz val="14"/>
        <rFont val="Times New Roman"/>
        <charset val="134"/>
      </rPr>
      <t>3</t>
    </r>
    <r>
      <rPr>
        <sz val="14"/>
        <rFont val="宋体"/>
        <charset val="134"/>
      </rPr>
      <t>辆；白杨村</t>
    </r>
    <r>
      <rPr>
        <sz val="14"/>
        <rFont val="Times New Roman"/>
        <charset val="134"/>
      </rPr>
      <t>5</t>
    </r>
    <r>
      <rPr>
        <sz val="14"/>
        <rFont val="宋体"/>
        <charset val="134"/>
      </rPr>
      <t>辆；林峰村</t>
    </r>
    <r>
      <rPr>
        <sz val="14"/>
        <rFont val="Times New Roman"/>
        <charset val="134"/>
      </rPr>
      <t>10</t>
    </r>
    <r>
      <rPr>
        <sz val="14"/>
        <rFont val="宋体"/>
        <charset val="134"/>
      </rPr>
      <t>辆；宝坪村</t>
    </r>
    <r>
      <rPr>
        <sz val="14"/>
        <rFont val="Times New Roman"/>
        <charset val="134"/>
      </rPr>
      <t>5</t>
    </r>
    <r>
      <rPr>
        <sz val="14"/>
        <rFont val="宋体"/>
        <charset val="134"/>
      </rPr>
      <t>辆；石庄科村</t>
    </r>
    <r>
      <rPr>
        <sz val="14"/>
        <rFont val="Times New Roman"/>
        <charset val="134"/>
      </rPr>
      <t>5</t>
    </r>
    <r>
      <rPr>
        <sz val="14"/>
        <rFont val="宋体"/>
        <charset val="134"/>
      </rPr>
      <t>辆；长宁村</t>
    </r>
    <r>
      <rPr>
        <sz val="14"/>
        <rFont val="Times New Roman"/>
        <charset val="134"/>
      </rPr>
      <t>6</t>
    </r>
    <r>
      <rPr>
        <sz val="14"/>
        <rFont val="宋体"/>
        <charset val="134"/>
      </rPr>
      <t>辆；花园村</t>
    </r>
    <r>
      <rPr>
        <sz val="14"/>
        <rFont val="Times New Roman"/>
        <charset val="134"/>
      </rPr>
      <t>5</t>
    </r>
    <r>
      <rPr>
        <sz val="14"/>
        <rFont val="宋体"/>
        <charset val="134"/>
      </rPr>
      <t>辆；寺湾村</t>
    </r>
    <r>
      <rPr>
        <sz val="14"/>
        <rFont val="Times New Roman"/>
        <charset val="134"/>
      </rPr>
      <t>5</t>
    </r>
    <r>
      <rPr>
        <sz val="14"/>
        <rFont val="宋体"/>
        <charset val="134"/>
      </rPr>
      <t>辆。</t>
    </r>
  </si>
  <si>
    <r>
      <rPr>
        <sz val="14"/>
        <rFont val="宋体"/>
        <charset val="134"/>
      </rPr>
      <t>通过购买手推车，有效运转垃圾，提升人居环境卫生，助力乡村振兴</t>
    </r>
  </si>
  <si>
    <r>
      <rPr>
        <sz val="14"/>
        <rFont val="宋体"/>
        <charset val="134"/>
      </rPr>
      <t>闫家乡手推车购置项目</t>
    </r>
  </si>
  <si>
    <r>
      <rPr>
        <sz val="14"/>
        <rFont val="宋体"/>
        <charset val="134"/>
      </rPr>
      <t>闫家乡所辖</t>
    </r>
    <r>
      <rPr>
        <sz val="14"/>
        <rFont val="Times New Roman"/>
        <charset val="134"/>
      </rPr>
      <t>14</t>
    </r>
    <r>
      <rPr>
        <sz val="14"/>
        <rFont val="宋体"/>
        <charset val="134"/>
      </rPr>
      <t>个村</t>
    </r>
    <r>
      <rPr>
        <sz val="14"/>
        <rFont val="Times New Roman"/>
        <charset val="134"/>
      </rPr>
      <t xml:space="preserve"> </t>
    </r>
    <r>
      <rPr>
        <sz val="14"/>
        <rFont val="宋体"/>
        <charset val="134"/>
      </rPr>
      <t>，共计</t>
    </r>
    <r>
      <rPr>
        <sz val="14"/>
        <rFont val="Times New Roman"/>
        <charset val="134"/>
      </rPr>
      <t>140</t>
    </r>
    <r>
      <rPr>
        <sz val="14"/>
        <rFont val="宋体"/>
        <charset val="134"/>
      </rPr>
      <t>辆。</t>
    </r>
  </si>
  <si>
    <r>
      <rPr>
        <sz val="14"/>
        <rFont val="宋体"/>
        <charset val="134"/>
      </rPr>
      <t>恭门镇手推车购置项目</t>
    </r>
  </si>
  <si>
    <r>
      <rPr>
        <sz val="14"/>
        <rFont val="宋体"/>
        <charset val="134"/>
      </rPr>
      <t>恭门镇所辖</t>
    </r>
    <r>
      <rPr>
        <sz val="14"/>
        <rFont val="Times New Roman"/>
        <charset val="134"/>
      </rPr>
      <t>27</t>
    </r>
    <r>
      <rPr>
        <sz val="14"/>
        <rFont val="宋体"/>
        <charset val="134"/>
      </rPr>
      <t>村、</t>
    </r>
    <r>
      <rPr>
        <sz val="14"/>
        <rFont val="Times New Roman"/>
        <charset val="134"/>
      </rPr>
      <t>1</t>
    </r>
    <r>
      <rPr>
        <sz val="14"/>
        <rFont val="宋体"/>
        <charset val="134"/>
      </rPr>
      <t>个社区，共计</t>
    </r>
    <r>
      <rPr>
        <sz val="14"/>
        <rFont val="Times New Roman"/>
        <charset val="134"/>
      </rPr>
      <t>280</t>
    </r>
    <r>
      <rPr>
        <sz val="14"/>
        <rFont val="宋体"/>
        <charset val="134"/>
      </rPr>
      <t>辆。</t>
    </r>
  </si>
  <si>
    <r>
      <rPr>
        <sz val="14"/>
        <rFont val="Times New Roman"/>
        <charset val="134"/>
      </rPr>
      <t>1</t>
    </r>
    <r>
      <rPr>
        <sz val="14"/>
        <rFont val="宋体"/>
        <charset val="134"/>
      </rPr>
      <t>（社区）</t>
    </r>
  </si>
  <si>
    <r>
      <rPr>
        <sz val="14"/>
        <rFont val="宋体"/>
        <charset val="134"/>
      </rPr>
      <t>张棉乡手推车购置项目</t>
    </r>
  </si>
  <si>
    <r>
      <rPr>
        <sz val="14"/>
        <rFont val="宋体"/>
        <charset val="134"/>
      </rPr>
      <t>手推车</t>
    </r>
    <r>
      <rPr>
        <sz val="14"/>
        <rFont val="Times New Roman"/>
        <charset val="134"/>
      </rPr>
      <t>174</t>
    </r>
    <r>
      <rPr>
        <sz val="14"/>
        <rFont val="宋体"/>
        <charset val="134"/>
      </rPr>
      <t>个</t>
    </r>
  </si>
  <si>
    <r>
      <rPr>
        <sz val="14"/>
        <rFont val="宋体"/>
        <charset val="134"/>
      </rPr>
      <t>环境卫生清洁</t>
    </r>
  </si>
  <si>
    <r>
      <rPr>
        <sz val="14"/>
        <rFont val="宋体"/>
        <charset val="134"/>
      </rPr>
      <t>刘堡镇手推车购置项目</t>
    </r>
  </si>
  <si>
    <r>
      <rPr>
        <sz val="14"/>
        <rFont val="宋体"/>
        <charset val="134"/>
      </rPr>
      <t>为</t>
    </r>
    <r>
      <rPr>
        <sz val="14"/>
        <rFont val="Times New Roman"/>
        <charset val="134"/>
      </rPr>
      <t>14</t>
    </r>
    <r>
      <rPr>
        <sz val="14"/>
        <rFont val="宋体"/>
        <charset val="134"/>
      </rPr>
      <t>个村购买手推车</t>
    </r>
    <r>
      <rPr>
        <sz val="14"/>
        <rFont val="Times New Roman"/>
        <charset val="134"/>
      </rPr>
      <t>80</t>
    </r>
    <r>
      <rPr>
        <sz val="14"/>
        <rFont val="宋体"/>
        <charset val="134"/>
      </rPr>
      <t>辆</t>
    </r>
  </si>
  <si>
    <r>
      <rPr>
        <sz val="14"/>
        <rFont val="宋体"/>
        <charset val="134"/>
      </rPr>
      <t>提升人居环境，改善村容村貌</t>
    </r>
  </si>
  <si>
    <r>
      <rPr>
        <sz val="14"/>
        <rFont val="宋体"/>
        <charset val="134"/>
      </rPr>
      <t>张川镇手推车购置项目</t>
    </r>
  </si>
  <si>
    <r>
      <rPr>
        <sz val="14"/>
        <rFont val="宋体"/>
        <charset val="134"/>
      </rPr>
      <t>张家川镇所辖</t>
    </r>
    <r>
      <rPr>
        <sz val="14"/>
        <rFont val="Times New Roman"/>
        <charset val="134"/>
      </rPr>
      <t>29</t>
    </r>
    <r>
      <rPr>
        <sz val="14"/>
        <rFont val="宋体"/>
        <charset val="134"/>
      </rPr>
      <t>村</t>
    </r>
    <r>
      <rPr>
        <sz val="14"/>
        <rFont val="Times New Roman"/>
        <charset val="134"/>
      </rPr>
      <t>,5</t>
    </r>
    <r>
      <rPr>
        <sz val="14"/>
        <rFont val="宋体"/>
        <charset val="134"/>
      </rPr>
      <t>个社区，共计</t>
    </r>
    <r>
      <rPr>
        <sz val="14"/>
        <rFont val="Times New Roman"/>
        <charset val="134"/>
      </rPr>
      <t>340</t>
    </r>
    <r>
      <rPr>
        <sz val="14"/>
        <rFont val="宋体"/>
        <charset val="134"/>
      </rPr>
      <t>辆。</t>
    </r>
  </si>
  <si>
    <r>
      <rPr>
        <sz val="14"/>
        <rFont val="Times New Roman"/>
        <charset val="134"/>
      </rPr>
      <t>5</t>
    </r>
    <r>
      <rPr>
        <sz val="14"/>
        <rFont val="宋体"/>
        <charset val="134"/>
      </rPr>
      <t>（社区）</t>
    </r>
  </si>
  <si>
    <r>
      <rPr>
        <sz val="14"/>
        <rFont val="宋体"/>
        <charset val="134"/>
      </rPr>
      <t>胡川镇手推车购置项目</t>
    </r>
  </si>
  <si>
    <r>
      <rPr>
        <sz val="14"/>
        <rFont val="宋体"/>
        <charset val="134"/>
      </rPr>
      <t>胡川镇共需手推车</t>
    </r>
    <r>
      <rPr>
        <sz val="14"/>
        <rFont val="Times New Roman"/>
        <charset val="134"/>
      </rPr>
      <t>152</t>
    </r>
    <r>
      <rPr>
        <sz val="14"/>
        <rFont val="宋体"/>
        <charset val="134"/>
      </rPr>
      <t>辆，其中：胡川村</t>
    </r>
    <r>
      <rPr>
        <sz val="14"/>
        <rFont val="Times New Roman"/>
        <charset val="134"/>
      </rPr>
      <t>10</t>
    </r>
    <r>
      <rPr>
        <sz val="14"/>
        <rFont val="宋体"/>
        <charset val="134"/>
      </rPr>
      <t>辆；仓下村</t>
    </r>
    <r>
      <rPr>
        <sz val="14"/>
        <rFont val="Times New Roman"/>
        <charset val="134"/>
      </rPr>
      <t>7</t>
    </r>
    <r>
      <rPr>
        <sz val="14"/>
        <rFont val="宋体"/>
        <charset val="134"/>
      </rPr>
      <t>辆；后湾村</t>
    </r>
    <r>
      <rPr>
        <sz val="14"/>
        <rFont val="Times New Roman"/>
        <charset val="134"/>
      </rPr>
      <t>8</t>
    </r>
    <r>
      <rPr>
        <sz val="14"/>
        <rFont val="宋体"/>
        <charset val="134"/>
      </rPr>
      <t>辆；刘塬村</t>
    </r>
    <r>
      <rPr>
        <sz val="14"/>
        <rFont val="Times New Roman"/>
        <charset val="134"/>
      </rPr>
      <t>20</t>
    </r>
    <r>
      <rPr>
        <sz val="14"/>
        <rFont val="宋体"/>
        <charset val="134"/>
      </rPr>
      <t>辆；柳湾村</t>
    </r>
    <r>
      <rPr>
        <sz val="14"/>
        <rFont val="Times New Roman"/>
        <charset val="134"/>
      </rPr>
      <t>4</t>
    </r>
    <r>
      <rPr>
        <sz val="14"/>
        <rFont val="宋体"/>
        <charset val="134"/>
      </rPr>
      <t>辆；宁马村</t>
    </r>
    <r>
      <rPr>
        <sz val="14"/>
        <rFont val="Times New Roman"/>
        <charset val="134"/>
      </rPr>
      <t>8</t>
    </r>
    <r>
      <rPr>
        <sz val="14"/>
        <rFont val="宋体"/>
        <charset val="134"/>
      </rPr>
      <t>辆；潘峪村</t>
    </r>
    <r>
      <rPr>
        <sz val="14"/>
        <rFont val="Times New Roman"/>
        <charset val="134"/>
      </rPr>
      <t>20</t>
    </r>
    <r>
      <rPr>
        <sz val="14"/>
        <rFont val="宋体"/>
        <charset val="134"/>
      </rPr>
      <t>辆；蒲家村</t>
    </r>
    <r>
      <rPr>
        <sz val="14"/>
        <rFont val="Times New Roman"/>
        <charset val="134"/>
      </rPr>
      <t>16</t>
    </r>
    <r>
      <rPr>
        <sz val="14"/>
        <rFont val="宋体"/>
        <charset val="134"/>
      </rPr>
      <t>辆；祁沟村</t>
    </r>
    <r>
      <rPr>
        <sz val="14"/>
        <rFont val="Times New Roman"/>
        <charset val="134"/>
      </rPr>
      <t>10</t>
    </r>
    <r>
      <rPr>
        <sz val="14"/>
        <rFont val="宋体"/>
        <charset val="134"/>
      </rPr>
      <t>辆；前梁村</t>
    </r>
    <r>
      <rPr>
        <sz val="14"/>
        <rFont val="Times New Roman"/>
        <charset val="134"/>
      </rPr>
      <t>5</t>
    </r>
    <r>
      <rPr>
        <sz val="14"/>
        <rFont val="宋体"/>
        <charset val="134"/>
      </rPr>
      <t>辆；深坷村</t>
    </r>
    <r>
      <rPr>
        <sz val="14"/>
        <rFont val="Times New Roman"/>
        <charset val="134"/>
      </rPr>
      <t>5</t>
    </r>
    <r>
      <rPr>
        <sz val="14"/>
        <rFont val="宋体"/>
        <charset val="134"/>
      </rPr>
      <t>辆；夏堡村</t>
    </r>
    <r>
      <rPr>
        <sz val="14"/>
        <rFont val="Times New Roman"/>
        <charset val="134"/>
      </rPr>
      <t>5</t>
    </r>
    <r>
      <rPr>
        <sz val="14"/>
        <rFont val="宋体"/>
        <charset val="134"/>
      </rPr>
      <t>辆；阳山村</t>
    </r>
    <r>
      <rPr>
        <sz val="14"/>
        <rFont val="Times New Roman"/>
        <charset val="134"/>
      </rPr>
      <t>15</t>
    </r>
    <r>
      <rPr>
        <sz val="14"/>
        <rFont val="宋体"/>
        <charset val="134"/>
      </rPr>
      <t>辆；窑上村</t>
    </r>
    <r>
      <rPr>
        <sz val="14"/>
        <rFont val="Times New Roman"/>
        <charset val="134"/>
      </rPr>
      <t>4</t>
    </r>
    <r>
      <rPr>
        <sz val="14"/>
        <rFont val="宋体"/>
        <charset val="134"/>
      </rPr>
      <t>辆；张堡村</t>
    </r>
    <r>
      <rPr>
        <sz val="14"/>
        <rFont val="Times New Roman"/>
        <charset val="134"/>
      </rPr>
      <t>10</t>
    </r>
    <r>
      <rPr>
        <sz val="14"/>
        <rFont val="宋体"/>
        <charset val="134"/>
      </rPr>
      <t>辆；王安村</t>
    </r>
    <r>
      <rPr>
        <sz val="14"/>
        <rFont val="Times New Roman"/>
        <charset val="134"/>
      </rPr>
      <t>5</t>
    </r>
    <r>
      <rPr>
        <sz val="14"/>
        <rFont val="宋体"/>
        <charset val="134"/>
      </rPr>
      <t>辆。</t>
    </r>
  </si>
  <si>
    <r>
      <rPr>
        <sz val="14"/>
        <rFont val="宋体"/>
        <charset val="134"/>
      </rPr>
      <t>木河乡手推车购置项目</t>
    </r>
  </si>
  <si>
    <r>
      <rPr>
        <sz val="14"/>
        <rFont val="宋体"/>
        <charset val="134"/>
      </rPr>
      <t>购置手推车</t>
    </r>
    <r>
      <rPr>
        <sz val="14"/>
        <rFont val="Times New Roman"/>
        <charset val="134"/>
      </rPr>
      <t>61</t>
    </r>
    <r>
      <rPr>
        <sz val="14"/>
        <rFont val="宋体"/>
        <charset val="134"/>
      </rPr>
      <t>辆</t>
    </r>
  </si>
  <si>
    <r>
      <rPr>
        <sz val="14"/>
        <rFont val="宋体"/>
        <charset val="134"/>
      </rPr>
      <t>增加垃圾收运环节机械投入，为人居环境整治奠定基础</t>
    </r>
    <r>
      <rPr>
        <sz val="14"/>
        <rFont val="Times New Roman"/>
        <charset val="134"/>
      </rPr>
      <t xml:space="preserve"> </t>
    </r>
    <r>
      <rPr>
        <sz val="14"/>
        <rFont val="宋体"/>
        <charset val="134"/>
      </rPr>
      <t>。</t>
    </r>
  </si>
  <si>
    <r>
      <rPr>
        <sz val="14"/>
        <rFont val="宋体"/>
        <charset val="134"/>
      </rPr>
      <t>龙山镇手推车购置项目</t>
    </r>
  </si>
  <si>
    <r>
      <rPr>
        <sz val="14"/>
        <rFont val="Times New Roman"/>
        <charset val="134"/>
      </rPr>
      <t>200</t>
    </r>
    <r>
      <rPr>
        <sz val="14"/>
        <rFont val="宋体"/>
        <charset val="134"/>
      </rPr>
      <t>辆</t>
    </r>
  </si>
  <si>
    <r>
      <rPr>
        <sz val="14"/>
        <rFont val="Times New Roman"/>
        <charset val="134"/>
      </rPr>
      <t>20</t>
    </r>
    <r>
      <rPr>
        <sz val="14"/>
        <rFont val="宋体"/>
        <charset val="134"/>
      </rPr>
      <t>个行政村、</t>
    </r>
    <r>
      <rPr>
        <sz val="14"/>
        <rFont val="Times New Roman"/>
        <charset val="134"/>
      </rPr>
      <t>1</t>
    </r>
    <r>
      <rPr>
        <sz val="14"/>
        <rFont val="宋体"/>
        <charset val="134"/>
      </rPr>
      <t>个社区全覆盖，受益农户</t>
    </r>
    <r>
      <rPr>
        <sz val="14"/>
        <rFont val="Times New Roman"/>
        <charset val="134"/>
      </rPr>
      <t>10568</t>
    </r>
    <r>
      <rPr>
        <sz val="14"/>
        <rFont val="宋体"/>
        <charset val="134"/>
      </rPr>
      <t>户</t>
    </r>
  </si>
  <si>
    <r>
      <rPr>
        <sz val="14"/>
        <rFont val="宋体"/>
        <charset val="134"/>
      </rPr>
      <t>川王镇手推车购置项目</t>
    </r>
  </si>
  <si>
    <r>
      <rPr>
        <sz val="14"/>
        <rFont val="宋体"/>
        <charset val="134"/>
      </rPr>
      <t>川王镇</t>
    </r>
    <r>
      <rPr>
        <sz val="14"/>
        <rFont val="Times New Roman"/>
        <charset val="134"/>
      </rPr>
      <t>16</t>
    </r>
    <r>
      <rPr>
        <sz val="14"/>
        <rFont val="宋体"/>
        <charset val="134"/>
      </rPr>
      <t>村，共需手推车</t>
    </r>
    <r>
      <rPr>
        <sz val="14"/>
        <rFont val="Times New Roman"/>
        <charset val="134"/>
      </rPr>
      <t>93</t>
    </r>
    <r>
      <rPr>
        <sz val="14"/>
        <rFont val="宋体"/>
        <charset val="134"/>
      </rPr>
      <t>辆，其中：关河</t>
    </r>
    <r>
      <rPr>
        <sz val="14"/>
        <rFont val="Times New Roman"/>
        <charset val="134"/>
      </rPr>
      <t>12</t>
    </r>
    <r>
      <rPr>
        <sz val="14"/>
        <rFont val="宋体"/>
        <charset val="134"/>
      </rPr>
      <t>个，峡口</t>
    </r>
    <r>
      <rPr>
        <sz val="14"/>
        <rFont val="Times New Roman"/>
        <charset val="134"/>
      </rPr>
      <t>3</t>
    </r>
    <r>
      <rPr>
        <sz val="14"/>
        <rFont val="宋体"/>
        <charset val="134"/>
      </rPr>
      <t>个，小河</t>
    </r>
    <r>
      <rPr>
        <sz val="14"/>
        <rFont val="Times New Roman"/>
        <charset val="134"/>
      </rPr>
      <t>6</t>
    </r>
    <r>
      <rPr>
        <sz val="14"/>
        <rFont val="宋体"/>
        <charset val="134"/>
      </rPr>
      <t>个，何湾</t>
    </r>
    <r>
      <rPr>
        <sz val="14"/>
        <rFont val="Times New Roman"/>
        <charset val="134"/>
      </rPr>
      <t>2</t>
    </r>
    <r>
      <rPr>
        <sz val="14"/>
        <rFont val="宋体"/>
        <charset val="134"/>
      </rPr>
      <t>个，王沟</t>
    </r>
    <r>
      <rPr>
        <sz val="14"/>
        <rFont val="Times New Roman"/>
        <charset val="134"/>
      </rPr>
      <t>5</t>
    </r>
    <r>
      <rPr>
        <sz val="14"/>
        <rFont val="宋体"/>
        <charset val="134"/>
      </rPr>
      <t>个，哈沟</t>
    </r>
    <r>
      <rPr>
        <sz val="14"/>
        <rFont val="Times New Roman"/>
        <charset val="134"/>
      </rPr>
      <t>6</t>
    </r>
    <r>
      <rPr>
        <sz val="14"/>
        <rFont val="宋体"/>
        <charset val="134"/>
      </rPr>
      <t>个，海湾</t>
    </r>
    <r>
      <rPr>
        <sz val="14"/>
        <rFont val="Times New Roman"/>
        <charset val="134"/>
      </rPr>
      <t>15</t>
    </r>
    <r>
      <rPr>
        <sz val="14"/>
        <rFont val="宋体"/>
        <charset val="134"/>
      </rPr>
      <t>个，西崖</t>
    </r>
    <r>
      <rPr>
        <sz val="14"/>
        <rFont val="Times New Roman"/>
        <charset val="134"/>
      </rPr>
      <t>4</t>
    </r>
    <r>
      <rPr>
        <sz val="14"/>
        <rFont val="宋体"/>
        <charset val="134"/>
      </rPr>
      <t>个，毛寨</t>
    </r>
    <r>
      <rPr>
        <sz val="14"/>
        <rFont val="Times New Roman"/>
        <charset val="134"/>
      </rPr>
      <t>6</t>
    </r>
    <r>
      <rPr>
        <sz val="14"/>
        <rFont val="宋体"/>
        <charset val="134"/>
      </rPr>
      <t>个，松树湾</t>
    </r>
    <r>
      <rPr>
        <sz val="14"/>
        <rFont val="Times New Roman"/>
        <charset val="134"/>
      </rPr>
      <t>4</t>
    </r>
    <r>
      <rPr>
        <sz val="14"/>
        <rFont val="宋体"/>
        <charset val="134"/>
      </rPr>
      <t>个，铁洼</t>
    </r>
    <r>
      <rPr>
        <sz val="14"/>
        <rFont val="Times New Roman"/>
        <charset val="134"/>
      </rPr>
      <t>6</t>
    </r>
    <r>
      <rPr>
        <sz val="14"/>
        <rFont val="宋体"/>
        <charset val="134"/>
      </rPr>
      <t>个，大庄</t>
    </r>
    <r>
      <rPr>
        <sz val="14"/>
        <rFont val="Times New Roman"/>
        <charset val="134"/>
      </rPr>
      <t>6</t>
    </r>
    <r>
      <rPr>
        <sz val="14"/>
        <rFont val="宋体"/>
        <charset val="134"/>
      </rPr>
      <t>个，范湾</t>
    </r>
    <r>
      <rPr>
        <sz val="14"/>
        <rFont val="Times New Roman"/>
        <charset val="134"/>
      </rPr>
      <t>4</t>
    </r>
    <r>
      <rPr>
        <sz val="14"/>
        <rFont val="宋体"/>
        <charset val="134"/>
      </rPr>
      <t>个，川王</t>
    </r>
    <r>
      <rPr>
        <sz val="14"/>
        <rFont val="Times New Roman"/>
        <charset val="134"/>
      </rPr>
      <t>5</t>
    </r>
    <r>
      <rPr>
        <sz val="14"/>
        <rFont val="宋体"/>
        <charset val="134"/>
      </rPr>
      <t>个，冯家</t>
    </r>
    <r>
      <rPr>
        <sz val="14"/>
        <rFont val="Times New Roman"/>
        <charset val="134"/>
      </rPr>
      <t>4</t>
    </r>
    <r>
      <rPr>
        <sz val="14"/>
        <rFont val="宋体"/>
        <charset val="134"/>
      </rPr>
      <t>个，马达</t>
    </r>
    <r>
      <rPr>
        <sz val="14"/>
        <rFont val="Times New Roman"/>
        <charset val="134"/>
      </rPr>
      <t>5</t>
    </r>
    <r>
      <rPr>
        <sz val="14"/>
        <rFont val="宋体"/>
        <charset val="134"/>
      </rPr>
      <t>个</t>
    </r>
  </si>
  <si>
    <r>
      <rPr>
        <sz val="14"/>
        <rFont val="宋体"/>
        <charset val="134"/>
      </rPr>
      <t>大阳镇手推车购置项目</t>
    </r>
  </si>
  <si>
    <r>
      <rPr>
        <sz val="14"/>
        <rFont val="宋体"/>
        <charset val="134"/>
      </rPr>
      <t>东沟</t>
    </r>
    <r>
      <rPr>
        <sz val="14"/>
        <rFont val="Times New Roman"/>
        <charset val="134"/>
      </rPr>
      <t>10</t>
    </r>
    <r>
      <rPr>
        <sz val="14"/>
        <rFont val="宋体"/>
        <charset val="134"/>
      </rPr>
      <t>个，水滩</t>
    </r>
    <r>
      <rPr>
        <sz val="14"/>
        <rFont val="Times New Roman"/>
        <charset val="134"/>
      </rPr>
      <t>8</t>
    </r>
    <r>
      <rPr>
        <sz val="14"/>
        <rFont val="宋体"/>
        <charset val="134"/>
      </rPr>
      <t>个，中庄</t>
    </r>
    <r>
      <rPr>
        <sz val="14"/>
        <rFont val="Times New Roman"/>
        <charset val="134"/>
      </rPr>
      <t>12</t>
    </r>
    <r>
      <rPr>
        <sz val="14"/>
        <rFont val="宋体"/>
        <charset val="134"/>
      </rPr>
      <t>个，闫庄</t>
    </r>
    <r>
      <rPr>
        <sz val="14"/>
        <rFont val="Times New Roman"/>
        <charset val="134"/>
      </rPr>
      <t>15</t>
    </r>
    <r>
      <rPr>
        <sz val="14"/>
        <rFont val="宋体"/>
        <charset val="134"/>
      </rPr>
      <t>个，阳沟</t>
    </r>
    <r>
      <rPr>
        <sz val="14"/>
        <rFont val="Times New Roman"/>
        <charset val="134"/>
      </rPr>
      <t>6</t>
    </r>
    <r>
      <rPr>
        <sz val="14"/>
        <rFont val="宋体"/>
        <charset val="134"/>
      </rPr>
      <t>个，大阳</t>
    </r>
    <r>
      <rPr>
        <sz val="14"/>
        <rFont val="Times New Roman"/>
        <charset val="134"/>
      </rPr>
      <t>8</t>
    </r>
    <r>
      <rPr>
        <sz val="14"/>
        <rFont val="宋体"/>
        <charset val="134"/>
      </rPr>
      <t>个，吴家</t>
    </r>
    <r>
      <rPr>
        <sz val="14"/>
        <rFont val="Times New Roman"/>
        <charset val="134"/>
      </rPr>
      <t>5</t>
    </r>
    <r>
      <rPr>
        <sz val="14"/>
        <rFont val="宋体"/>
        <charset val="134"/>
      </rPr>
      <t>个共</t>
    </r>
    <r>
      <rPr>
        <sz val="14"/>
        <rFont val="Times New Roman"/>
        <charset val="134"/>
      </rPr>
      <t>64</t>
    </r>
    <r>
      <rPr>
        <sz val="14"/>
        <rFont val="宋体"/>
        <charset val="134"/>
      </rPr>
      <t>个</t>
    </r>
  </si>
  <si>
    <r>
      <rPr>
        <sz val="14"/>
        <rFont val="宋体"/>
        <charset val="134"/>
      </rPr>
      <t>连五乡手推车购置项目</t>
    </r>
  </si>
  <si>
    <r>
      <rPr>
        <sz val="14"/>
        <rFont val="宋体"/>
        <charset val="134"/>
      </rPr>
      <t>连五乡所辖</t>
    </r>
    <r>
      <rPr>
        <sz val="14"/>
        <rFont val="Times New Roman"/>
        <charset val="134"/>
      </rPr>
      <t>14</t>
    </r>
    <r>
      <rPr>
        <sz val="14"/>
        <rFont val="宋体"/>
        <charset val="134"/>
      </rPr>
      <t>村，每村</t>
    </r>
    <r>
      <rPr>
        <sz val="14"/>
        <rFont val="Times New Roman"/>
        <charset val="134"/>
      </rPr>
      <t>6</t>
    </r>
    <r>
      <rPr>
        <sz val="14"/>
        <rFont val="宋体"/>
        <charset val="134"/>
      </rPr>
      <t>辆，共计</t>
    </r>
    <r>
      <rPr>
        <sz val="14"/>
        <rFont val="Times New Roman"/>
        <charset val="134"/>
      </rPr>
      <t>84</t>
    </r>
    <r>
      <rPr>
        <sz val="14"/>
        <rFont val="宋体"/>
        <charset val="134"/>
      </rPr>
      <t>辆。</t>
    </r>
  </si>
  <si>
    <r>
      <rPr>
        <sz val="14"/>
        <rFont val="宋体"/>
        <charset val="134"/>
      </rPr>
      <t>梁山镇手推车购置项目</t>
    </r>
  </si>
  <si>
    <r>
      <rPr>
        <sz val="14"/>
        <rFont val="宋体"/>
        <charset val="134"/>
      </rPr>
      <t>梁山镇所辖</t>
    </r>
    <r>
      <rPr>
        <sz val="14"/>
        <rFont val="Times New Roman"/>
        <charset val="134"/>
      </rPr>
      <t>12</t>
    </r>
    <r>
      <rPr>
        <sz val="14"/>
        <rFont val="宋体"/>
        <charset val="134"/>
      </rPr>
      <t>个村，共计</t>
    </r>
    <r>
      <rPr>
        <sz val="14"/>
        <rFont val="Times New Roman"/>
        <charset val="134"/>
      </rPr>
      <t>216</t>
    </r>
    <r>
      <rPr>
        <sz val="14"/>
        <rFont val="宋体"/>
        <charset val="134"/>
      </rPr>
      <t>辆。</t>
    </r>
  </si>
  <si>
    <r>
      <rPr>
        <sz val="14"/>
        <rFont val="宋体"/>
        <charset val="134"/>
      </rPr>
      <t>梁山镇</t>
    </r>
    <r>
      <rPr>
        <sz val="14"/>
        <rFont val="Times New Roman"/>
        <charset val="134"/>
      </rPr>
      <t xml:space="preserve"> </t>
    </r>
  </si>
  <si>
    <r>
      <rPr>
        <sz val="14"/>
        <rFont val="宋体"/>
        <charset val="134"/>
      </rPr>
      <t>马关镇手推车购置项目</t>
    </r>
  </si>
  <si>
    <r>
      <rPr>
        <sz val="14"/>
        <rFont val="宋体"/>
        <charset val="134"/>
      </rPr>
      <t>每个村民小组配发</t>
    </r>
    <r>
      <rPr>
        <sz val="14"/>
        <rFont val="Times New Roman"/>
        <charset val="134"/>
      </rPr>
      <t>2</t>
    </r>
    <r>
      <rPr>
        <sz val="14"/>
        <rFont val="宋体"/>
        <charset val="134"/>
      </rPr>
      <t>辆，共</t>
    </r>
    <r>
      <rPr>
        <sz val="14"/>
        <rFont val="Times New Roman"/>
        <charset val="134"/>
      </rPr>
      <t>200</t>
    </r>
    <r>
      <rPr>
        <sz val="14"/>
        <rFont val="宋体"/>
        <charset val="134"/>
      </rPr>
      <t>辆</t>
    </r>
  </si>
  <si>
    <r>
      <rPr>
        <b/>
        <sz val="14"/>
        <rFont val="Times New Roman"/>
        <charset val="134"/>
      </rPr>
      <t>2.2</t>
    </r>
    <r>
      <rPr>
        <b/>
        <sz val="14"/>
        <rFont val="宋体"/>
        <charset val="134"/>
      </rPr>
      <t>分类式垃圾桶购置项目</t>
    </r>
  </si>
  <si>
    <r>
      <rPr>
        <b/>
        <sz val="14"/>
        <rFont val="宋体"/>
        <charset val="134"/>
      </rPr>
      <t>投资</t>
    </r>
    <r>
      <rPr>
        <b/>
        <sz val="14"/>
        <rFont val="Times New Roman"/>
        <charset val="134"/>
      </rPr>
      <t>357.9</t>
    </r>
    <r>
      <rPr>
        <b/>
        <sz val="14"/>
        <rFont val="宋体"/>
        <charset val="134"/>
      </rPr>
      <t>万元购置分类式垃圾桶，每个</t>
    </r>
    <r>
      <rPr>
        <b/>
        <sz val="14"/>
        <rFont val="Times New Roman"/>
        <charset val="134"/>
      </rPr>
      <t>1000</t>
    </r>
    <r>
      <rPr>
        <b/>
        <sz val="14"/>
        <rFont val="宋体"/>
        <charset val="134"/>
      </rPr>
      <t>元，共购置</t>
    </r>
    <r>
      <rPr>
        <b/>
        <sz val="14"/>
        <rFont val="Times New Roman"/>
        <charset val="134"/>
      </rPr>
      <t>3579</t>
    </r>
    <r>
      <rPr>
        <b/>
        <sz val="14"/>
        <rFont val="宋体"/>
        <charset val="134"/>
      </rPr>
      <t>个。</t>
    </r>
  </si>
  <si>
    <r>
      <rPr>
        <sz val="14"/>
        <rFont val="宋体"/>
        <charset val="134"/>
      </rPr>
      <t>平安乡分类式垃圾桶购置项目</t>
    </r>
  </si>
  <si>
    <r>
      <rPr>
        <sz val="14"/>
        <rFont val="宋体"/>
        <charset val="134"/>
      </rPr>
      <t>平安乡所辖</t>
    </r>
    <r>
      <rPr>
        <sz val="14"/>
        <rFont val="Times New Roman"/>
        <charset val="134"/>
      </rPr>
      <t>8</t>
    </r>
    <r>
      <rPr>
        <sz val="14"/>
        <rFont val="宋体"/>
        <charset val="134"/>
      </rPr>
      <t>个村，共计</t>
    </r>
    <r>
      <rPr>
        <sz val="14"/>
        <rFont val="Times New Roman"/>
        <charset val="134"/>
      </rPr>
      <t>320</t>
    </r>
    <r>
      <rPr>
        <sz val="14"/>
        <rFont val="宋体"/>
        <charset val="134"/>
      </rPr>
      <t>个。</t>
    </r>
  </si>
  <si>
    <r>
      <rPr>
        <sz val="14"/>
        <rFont val="宋体"/>
        <charset val="134"/>
      </rPr>
      <t>闫家乡分类式垃圾桶购置项目</t>
    </r>
  </si>
  <si>
    <r>
      <rPr>
        <sz val="14"/>
        <rFont val="宋体"/>
        <charset val="134"/>
      </rPr>
      <t>闫家乡所辖</t>
    </r>
    <r>
      <rPr>
        <sz val="14"/>
        <rFont val="Times New Roman"/>
        <charset val="134"/>
      </rPr>
      <t>14</t>
    </r>
    <r>
      <rPr>
        <sz val="14"/>
        <rFont val="宋体"/>
        <charset val="134"/>
      </rPr>
      <t>个村</t>
    </r>
    <r>
      <rPr>
        <sz val="14"/>
        <rFont val="Times New Roman"/>
        <charset val="134"/>
      </rPr>
      <t xml:space="preserve"> </t>
    </r>
    <r>
      <rPr>
        <sz val="14"/>
        <rFont val="宋体"/>
        <charset val="134"/>
      </rPr>
      <t>，共计</t>
    </r>
    <r>
      <rPr>
        <sz val="14"/>
        <rFont val="Times New Roman"/>
        <charset val="134"/>
      </rPr>
      <t>560</t>
    </r>
    <r>
      <rPr>
        <sz val="14"/>
        <rFont val="宋体"/>
        <charset val="134"/>
      </rPr>
      <t>个。</t>
    </r>
  </si>
  <si>
    <r>
      <rPr>
        <sz val="14"/>
        <rFont val="宋体"/>
        <charset val="134"/>
      </rPr>
      <t>恭门镇分类式垃圾桶购置项目</t>
    </r>
  </si>
  <si>
    <r>
      <rPr>
        <sz val="14"/>
        <rFont val="宋体"/>
        <charset val="134"/>
      </rPr>
      <t>恭门镇所辖</t>
    </r>
    <r>
      <rPr>
        <sz val="14"/>
        <rFont val="Times New Roman"/>
        <charset val="134"/>
      </rPr>
      <t>27</t>
    </r>
    <r>
      <rPr>
        <sz val="14"/>
        <rFont val="宋体"/>
        <charset val="134"/>
      </rPr>
      <t>村、</t>
    </r>
    <r>
      <rPr>
        <sz val="14"/>
        <rFont val="Times New Roman"/>
        <charset val="134"/>
      </rPr>
      <t>1</t>
    </r>
    <r>
      <rPr>
        <sz val="14"/>
        <rFont val="宋体"/>
        <charset val="134"/>
      </rPr>
      <t>个社区，共计</t>
    </r>
    <r>
      <rPr>
        <sz val="14"/>
        <rFont val="Times New Roman"/>
        <charset val="134"/>
      </rPr>
      <t>140</t>
    </r>
    <r>
      <rPr>
        <sz val="14"/>
        <rFont val="宋体"/>
        <charset val="134"/>
      </rPr>
      <t>个。</t>
    </r>
  </si>
  <si>
    <r>
      <rPr>
        <sz val="14"/>
        <rFont val="宋体"/>
        <charset val="134"/>
      </rPr>
      <t>张棉乡分类式垃圾桶购置项目</t>
    </r>
  </si>
  <si>
    <r>
      <rPr>
        <sz val="14"/>
        <rFont val="宋体"/>
        <charset val="134"/>
      </rPr>
      <t>购置分类垃圾箱</t>
    </r>
    <r>
      <rPr>
        <sz val="14"/>
        <rFont val="Times New Roman"/>
        <charset val="134"/>
      </rPr>
      <t>300</t>
    </r>
    <r>
      <rPr>
        <sz val="14"/>
        <rFont val="宋体"/>
        <charset val="134"/>
      </rPr>
      <t>个</t>
    </r>
  </si>
  <si>
    <r>
      <rPr>
        <sz val="14"/>
        <rFont val="宋体"/>
        <charset val="134"/>
      </rPr>
      <t>刘堡镇分类式垃圾桶购置项目</t>
    </r>
  </si>
  <si>
    <r>
      <rPr>
        <sz val="14"/>
        <rFont val="宋体"/>
        <charset val="134"/>
      </rPr>
      <t>全镇共投资</t>
    </r>
    <r>
      <rPr>
        <sz val="14"/>
        <rFont val="Times New Roman"/>
        <charset val="134"/>
      </rPr>
      <t>18</t>
    </r>
    <r>
      <rPr>
        <sz val="14"/>
        <rFont val="宋体"/>
        <charset val="134"/>
      </rPr>
      <t>万为</t>
    </r>
    <r>
      <rPr>
        <sz val="14"/>
        <rFont val="Times New Roman"/>
        <charset val="134"/>
      </rPr>
      <t>7</t>
    </r>
    <r>
      <rPr>
        <sz val="14"/>
        <rFont val="宋体"/>
        <charset val="134"/>
      </rPr>
      <t>个村购买分类式垃圾桶</t>
    </r>
    <r>
      <rPr>
        <sz val="14"/>
        <rFont val="Times New Roman"/>
        <charset val="134"/>
      </rPr>
      <t>450</t>
    </r>
    <r>
      <rPr>
        <sz val="14"/>
        <rFont val="宋体"/>
        <charset val="134"/>
      </rPr>
      <t>个</t>
    </r>
  </si>
  <si>
    <r>
      <rPr>
        <sz val="14"/>
        <rFont val="宋体"/>
        <charset val="134"/>
      </rPr>
      <t>张川镇分类式垃圾桶购置项目</t>
    </r>
  </si>
  <si>
    <r>
      <rPr>
        <sz val="14"/>
        <rFont val="宋体"/>
        <charset val="134"/>
      </rPr>
      <t>张家川镇所辖</t>
    </r>
    <r>
      <rPr>
        <sz val="14"/>
        <rFont val="Times New Roman"/>
        <charset val="134"/>
      </rPr>
      <t>29</t>
    </r>
    <r>
      <rPr>
        <sz val="14"/>
        <rFont val="宋体"/>
        <charset val="134"/>
      </rPr>
      <t>村</t>
    </r>
    <r>
      <rPr>
        <sz val="14"/>
        <rFont val="Times New Roman"/>
        <charset val="134"/>
      </rPr>
      <t>,5</t>
    </r>
    <r>
      <rPr>
        <sz val="14"/>
        <rFont val="宋体"/>
        <charset val="134"/>
      </rPr>
      <t>个社区，共计</t>
    </r>
    <r>
      <rPr>
        <sz val="14"/>
        <rFont val="Times New Roman"/>
        <charset val="134"/>
      </rPr>
      <t>190</t>
    </r>
    <r>
      <rPr>
        <sz val="14"/>
        <rFont val="宋体"/>
        <charset val="134"/>
      </rPr>
      <t>个。</t>
    </r>
  </si>
  <si>
    <r>
      <rPr>
        <sz val="14"/>
        <rFont val="宋体"/>
        <charset val="134"/>
      </rPr>
      <t>胡川镇分类式垃圾桶购置项目</t>
    </r>
  </si>
  <si>
    <r>
      <rPr>
        <sz val="14"/>
        <rFont val="宋体"/>
        <charset val="134"/>
      </rPr>
      <t>胡川镇共需分类垃圾桶</t>
    </r>
    <r>
      <rPr>
        <sz val="14"/>
        <rFont val="Times New Roman"/>
        <charset val="134"/>
      </rPr>
      <t>265</t>
    </r>
    <r>
      <rPr>
        <sz val="14"/>
        <rFont val="宋体"/>
        <charset val="134"/>
      </rPr>
      <t>个，其中：胡川村</t>
    </r>
    <r>
      <rPr>
        <sz val="14"/>
        <rFont val="Times New Roman"/>
        <charset val="134"/>
      </rPr>
      <t>30</t>
    </r>
    <r>
      <rPr>
        <sz val="14"/>
        <rFont val="宋体"/>
        <charset val="134"/>
      </rPr>
      <t>个；仓下村</t>
    </r>
    <r>
      <rPr>
        <sz val="14"/>
        <rFont val="Times New Roman"/>
        <charset val="134"/>
      </rPr>
      <t>30</t>
    </r>
    <r>
      <rPr>
        <sz val="14"/>
        <rFont val="宋体"/>
        <charset val="134"/>
      </rPr>
      <t>个；后湾村</t>
    </r>
    <r>
      <rPr>
        <sz val="14"/>
        <rFont val="Times New Roman"/>
        <charset val="134"/>
      </rPr>
      <t>5</t>
    </r>
    <r>
      <rPr>
        <sz val="14"/>
        <rFont val="宋体"/>
        <charset val="134"/>
      </rPr>
      <t>个；刘塬村</t>
    </r>
    <r>
      <rPr>
        <sz val="14"/>
        <rFont val="Times New Roman"/>
        <charset val="134"/>
      </rPr>
      <t>5</t>
    </r>
    <r>
      <rPr>
        <sz val="14"/>
        <rFont val="宋体"/>
        <charset val="134"/>
      </rPr>
      <t>个；柳湾村</t>
    </r>
    <r>
      <rPr>
        <sz val="14"/>
        <rFont val="Times New Roman"/>
        <charset val="134"/>
      </rPr>
      <t>20</t>
    </r>
    <r>
      <rPr>
        <sz val="14"/>
        <rFont val="宋体"/>
        <charset val="134"/>
      </rPr>
      <t>个；宁马村</t>
    </r>
    <r>
      <rPr>
        <sz val="14"/>
        <rFont val="Times New Roman"/>
        <charset val="134"/>
      </rPr>
      <t>10</t>
    </r>
    <r>
      <rPr>
        <sz val="14"/>
        <rFont val="宋体"/>
        <charset val="134"/>
      </rPr>
      <t>个；潘峪村</t>
    </r>
    <r>
      <rPr>
        <sz val="14"/>
        <rFont val="Times New Roman"/>
        <charset val="134"/>
      </rPr>
      <t>15</t>
    </r>
    <r>
      <rPr>
        <sz val="14"/>
        <rFont val="宋体"/>
        <charset val="134"/>
      </rPr>
      <t>个；蒲家村</t>
    </r>
    <r>
      <rPr>
        <sz val="14"/>
        <rFont val="Times New Roman"/>
        <charset val="134"/>
      </rPr>
      <t>20</t>
    </r>
    <r>
      <rPr>
        <sz val="14"/>
        <rFont val="宋体"/>
        <charset val="134"/>
      </rPr>
      <t>个；祁沟村</t>
    </r>
    <r>
      <rPr>
        <sz val="14"/>
        <rFont val="Times New Roman"/>
        <charset val="134"/>
      </rPr>
      <t>10</t>
    </r>
    <r>
      <rPr>
        <sz val="14"/>
        <rFont val="宋体"/>
        <charset val="134"/>
      </rPr>
      <t>个；前梁村</t>
    </r>
    <r>
      <rPr>
        <sz val="14"/>
        <rFont val="Times New Roman"/>
        <charset val="134"/>
      </rPr>
      <t>5</t>
    </r>
    <r>
      <rPr>
        <sz val="14"/>
        <rFont val="宋体"/>
        <charset val="134"/>
      </rPr>
      <t>个；深坷村</t>
    </r>
    <r>
      <rPr>
        <sz val="14"/>
        <rFont val="Times New Roman"/>
        <charset val="134"/>
      </rPr>
      <t>20</t>
    </r>
    <r>
      <rPr>
        <sz val="14"/>
        <rFont val="宋体"/>
        <charset val="134"/>
      </rPr>
      <t>个；夏堡村</t>
    </r>
    <r>
      <rPr>
        <sz val="14"/>
        <rFont val="Times New Roman"/>
        <charset val="134"/>
      </rPr>
      <t>15</t>
    </r>
    <r>
      <rPr>
        <sz val="14"/>
        <rFont val="宋体"/>
        <charset val="134"/>
      </rPr>
      <t>个；阳山村</t>
    </r>
    <r>
      <rPr>
        <sz val="14"/>
        <rFont val="Times New Roman"/>
        <charset val="134"/>
      </rPr>
      <t>10</t>
    </r>
    <r>
      <rPr>
        <sz val="14"/>
        <rFont val="宋体"/>
        <charset val="134"/>
      </rPr>
      <t>个；窑上村</t>
    </r>
    <r>
      <rPr>
        <sz val="14"/>
        <rFont val="Times New Roman"/>
        <charset val="134"/>
      </rPr>
      <t>20</t>
    </r>
    <r>
      <rPr>
        <sz val="14"/>
        <rFont val="宋体"/>
        <charset val="134"/>
      </rPr>
      <t>个；张堡村</t>
    </r>
    <r>
      <rPr>
        <sz val="14"/>
        <rFont val="Times New Roman"/>
        <charset val="134"/>
      </rPr>
      <t>30</t>
    </r>
    <r>
      <rPr>
        <sz val="14"/>
        <rFont val="宋体"/>
        <charset val="134"/>
      </rPr>
      <t>个；王安村</t>
    </r>
    <r>
      <rPr>
        <sz val="14"/>
        <rFont val="Times New Roman"/>
        <charset val="134"/>
      </rPr>
      <t>20</t>
    </r>
    <r>
      <rPr>
        <sz val="14"/>
        <rFont val="宋体"/>
        <charset val="134"/>
      </rPr>
      <t>个。</t>
    </r>
  </si>
  <si>
    <r>
      <rPr>
        <sz val="14"/>
        <rFont val="宋体"/>
        <charset val="134"/>
      </rPr>
      <t>通过购买分类垃圾桶，有效提升垃圾分类效率，提升人居环境卫生，助力乡村振兴</t>
    </r>
  </si>
  <si>
    <r>
      <rPr>
        <sz val="14"/>
        <rFont val="宋体"/>
        <charset val="134"/>
      </rPr>
      <t>木河乡分类式垃圾桶购置项目</t>
    </r>
  </si>
  <si>
    <r>
      <rPr>
        <sz val="14"/>
        <rFont val="宋体"/>
        <charset val="134"/>
      </rPr>
      <t>购置分类垃圾桶</t>
    </r>
    <r>
      <rPr>
        <sz val="14"/>
        <rFont val="Times New Roman"/>
        <charset val="134"/>
      </rPr>
      <t>300</t>
    </r>
    <r>
      <rPr>
        <sz val="14"/>
        <rFont val="宋体"/>
        <charset val="134"/>
      </rPr>
      <t>个。</t>
    </r>
  </si>
  <si>
    <r>
      <rPr>
        <sz val="14"/>
        <rFont val="宋体"/>
        <charset val="134"/>
      </rPr>
      <t>解决垃圾乱投乱放问题。</t>
    </r>
  </si>
  <si>
    <r>
      <rPr>
        <sz val="14"/>
        <rFont val="宋体"/>
        <charset val="134"/>
      </rPr>
      <t>龙山镇分类式垃圾桶购置项目</t>
    </r>
  </si>
  <si>
    <r>
      <rPr>
        <sz val="14"/>
        <rFont val="宋体"/>
        <charset val="134"/>
      </rPr>
      <t>购置分类垃圾桶</t>
    </r>
    <r>
      <rPr>
        <sz val="14"/>
        <rFont val="Times New Roman"/>
        <charset val="134"/>
      </rPr>
      <t>200</t>
    </r>
    <r>
      <rPr>
        <sz val="14"/>
        <rFont val="宋体"/>
        <charset val="134"/>
      </rPr>
      <t>个</t>
    </r>
  </si>
  <si>
    <r>
      <rPr>
        <sz val="14"/>
        <rFont val="宋体"/>
        <charset val="134"/>
      </rPr>
      <t>川王镇分类式垃圾桶购置项目</t>
    </r>
  </si>
  <si>
    <r>
      <rPr>
        <sz val="14"/>
        <rFont val="宋体"/>
        <charset val="134"/>
      </rPr>
      <t>购置分类垃圾桶</t>
    </r>
    <r>
      <rPr>
        <sz val="14"/>
        <rFont val="Times New Roman"/>
        <charset val="134"/>
      </rPr>
      <t>200</t>
    </r>
    <r>
      <rPr>
        <sz val="14"/>
        <rFont val="宋体"/>
        <charset val="134"/>
      </rPr>
      <t>个。</t>
    </r>
  </si>
  <si>
    <r>
      <rPr>
        <sz val="14"/>
        <rFont val="宋体"/>
        <charset val="134"/>
      </rPr>
      <t>大阳镇分类式垃圾桶购置项目</t>
    </r>
  </si>
  <si>
    <r>
      <rPr>
        <sz val="14"/>
        <rFont val="宋体"/>
        <charset val="134"/>
      </rPr>
      <t>购置分类垃圾桶</t>
    </r>
    <r>
      <rPr>
        <sz val="14"/>
        <rFont val="Times New Roman"/>
        <charset val="134"/>
      </rPr>
      <t>212</t>
    </r>
    <r>
      <rPr>
        <sz val="14"/>
        <rFont val="宋体"/>
        <charset val="134"/>
      </rPr>
      <t>个</t>
    </r>
  </si>
  <si>
    <r>
      <rPr>
        <sz val="14"/>
        <rFont val="宋体"/>
        <charset val="134"/>
      </rPr>
      <t>连五乡分类式垃圾桶购置项目</t>
    </r>
  </si>
  <si>
    <r>
      <rPr>
        <sz val="14"/>
        <rFont val="宋体"/>
        <charset val="134"/>
      </rPr>
      <t>连五乡所辖</t>
    </r>
    <r>
      <rPr>
        <sz val="14"/>
        <rFont val="Times New Roman"/>
        <charset val="134"/>
      </rPr>
      <t>14</t>
    </r>
    <r>
      <rPr>
        <sz val="14"/>
        <rFont val="宋体"/>
        <charset val="134"/>
      </rPr>
      <t>村，每村</t>
    </r>
    <r>
      <rPr>
        <sz val="14"/>
        <rFont val="Times New Roman"/>
        <charset val="134"/>
      </rPr>
      <t>5</t>
    </r>
    <r>
      <rPr>
        <sz val="14"/>
        <rFont val="宋体"/>
        <charset val="134"/>
      </rPr>
      <t>个，共计</t>
    </r>
    <r>
      <rPr>
        <sz val="14"/>
        <rFont val="Times New Roman"/>
        <charset val="134"/>
      </rPr>
      <t>70</t>
    </r>
    <r>
      <rPr>
        <sz val="14"/>
        <rFont val="宋体"/>
        <charset val="134"/>
      </rPr>
      <t>个。</t>
    </r>
  </si>
  <si>
    <r>
      <rPr>
        <sz val="14"/>
        <rFont val="宋体"/>
        <charset val="134"/>
      </rPr>
      <t>梁山镇分类式垃圾桶购置项目</t>
    </r>
  </si>
  <si>
    <r>
      <rPr>
        <sz val="14"/>
        <rFont val="宋体"/>
        <charset val="134"/>
      </rPr>
      <t>梁山镇所辖</t>
    </r>
    <r>
      <rPr>
        <sz val="14"/>
        <rFont val="Times New Roman"/>
        <charset val="134"/>
      </rPr>
      <t>12</t>
    </r>
    <r>
      <rPr>
        <sz val="14"/>
        <rFont val="宋体"/>
        <charset val="134"/>
      </rPr>
      <t>个村，共计</t>
    </r>
    <r>
      <rPr>
        <sz val="14"/>
        <rFont val="Times New Roman"/>
        <charset val="134"/>
      </rPr>
      <t>72</t>
    </r>
    <r>
      <rPr>
        <sz val="14"/>
        <rFont val="宋体"/>
        <charset val="134"/>
      </rPr>
      <t>个。</t>
    </r>
  </si>
  <si>
    <r>
      <rPr>
        <sz val="14"/>
        <rFont val="宋体"/>
        <charset val="134"/>
      </rPr>
      <t>马关镇分类式垃圾桶购置项目</t>
    </r>
  </si>
  <si>
    <r>
      <rPr>
        <sz val="14"/>
        <rFont val="宋体"/>
        <charset val="134"/>
      </rPr>
      <t>公路沿线安装</t>
    </r>
    <r>
      <rPr>
        <sz val="14"/>
        <rFont val="Times New Roman"/>
        <charset val="134"/>
      </rPr>
      <t>300</t>
    </r>
    <r>
      <rPr>
        <sz val="14"/>
        <rFont val="宋体"/>
        <charset val="134"/>
      </rPr>
      <t>个</t>
    </r>
  </si>
  <si>
    <r>
      <rPr>
        <b/>
        <sz val="14"/>
        <rFont val="Times New Roman"/>
        <charset val="134"/>
      </rPr>
      <t>2.3</t>
    </r>
    <r>
      <rPr>
        <b/>
        <sz val="14"/>
        <rFont val="宋体"/>
        <charset val="134"/>
      </rPr>
      <t>大容量垃圾桶（</t>
    </r>
    <r>
      <rPr>
        <b/>
        <sz val="14"/>
        <rFont val="Times New Roman"/>
        <charset val="134"/>
      </rPr>
      <t>240L</t>
    </r>
    <r>
      <rPr>
        <b/>
        <sz val="14"/>
        <rFont val="宋体"/>
        <charset val="134"/>
      </rPr>
      <t>）购置项目</t>
    </r>
  </si>
  <si>
    <r>
      <rPr>
        <b/>
        <sz val="14"/>
        <rFont val="宋体"/>
        <charset val="134"/>
      </rPr>
      <t>投资</t>
    </r>
    <r>
      <rPr>
        <b/>
        <sz val="14"/>
        <rFont val="Times New Roman"/>
        <charset val="134"/>
      </rPr>
      <t>542.9</t>
    </r>
    <r>
      <rPr>
        <b/>
        <sz val="14"/>
        <rFont val="宋体"/>
        <charset val="134"/>
      </rPr>
      <t>万元用于购置大容量垃圾桶（</t>
    </r>
    <r>
      <rPr>
        <b/>
        <sz val="14"/>
        <rFont val="Times New Roman"/>
        <charset val="134"/>
      </rPr>
      <t>240L</t>
    </r>
    <r>
      <rPr>
        <b/>
        <sz val="14"/>
        <rFont val="宋体"/>
        <charset val="134"/>
      </rPr>
      <t>），每个</t>
    </r>
    <r>
      <rPr>
        <b/>
        <sz val="14"/>
        <rFont val="Times New Roman"/>
        <charset val="134"/>
      </rPr>
      <t>500</t>
    </r>
    <r>
      <rPr>
        <b/>
        <sz val="14"/>
        <rFont val="宋体"/>
        <charset val="134"/>
      </rPr>
      <t>元，共购置</t>
    </r>
    <r>
      <rPr>
        <b/>
        <sz val="14"/>
        <rFont val="Times New Roman"/>
        <charset val="134"/>
      </rPr>
      <t>10858</t>
    </r>
    <r>
      <rPr>
        <b/>
        <sz val="14"/>
        <rFont val="宋体"/>
        <charset val="134"/>
      </rPr>
      <t>个。</t>
    </r>
  </si>
  <si>
    <r>
      <rPr>
        <sz val="14"/>
        <rFont val="宋体"/>
        <charset val="134"/>
      </rPr>
      <t>平安乡大容量垃圾桶（</t>
    </r>
    <r>
      <rPr>
        <sz val="14"/>
        <rFont val="Times New Roman"/>
        <charset val="134"/>
      </rPr>
      <t>240L</t>
    </r>
    <r>
      <rPr>
        <sz val="14"/>
        <rFont val="宋体"/>
        <charset val="134"/>
      </rPr>
      <t>）购置项目</t>
    </r>
  </si>
  <si>
    <r>
      <rPr>
        <sz val="14"/>
        <rFont val="宋体"/>
        <charset val="134"/>
      </rPr>
      <t>平安乡所辖</t>
    </r>
    <r>
      <rPr>
        <sz val="14"/>
        <rFont val="Times New Roman"/>
        <charset val="134"/>
      </rPr>
      <t>8</t>
    </r>
    <r>
      <rPr>
        <sz val="14"/>
        <rFont val="宋体"/>
        <charset val="134"/>
      </rPr>
      <t>个村</t>
    </r>
    <r>
      <rPr>
        <sz val="14"/>
        <rFont val="Times New Roman"/>
        <charset val="134"/>
      </rPr>
      <t xml:space="preserve"> </t>
    </r>
    <r>
      <rPr>
        <sz val="14"/>
        <rFont val="宋体"/>
        <charset val="134"/>
      </rPr>
      <t>，共计</t>
    </r>
    <r>
      <rPr>
        <sz val="14"/>
        <rFont val="Times New Roman"/>
        <charset val="134"/>
      </rPr>
      <t>560</t>
    </r>
    <r>
      <rPr>
        <sz val="14"/>
        <rFont val="宋体"/>
        <charset val="134"/>
      </rPr>
      <t>个</t>
    </r>
  </si>
  <si>
    <r>
      <rPr>
        <sz val="14"/>
        <rFont val="宋体"/>
        <charset val="134"/>
      </rPr>
      <t>马鹿镇大容量垃圾桶（</t>
    </r>
    <r>
      <rPr>
        <sz val="14"/>
        <rFont val="Times New Roman"/>
        <charset val="134"/>
      </rPr>
      <t>240L</t>
    </r>
    <r>
      <rPr>
        <sz val="14"/>
        <rFont val="宋体"/>
        <charset val="134"/>
      </rPr>
      <t>）购置项目</t>
    </r>
  </si>
  <si>
    <r>
      <rPr>
        <sz val="14"/>
        <rFont val="宋体"/>
        <charset val="134"/>
      </rPr>
      <t>马鹿镇共需垃圾桶（</t>
    </r>
    <r>
      <rPr>
        <sz val="14"/>
        <rFont val="Times New Roman"/>
        <charset val="134"/>
      </rPr>
      <t>240L</t>
    </r>
    <r>
      <rPr>
        <sz val="14"/>
        <rFont val="宋体"/>
        <charset val="134"/>
      </rPr>
      <t>）</t>
    </r>
    <r>
      <rPr>
        <sz val="14"/>
        <rFont val="Times New Roman"/>
        <charset val="134"/>
      </rPr>
      <t>640</t>
    </r>
    <r>
      <rPr>
        <sz val="14"/>
        <rFont val="宋体"/>
        <charset val="134"/>
      </rPr>
      <t>个，其中：牌楼村</t>
    </r>
    <r>
      <rPr>
        <sz val="14"/>
        <rFont val="Times New Roman"/>
        <charset val="134"/>
      </rPr>
      <t>30</t>
    </r>
    <r>
      <rPr>
        <sz val="14"/>
        <rFont val="宋体"/>
        <charset val="134"/>
      </rPr>
      <t>个；韩河村</t>
    </r>
    <r>
      <rPr>
        <sz val="14"/>
        <rFont val="Times New Roman"/>
        <charset val="134"/>
      </rPr>
      <t>35</t>
    </r>
    <r>
      <rPr>
        <sz val="14"/>
        <rFont val="宋体"/>
        <charset val="134"/>
      </rPr>
      <t>个；草川村</t>
    </r>
    <r>
      <rPr>
        <sz val="14"/>
        <rFont val="Times New Roman"/>
        <charset val="134"/>
      </rPr>
      <t>10</t>
    </r>
    <r>
      <rPr>
        <sz val="14"/>
        <rFont val="宋体"/>
        <charset val="134"/>
      </rPr>
      <t>个；陡崖村</t>
    </r>
    <r>
      <rPr>
        <sz val="14"/>
        <rFont val="Times New Roman"/>
        <charset val="134"/>
      </rPr>
      <t>20</t>
    </r>
    <r>
      <rPr>
        <sz val="14"/>
        <rFont val="宋体"/>
        <charset val="134"/>
      </rPr>
      <t>个；龙口村</t>
    </r>
    <r>
      <rPr>
        <sz val="14"/>
        <rFont val="Times New Roman"/>
        <charset val="134"/>
      </rPr>
      <t>30</t>
    </r>
    <r>
      <rPr>
        <sz val="14"/>
        <rFont val="宋体"/>
        <charset val="134"/>
      </rPr>
      <t>个；大滩村</t>
    </r>
    <r>
      <rPr>
        <sz val="14"/>
        <rFont val="Times New Roman"/>
        <charset val="134"/>
      </rPr>
      <t>30</t>
    </r>
    <r>
      <rPr>
        <sz val="14"/>
        <rFont val="宋体"/>
        <charset val="134"/>
      </rPr>
      <t>个；堡梁村</t>
    </r>
    <r>
      <rPr>
        <sz val="14"/>
        <rFont val="Times New Roman"/>
        <charset val="134"/>
      </rPr>
      <t>25</t>
    </r>
    <r>
      <rPr>
        <sz val="14"/>
        <rFont val="宋体"/>
        <charset val="134"/>
      </rPr>
      <t>个；金川村</t>
    </r>
    <r>
      <rPr>
        <sz val="14"/>
        <rFont val="Times New Roman"/>
        <charset val="134"/>
      </rPr>
      <t>100</t>
    </r>
    <r>
      <rPr>
        <sz val="14"/>
        <rFont val="宋体"/>
        <charset val="134"/>
      </rPr>
      <t>个；康王村</t>
    </r>
    <r>
      <rPr>
        <sz val="14"/>
        <rFont val="Times New Roman"/>
        <charset val="134"/>
      </rPr>
      <t>60</t>
    </r>
    <r>
      <rPr>
        <sz val="14"/>
        <rFont val="宋体"/>
        <charset val="134"/>
      </rPr>
      <t>个；白杨村</t>
    </r>
    <r>
      <rPr>
        <sz val="14"/>
        <rFont val="Times New Roman"/>
        <charset val="134"/>
      </rPr>
      <t>80</t>
    </r>
    <r>
      <rPr>
        <sz val="14"/>
        <rFont val="宋体"/>
        <charset val="134"/>
      </rPr>
      <t>个；林峰村</t>
    </r>
    <r>
      <rPr>
        <sz val="14"/>
        <rFont val="Times New Roman"/>
        <charset val="134"/>
      </rPr>
      <t>50</t>
    </r>
    <r>
      <rPr>
        <sz val="14"/>
        <rFont val="宋体"/>
        <charset val="134"/>
      </rPr>
      <t>个；宝坪村</t>
    </r>
    <r>
      <rPr>
        <sz val="14"/>
        <rFont val="Times New Roman"/>
        <charset val="134"/>
      </rPr>
      <t>30</t>
    </r>
    <r>
      <rPr>
        <sz val="14"/>
        <rFont val="宋体"/>
        <charset val="134"/>
      </rPr>
      <t>个；石庄科村</t>
    </r>
    <r>
      <rPr>
        <sz val="14"/>
        <rFont val="Times New Roman"/>
        <charset val="134"/>
      </rPr>
      <t>10</t>
    </r>
    <r>
      <rPr>
        <sz val="14"/>
        <rFont val="宋体"/>
        <charset val="134"/>
      </rPr>
      <t>个；长宁村</t>
    </r>
    <r>
      <rPr>
        <sz val="14"/>
        <rFont val="Times New Roman"/>
        <charset val="134"/>
      </rPr>
      <t>100</t>
    </r>
    <r>
      <rPr>
        <sz val="14"/>
        <rFont val="宋体"/>
        <charset val="134"/>
      </rPr>
      <t>个；花园村</t>
    </r>
    <r>
      <rPr>
        <sz val="14"/>
        <rFont val="Times New Roman"/>
        <charset val="134"/>
      </rPr>
      <t>20</t>
    </r>
    <r>
      <rPr>
        <sz val="14"/>
        <rFont val="宋体"/>
        <charset val="134"/>
      </rPr>
      <t>个；寺湾村</t>
    </r>
    <r>
      <rPr>
        <sz val="14"/>
        <rFont val="Times New Roman"/>
        <charset val="134"/>
      </rPr>
      <t>10</t>
    </r>
    <r>
      <rPr>
        <sz val="14"/>
        <rFont val="宋体"/>
        <charset val="134"/>
      </rPr>
      <t>个。</t>
    </r>
  </si>
  <si>
    <r>
      <rPr>
        <sz val="14"/>
        <rFont val="宋体"/>
        <charset val="134"/>
      </rPr>
      <t>通过购买垃圾桶，有效暂存垃圾，提升人居环境卫生，助力乡村振兴</t>
    </r>
  </si>
  <si>
    <r>
      <rPr>
        <sz val="14"/>
        <rFont val="宋体"/>
        <charset val="134"/>
      </rPr>
      <t>闫家乡大容量垃圾桶（</t>
    </r>
    <r>
      <rPr>
        <sz val="14"/>
        <rFont val="Times New Roman"/>
        <charset val="134"/>
      </rPr>
      <t>240L</t>
    </r>
    <r>
      <rPr>
        <sz val="14"/>
        <rFont val="宋体"/>
        <charset val="134"/>
      </rPr>
      <t>）购置项目</t>
    </r>
  </si>
  <si>
    <r>
      <rPr>
        <sz val="14"/>
        <rFont val="宋体"/>
        <charset val="134"/>
      </rPr>
      <t>闫家乡所辖</t>
    </r>
    <r>
      <rPr>
        <sz val="14"/>
        <rFont val="Times New Roman"/>
        <charset val="134"/>
      </rPr>
      <t>14</t>
    </r>
    <r>
      <rPr>
        <sz val="14"/>
        <rFont val="宋体"/>
        <charset val="134"/>
      </rPr>
      <t>个村</t>
    </r>
    <r>
      <rPr>
        <sz val="14"/>
        <rFont val="Times New Roman"/>
        <charset val="134"/>
      </rPr>
      <t xml:space="preserve">  </t>
    </r>
    <r>
      <rPr>
        <sz val="14"/>
        <rFont val="宋体"/>
        <charset val="134"/>
      </rPr>
      <t>，共计</t>
    </r>
    <r>
      <rPr>
        <sz val="14"/>
        <rFont val="Times New Roman"/>
        <charset val="134"/>
      </rPr>
      <t>980</t>
    </r>
    <r>
      <rPr>
        <sz val="14"/>
        <rFont val="宋体"/>
        <charset val="134"/>
      </rPr>
      <t>个</t>
    </r>
  </si>
  <si>
    <r>
      <rPr>
        <sz val="14"/>
        <rFont val="宋体"/>
        <charset val="134"/>
      </rPr>
      <t>恭门镇大容量垃圾桶（</t>
    </r>
    <r>
      <rPr>
        <sz val="14"/>
        <rFont val="Times New Roman"/>
        <charset val="134"/>
      </rPr>
      <t>240L</t>
    </r>
    <r>
      <rPr>
        <sz val="14"/>
        <rFont val="宋体"/>
        <charset val="134"/>
      </rPr>
      <t>）购置项目</t>
    </r>
  </si>
  <si>
    <r>
      <rPr>
        <sz val="14"/>
        <rFont val="宋体"/>
        <charset val="134"/>
      </rPr>
      <t>恭门镇所辖</t>
    </r>
    <r>
      <rPr>
        <sz val="14"/>
        <rFont val="Times New Roman"/>
        <charset val="134"/>
      </rPr>
      <t>27</t>
    </r>
    <r>
      <rPr>
        <sz val="14"/>
        <rFont val="宋体"/>
        <charset val="134"/>
      </rPr>
      <t>村、</t>
    </r>
    <r>
      <rPr>
        <sz val="14"/>
        <rFont val="Times New Roman"/>
        <charset val="134"/>
      </rPr>
      <t>1</t>
    </r>
    <r>
      <rPr>
        <sz val="14"/>
        <rFont val="宋体"/>
        <charset val="134"/>
      </rPr>
      <t>个社区，共计</t>
    </r>
    <r>
      <rPr>
        <sz val="14"/>
        <rFont val="Times New Roman"/>
        <charset val="134"/>
      </rPr>
      <t>840</t>
    </r>
    <r>
      <rPr>
        <sz val="14"/>
        <rFont val="宋体"/>
        <charset val="134"/>
      </rPr>
      <t>个。</t>
    </r>
  </si>
  <si>
    <r>
      <rPr>
        <sz val="14"/>
        <rFont val="宋体"/>
        <charset val="134"/>
      </rPr>
      <t>张棉乡大容量垃圾桶（</t>
    </r>
    <r>
      <rPr>
        <sz val="14"/>
        <rFont val="Times New Roman"/>
        <charset val="134"/>
      </rPr>
      <t>240L</t>
    </r>
    <r>
      <rPr>
        <sz val="14"/>
        <rFont val="宋体"/>
        <charset val="134"/>
      </rPr>
      <t>）购置项目</t>
    </r>
  </si>
  <si>
    <r>
      <rPr>
        <sz val="14"/>
        <rFont val="Times New Roman"/>
        <charset val="134"/>
      </rPr>
      <t>240</t>
    </r>
    <r>
      <rPr>
        <sz val="14"/>
        <rFont val="宋体"/>
        <charset val="134"/>
      </rPr>
      <t>升垃圾桶</t>
    </r>
    <r>
      <rPr>
        <sz val="14"/>
        <rFont val="Times New Roman"/>
        <charset val="134"/>
      </rPr>
      <t>600</t>
    </r>
    <r>
      <rPr>
        <sz val="14"/>
        <rFont val="宋体"/>
        <charset val="134"/>
      </rPr>
      <t>个</t>
    </r>
  </si>
  <si>
    <r>
      <rPr>
        <sz val="14"/>
        <rFont val="宋体"/>
        <charset val="134"/>
      </rPr>
      <t>刘堡镇大容量垃圾桶（</t>
    </r>
    <r>
      <rPr>
        <sz val="14"/>
        <rFont val="Times New Roman"/>
        <charset val="134"/>
      </rPr>
      <t>240L</t>
    </r>
    <r>
      <rPr>
        <sz val="14"/>
        <rFont val="宋体"/>
        <charset val="134"/>
      </rPr>
      <t>）购置项目</t>
    </r>
  </si>
  <si>
    <r>
      <rPr>
        <sz val="14"/>
        <rFont val="宋体"/>
        <charset val="134"/>
      </rPr>
      <t>全镇共投资</t>
    </r>
    <r>
      <rPr>
        <sz val="14"/>
        <rFont val="Times New Roman"/>
        <charset val="134"/>
      </rPr>
      <t>12.306</t>
    </r>
    <r>
      <rPr>
        <sz val="14"/>
        <rFont val="宋体"/>
        <charset val="134"/>
      </rPr>
      <t>万元为</t>
    </r>
    <r>
      <rPr>
        <sz val="14"/>
        <rFont val="Times New Roman"/>
        <charset val="134"/>
      </rPr>
      <t>14</t>
    </r>
    <r>
      <rPr>
        <sz val="14"/>
        <rFont val="宋体"/>
        <charset val="134"/>
      </rPr>
      <t>各村购买</t>
    </r>
    <r>
      <rPr>
        <sz val="14"/>
        <rFont val="Times New Roman"/>
        <charset val="134"/>
      </rPr>
      <t>240</t>
    </r>
    <r>
      <rPr>
        <sz val="14"/>
        <rFont val="宋体"/>
        <charset val="134"/>
      </rPr>
      <t>升垃圾桶</t>
    </r>
    <r>
      <rPr>
        <sz val="14"/>
        <rFont val="Times New Roman"/>
        <charset val="134"/>
      </rPr>
      <t>293</t>
    </r>
    <r>
      <rPr>
        <sz val="14"/>
        <rFont val="宋体"/>
        <charset val="134"/>
      </rPr>
      <t>个</t>
    </r>
  </si>
  <si>
    <r>
      <rPr>
        <sz val="14"/>
        <rFont val="宋体"/>
        <charset val="134"/>
      </rPr>
      <t>张川镇大容量垃圾桶（</t>
    </r>
    <r>
      <rPr>
        <sz val="14"/>
        <rFont val="Times New Roman"/>
        <charset val="134"/>
      </rPr>
      <t>240L</t>
    </r>
    <r>
      <rPr>
        <sz val="14"/>
        <rFont val="宋体"/>
        <charset val="134"/>
      </rPr>
      <t>）购置项目</t>
    </r>
  </si>
  <si>
    <r>
      <rPr>
        <sz val="14"/>
        <rFont val="宋体"/>
        <charset val="134"/>
      </rPr>
      <t>张家川镇所辖</t>
    </r>
    <r>
      <rPr>
        <sz val="14"/>
        <rFont val="Times New Roman"/>
        <charset val="134"/>
      </rPr>
      <t>29</t>
    </r>
    <r>
      <rPr>
        <sz val="14"/>
        <rFont val="宋体"/>
        <charset val="134"/>
      </rPr>
      <t>村</t>
    </r>
    <r>
      <rPr>
        <sz val="14"/>
        <rFont val="Times New Roman"/>
        <charset val="134"/>
      </rPr>
      <t>,5</t>
    </r>
    <r>
      <rPr>
        <sz val="14"/>
        <rFont val="宋体"/>
        <charset val="134"/>
      </rPr>
      <t>个社区，共计</t>
    </r>
    <r>
      <rPr>
        <sz val="14"/>
        <rFont val="Times New Roman"/>
        <charset val="134"/>
      </rPr>
      <t>1020</t>
    </r>
    <r>
      <rPr>
        <sz val="14"/>
        <rFont val="宋体"/>
        <charset val="134"/>
      </rPr>
      <t>个。</t>
    </r>
  </si>
  <si>
    <r>
      <rPr>
        <sz val="14"/>
        <rFont val="宋体"/>
        <charset val="134"/>
      </rPr>
      <t>胡川镇大容量垃圾桶（</t>
    </r>
    <r>
      <rPr>
        <sz val="14"/>
        <rFont val="Times New Roman"/>
        <charset val="134"/>
      </rPr>
      <t>240L</t>
    </r>
    <r>
      <rPr>
        <sz val="14"/>
        <rFont val="宋体"/>
        <charset val="134"/>
      </rPr>
      <t>）购置项目</t>
    </r>
  </si>
  <si>
    <r>
      <rPr>
        <sz val="14"/>
        <rFont val="宋体"/>
        <charset val="134"/>
      </rPr>
      <t>胡川镇共需垃圾桶（</t>
    </r>
    <r>
      <rPr>
        <sz val="14"/>
        <rFont val="Times New Roman"/>
        <charset val="134"/>
      </rPr>
      <t>240L</t>
    </r>
    <r>
      <rPr>
        <sz val="14"/>
        <rFont val="宋体"/>
        <charset val="134"/>
      </rPr>
      <t>）</t>
    </r>
    <r>
      <rPr>
        <sz val="14"/>
        <rFont val="Times New Roman"/>
        <charset val="134"/>
      </rPr>
      <t>1275</t>
    </r>
    <r>
      <rPr>
        <sz val="14"/>
        <rFont val="宋体"/>
        <charset val="134"/>
      </rPr>
      <t>个，其中：胡川村</t>
    </r>
    <r>
      <rPr>
        <sz val="14"/>
        <rFont val="Times New Roman"/>
        <charset val="134"/>
      </rPr>
      <t>80</t>
    </r>
    <r>
      <rPr>
        <sz val="14"/>
        <rFont val="宋体"/>
        <charset val="134"/>
      </rPr>
      <t>；仓下村</t>
    </r>
    <r>
      <rPr>
        <sz val="14"/>
        <rFont val="Times New Roman"/>
        <charset val="134"/>
      </rPr>
      <t>100</t>
    </r>
    <r>
      <rPr>
        <sz val="14"/>
        <rFont val="宋体"/>
        <charset val="134"/>
      </rPr>
      <t>个；后湾村</t>
    </r>
    <r>
      <rPr>
        <sz val="14"/>
        <rFont val="Times New Roman"/>
        <charset val="134"/>
      </rPr>
      <t>25</t>
    </r>
    <r>
      <rPr>
        <sz val="14"/>
        <rFont val="宋体"/>
        <charset val="134"/>
      </rPr>
      <t>个；刘塬村</t>
    </r>
    <r>
      <rPr>
        <sz val="14"/>
        <rFont val="Times New Roman"/>
        <charset val="134"/>
      </rPr>
      <t>100</t>
    </r>
    <r>
      <rPr>
        <sz val="14"/>
        <rFont val="宋体"/>
        <charset val="134"/>
      </rPr>
      <t>个；柳湾村</t>
    </r>
    <r>
      <rPr>
        <sz val="14"/>
        <rFont val="Times New Roman"/>
        <charset val="134"/>
      </rPr>
      <t>50</t>
    </r>
    <r>
      <rPr>
        <sz val="14"/>
        <rFont val="宋体"/>
        <charset val="134"/>
      </rPr>
      <t>个；宁马村</t>
    </r>
    <r>
      <rPr>
        <sz val="14"/>
        <rFont val="Times New Roman"/>
        <charset val="134"/>
      </rPr>
      <t>140</t>
    </r>
    <r>
      <rPr>
        <sz val="14"/>
        <rFont val="宋体"/>
        <charset val="134"/>
      </rPr>
      <t>个；潘峪村</t>
    </r>
    <r>
      <rPr>
        <sz val="14"/>
        <rFont val="Times New Roman"/>
        <charset val="134"/>
      </rPr>
      <t>100</t>
    </r>
    <r>
      <rPr>
        <sz val="14"/>
        <rFont val="宋体"/>
        <charset val="134"/>
      </rPr>
      <t>个；蒲家村</t>
    </r>
    <r>
      <rPr>
        <sz val="14"/>
        <rFont val="Times New Roman"/>
        <charset val="134"/>
      </rPr>
      <t>120</t>
    </r>
    <r>
      <rPr>
        <sz val="14"/>
        <rFont val="宋体"/>
        <charset val="134"/>
      </rPr>
      <t>个；祁沟村</t>
    </r>
    <r>
      <rPr>
        <sz val="14"/>
        <rFont val="Times New Roman"/>
        <charset val="134"/>
      </rPr>
      <t>80</t>
    </r>
    <r>
      <rPr>
        <sz val="14"/>
        <rFont val="宋体"/>
        <charset val="134"/>
      </rPr>
      <t>个；前梁村</t>
    </r>
    <r>
      <rPr>
        <sz val="14"/>
        <rFont val="Times New Roman"/>
        <charset val="134"/>
      </rPr>
      <t>30</t>
    </r>
    <r>
      <rPr>
        <sz val="14"/>
        <rFont val="宋体"/>
        <charset val="134"/>
      </rPr>
      <t>个；深坷村</t>
    </r>
    <r>
      <rPr>
        <sz val="14"/>
        <rFont val="Times New Roman"/>
        <charset val="134"/>
      </rPr>
      <t>50</t>
    </r>
    <r>
      <rPr>
        <sz val="14"/>
        <rFont val="宋体"/>
        <charset val="134"/>
      </rPr>
      <t>个；夏堡村</t>
    </r>
    <r>
      <rPr>
        <sz val="14"/>
        <rFont val="Times New Roman"/>
        <charset val="134"/>
      </rPr>
      <t>50</t>
    </r>
    <r>
      <rPr>
        <sz val="14"/>
        <rFont val="宋体"/>
        <charset val="134"/>
      </rPr>
      <t>个；阳山村</t>
    </r>
    <r>
      <rPr>
        <sz val="14"/>
        <rFont val="Times New Roman"/>
        <charset val="134"/>
      </rPr>
      <t>230</t>
    </r>
    <r>
      <rPr>
        <sz val="14"/>
        <rFont val="宋体"/>
        <charset val="134"/>
      </rPr>
      <t>个；窑上村</t>
    </r>
    <r>
      <rPr>
        <sz val="14"/>
        <rFont val="Times New Roman"/>
        <charset val="134"/>
      </rPr>
      <t>40</t>
    </r>
    <r>
      <rPr>
        <sz val="14"/>
        <rFont val="宋体"/>
        <charset val="134"/>
      </rPr>
      <t>个；张堡村</t>
    </r>
    <r>
      <rPr>
        <sz val="14"/>
        <rFont val="Times New Roman"/>
        <charset val="134"/>
      </rPr>
      <t>60</t>
    </r>
    <r>
      <rPr>
        <sz val="14"/>
        <rFont val="宋体"/>
        <charset val="134"/>
      </rPr>
      <t>个；王安村</t>
    </r>
    <r>
      <rPr>
        <sz val="14"/>
        <rFont val="Times New Roman"/>
        <charset val="134"/>
      </rPr>
      <t>20</t>
    </r>
    <r>
      <rPr>
        <sz val="14"/>
        <rFont val="宋体"/>
        <charset val="134"/>
      </rPr>
      <t>个。</t>
    </r>
  </si>
  <si>
    <r>
      <rPr>
        <sz val="14"/>
        <rFont val="宋体"/>
        <charset val="134"/>
      </rPr>
      <t>木河乡大容量垃圾桶（</t>
    </r>
    <r>
      <rPr>
        <sz val="14"/>
        <rFont val="Times New Roman"/>
        <charset val="134"/>
      </rPr>
      <t>240L</t>
    </r>
    <r>
      <rPr>
        <sz val="14"/>
        <rFont val="宋体"/>
        <charset val="134"/>
      </rPr>
      <t>）购置项目</t>
    </r>
  </si>
  <si>
    <r>
      <rPr>
        <sz val="14"/>
        <rFont val="宋体"/>
        <charset val="134"/>
      </rPr>
      <t>购置</t>
    </r>
    <r>
      <rPr>
        <sz val="14"/>
        <rFont val="Times New Roman"/>
        <charset val="134"/>
      </rPr>
      <t>240</t>
    </r>
    <r>
      <rPr>
        <sz val="14"/>
        <rFont val="宋体"/>
        <charset val="134"/>
      </rPr>
      <t>升垃圾桶（金属材质）</t>
    </r>
    <r>
      <rPr>
        <sz val="14"/>
        <rFont val="Times New Roman"/>
        <charset val="134"/>
      </rPr>
      <t>1300</t>
    </r>
    <r>
      <rPr>
        <sz val="14"/>
        <rFont val="宋体"/>
        <charset val="134"/>
      </rPr>
      <t>个。</t>
    </r>
  </si>
  <si>
    <r>
      <rPr>
        <sz val="14"/>
        <rFont val="宋体"/>
        <charset val="134"/>
      </rPr>
      <t>增加垃圾收集设备，为人居环境整治奠定基础</t>
    </r>
    <r>
      <rPr>
        <sz val="14"/>
        <rFont val="Times New Roman"/>
        <charset val="134"/>
      </rPr>
      <t xml:space="preserve"> </t>
    </r>
    <r>
      <rPr>
        <sz val="14"/>
        <rFont val="宋体"/>
        <charset val="134"/>
      </rPr>
      <t>。</t>
    </r>
  </si>
  <si>
    <r>
      <rPr>
        <sz val="14"/>
        <rFont val="宋体"/>
        <charset val="134"/>
      </rPr>
      <t>龙山镇大容量垃圾桶（</t>
    </r>
    <r>
      <rPr>
        <sz val="14"/>
        <rFont val="Times New Roman"/>
        <charset val="134"/>
      </rPr>
      <t>240L</t>
    </r>
    <r>
      <rPr>
        <sz val="14"/>
        <rFont val="宋体"/>
        <charset val="134"/>
      </rPr>
      <t>）购置项目</t>
    </r>
  </si>
  <si>
    <r>
      <rPr>
        <sz val="14"/>
        <rFont val="Times New Roman"/>
        <charset val="134"/>
      </rPr>
      <t>600</t>
    </r>
    <r>
      <rPr>
        <sz val="14"/>
        <rFont val="宋体"/>
        <charset val="134"/>
      </rPr>
      <t>个</t>
    </r>
  </si>
  <si>
    <r>
      <rPr>
        <sz val="14"/>
        <rFont val="宋体"/>
        <charset val="134"/>
      </rPr>
      <t>川王镇大容量垃圾桶（</t>
    </r>
    <r>
      <rPr>
        <sz val="14"/>
        <rFont val="Times New Roman"/>
        <charset val="134"/>
      </rPr>
      <t>240L</t>
    </r>
    <r>
      <rPr>
        <sz val="14"/>
        <rFont val="宋体"/>
        <charset val="134"/>
      </rPr>
      <t>）购置项目</t>
    </r>
  </si>
  <si>
    <r>
      <rPr>
        <sz val="14"/>
        <rFont val="宋体"/>
        <charset val="134"/>
      </rPr>
      <t>川王镇</t>
    </r>
    <r>
      <rPr>
        <sz val="14"/>
        <rFont val="Times New Roman"/>
        <charset val="134"/>
      </rPr>
      <t>16</t>
    </r>
    <r>
      <rPr>
        <sz val="14"/>
        <rFont val="宋体"/>
        <charset val="134"/>
      </rPr>
      <t>村，共需垃圾桶（</t>
    </r>
    <r>
      <rPr>
        <sz val="14"/>
        <rFont val="Times New Roman"/>
        <charset val="134"/>
      </rPr>
      <t>240L</t>
    </r>
    <r>
      <rPr>
        <sz val="14"/>
        <rFont val="宋体"/>
        <charset val="134"/>
      </rPr>
      <t>）</t>
    </r>
    <r>
      <rPr>
        <sz val="14"/>
        <rFont val="Times New Roman"/>
        <charset val="134"/>
      </rPr>
      <t>635</t>
    </r>
    <r>
      <rPr>
        <sz val="14"/>
        <rFont val="宋体"/>
        <charset val="134"/>
      </rPr>
      <t>个，其中：关河</t>
    </r>
    <r>
      <rPr>
        <sz val="14"/>
        <rFont val="Times New Roman"/>
        <charset val="134"/>
      </rPr>
      <t>20</t>
    </r>
    <r>
      <rPr>
        <sz val="14"/>
        <rFont val="宋体"/>
        <charset val="134"/>
      </rPr>
      <t>个，峡口</t>
    </r>
    <r>
      <rPr>
        <sz val="14"/>
        <rFont val="Times New Roman"/>
        <charset val="134"/>
      </rPr>
      <t>50</t>
    </r>
    <r>
      <rPr>
        <sz val="14"/>
        <rFont val="宋体"/>
        <charset val="134"/>
      </rPr>
      <t>个，小河</t>
    </r>
    <r>
      <rPr>
        <sz val="14"/>
        <rFont val="Times New Roman"/>
        <charset val="134"/>
      </rPr>
      <t>50</t>
    </r>
    <r>
      <rPr>
        <sz val="14"/>
        <rFont val="宋体"/>
        <charset val="134"/>
      </rPr>
      <t>个，何湾</t>
    </r>
    <r>
      <rPr>
        <sz val="14"/>
        <rFont val="Times New Roman"/>
        <charset val="134"/>
      </rPr>
      <t>30</t>
    </r>
    <r>
      <rPr>
        <sz val="14"/>
        <rFont val="宋体"/>
        <charset val="134"/>
      </rPr>
      <t>个，王沟</t>
    </r>
    <r>
      <rPr>
        <sz val="14"/>
        <rFont val="Times New Roman"/>
        <charset val="134"/>
      </rPr>
      <t>30</t>
    </r>
    <r>
      <rPr>
        <sz val="14"/>
        <rFont val="宋体"/>
        <charset val="134"/>
      </rPr>
      <t>个，哈沟</t>
    </r>
    <r>
      <rPr>
        <sz val="14"/>
        <rFont val="Times New Roman"/>
        <charset val="134"/>
      </rPr>
      <t>30</t>
    </r>
    <r>
      <rPr>
        <sz val="14"/>
        <rFont val="宋体"/>
        <charset val="134"/>
      </rPr>
      <t>个，海湾</t>
    </r>
    <r>
      <rPr>
        <sz val="14"/>
        <rFont val="Times New Roman"/>
        <charset val="134"/>
      </rPr>
      <t>80</t>
    </r>
    <r>
      <rPr>
        <sz val="14"/>
        <rFont val="宋体"/>
        <charset val="134"/>
      </rPr>
      <t>个，西崖</t>
    </r>
    <r>
      <rPr>
        <sz val="14"/>
        <rFont val="Times New Roman"/>
        <charset val="134"/>
      </rPr>
      <t>25</t>
    </r>
    <r>
      <rPr>
        <sz val="14"/>
        <rFont val="宋体"/>
        <charset val="134"/>
      </rPr>
      <t>个，毛寨</t>
    </r>
    <r>
      <rPr>
        <sz val="14"/>
        <rFont val="Times New Roman"/>
        <charset val="134"/>
      </rPr>
      <t>30</t>
    </r>
    <r>
      <rPr>
        <sz val="14"/>
        <rFont val="宋体"/>
        <charset val="134"/>
      </rPr>
      <t>个，松树湾</t>
    </r>
    <r>
      <rPr>
        <sz val="14"/>
        <rFont val="Times New Roman"/>
        <charset val="134"/>
      </rPr>
      <t>30</t>
    </r>
    <r>
      <rPr>
        <sz val="14"/>
        <rFont val="宋体"/>
        <charset val="134"/>
      </rPr>
      <t>个，铁洼</t>
    </r>
    <r>
      <rPr>
        <sz val="14"/>
        <rFont val="Times New Roman"/>
        <charset val="134"/>
      </rPr>
      <t>30</t>
    </r>
    <r>
      <rPr>
        <sz val="14"/>
        <rFont val="宋体"/>
        <charset val="134"/>
      </rPr>
      <t>个，大庄</t>
    </r>
    <r>
      <rPr>
        <sz val="14"/>
        <rFont val="Times New Roman"/>
        <charset val="134"/>
      </rPr>
      <t>30</t>
    </r>
    <r>
      <rPr>
        <sz val="14"/>
        <rFont val="宋体"/>
        <charset val="134"/>
      </rPr>
      <t>个，范湾</t>
    </r>
    <r>
      <rPr>
        <sz val="14"/>
        <rFont val="Times New Roman"/>
        <charset val="134"/>
      </rPr>
      <t>40</t>
    </r>
    <r>
      <rPr>
        <sz val="14"/>
        <rFont val="宋体"/>
        <charset val="134"/>
      </rPr>
      <t>个，川王</t>
    </r>
    <r>
      <rPr>
        <sz val="14"/>
        <rFont val="Times New Roman"/>
        <charset val="134"/>
      </rPr>
      <t>50</t>
    </r>
    <r>
      <rPr>
        <sz val="14"/>
        <rFont val="宋体"/>
        <charset val="134"/>
      </rPr>
      <t>个，冯家</t>
    </r>
    <r>
      <rPr>
        <sz val="14"/>
        <rFont val="Times New Roman"/>
        <charset val="134"/>
      </rPr>
      <t>60</t>
    </r>
    <r>
      <rPr>
        <sz val="14"/>
        <rFont val="宋体"/>
        <charset val="134"/>
      </rPr>
      <t>个，马达</t>
    </r>
    <r>
      <rPr>
        <sz val="14"/>
        <rFont val="Times New Roman"/>
        <charset val="134"/>
      </rPr>
      <t>50</t>
    </r>
    <r>
      <rPr>
        <sz val="14"/>
        <rFont val="宋体"/>
        <charset val="134"/>
      </rPr>
      <t>个</t>
    </r>
  </si>
  <si>
    <r>
      <rPr>
        <sz val="14"/>
        <rFont val="宋体"/>
        <charset val="134"/>
      </rPr>
      <t>大阳镇大容量垃圾桶（</t>
    </r>
    <r>
      <rPr>
        <sz val="14"/>
        <rFont val="Times New Roman"/>
        <charset val="134"/>
      </rPr>
      <t>240L</t>
    </r>
    <r>
      <rPr>
        <sz val="14"/>
        <rFont val="宋体"/>
        <charset val="134"/>
      </rPr>
      <t>）购置项目</t>
    </r>
  </si>
  <si>
    <r>
      <rPr>
        <sz val="14"/>
        <rFont val="宋体"/>
        <charset val="134"/>
      </rPr>
      <t>下李</t>
    </r>
    <r>
      <rPr>
        <sz val="14"/>
        <rFont val="Times New Roman"/>
        <charset val="134"/>
      </rPr>
      <t>30</t>
    </r>
    <r>
      <rPr>
        <sz val="14"/>
        <rFont val="宋体"/>
        <charset val="134"/>
      </rPr>
      <t>个，水滩</t>
    </r>
    <r>
      <rPr>
        <sz val="14"/>
        <rFont val="Times New Roman"/>
        <charset val="134"/>
      </rPr>
      <t>30</t>
    </r>
    <r>
      <rPr>
        <sz val="14"/>
        <rFont val="宋体"/>
        <charset val="134"/>
      </rPr>
      <t>个，高沟</t>
    </r>
    <r>
      <rPr>
        <sz val="14"/>
        <rFont val="Times New Roman"/>
        <charset val="134"/>
      </rPr>
      <t>60</t>
    </r>
    <r>
      <rPr>
        <sz val="14"/>
        <rFont val="宋体"/>
        <charset val="134"/>
      </rPr>
      <t>个，侯吴</t>
    </r>
    <r>
      <rPr>
        <sz val="14"/>
        <rFont val="Times New Roman"/>
        <charset val="134"/>
      </rPr>
      <t>30</t>
    </r>
    <r>
      <rPr>
        <sz val="14"/>
        <rFont val="宋体"/>
        <charset val="134"/>
      </rPr>
      <t>个，中庄</t>
    </r>
    <r>
      <rPr>
        <sz val="14"/>
        <rFont val="Times New Roman"/>
        <charset val="134"/>
      </rPr>
      <t>60</t>
    </r>
    <r>
      <rPr>
        <sz val="14"/>
        <rFont val="宋体"/>
        <charset val="134"/>
      </rPr>
      <t>个，南山</t>
    </r>
    <r>
      <rPr>
        <sz val="14"/>
        <rFont val="Times New Roman"/>
        <charset val="134"/>
      </rPr>
      <t>60</t>
    </r>
    <r>
      <rPr>
        <sz val="14"/>
        <rFont val="宋体"/>
        <charset val="134"/>
      </rPr>
      <t>个，闫庄</t>
    </r>
    <r>
      <rPr>
        <sz val="14"/>
        <rFont val="Times New Roman"/>
        <charset val="134"/>
      </rPr>
      <t>20</t>
    </r>
    <r>
      <rPr>
        <sz val="14"/>
        <rFont val="宋体"/>
        <charset val="134"/>
      </rPr>
      <t>个，阳沟</t>
    </r>
    <r>
      <rPr>
        <sz val="14"/>
        <rFont val="Times New Roman"/>
        <charset val="134"/>
      </rPr>
      <t>30</t>
    </r>
    <r>
      <rPr>
        <sz val="14"/>
        <rFont val="宋体"/>
        <charset val="134"/>
      </rPr>
      <t>个，寨子</t>
    </r>
    <r>
      <rPr>
        <sz val="14"/>
        <rFont val="Times New Roman"/>
        <charset val="134"/>
      </rPr>
      <t>15</t>
    </r>
    <r>
      <rPr>
        <sz val="14"/>
        <rFont val="宋体"/>
        <charset val="134"/>
      </rPr>
      <t>个</t>
    </r>
  </si>
  <si>
    <r>
      <rPr>
        <sz val="14"/>
        <rFont val="宋体"/>
        <charset val="134"/>
      </rPr>
      <t>连五乡大容量垃圾桶（</t>
    </r>
    <r>
      <rPr>
        <sz val="14"/>
        <rFont val="Times New Roman"/>
        <charset val="134"/>
      </rPr>
      <t>240L</t>
    </r>
    <r>
      <rPr>
        <sz val="14"/>
        <rFont val="宋体"/>
        <charset val="134"/>
      </rPr>
      <t>）购置项目</t>
    </r>
  </si>
  <si>
    <r>
      <rPr>
        <sz val="14"/>
        <rFont val="宋体"/>
        <charset val="134"/>
      </rPr>
      <t>连五乡所辖</t>
    </r>
    <r>
      <rPr>
        <sz val="14"/>
        <rFont val="Times New Roman"/>
        <charset val="134"/>
      </rPr>
      <t>14</t>
    </r>
    <r>
      <rPr>
        <sz val="14"/>
        <rFont val="宋体"/>
        <charset val="134"/>
      </rPr>
      <t>村，每村</t>
    </r>
    <r>
      <rPr>
        <sz val="14"/>
        <rFont val="Times New Roman"/>
        <charset val="134"/>
      </rPr>
      <t>30</t>
    </r>
    <r>
      <rPr>
        <sz val="14"/>
        <rFont val="宋体"/>
        <charset val="134"/>
      </rPr>
      <t>个，共计</t>
    </r>
    <r>
      <rPr>
        <sz val="14"/>
        <rFont val="Times New Roman"/>
        <charset val="134"/>
      </rPr>
      <t>420</t>
    </r>
    <r>
      <rPr>
        <sz val="14"/>
        <rFont val="宋体"/>
        <charset val="134"/>
      </rPr>
      <t>个。</t>
    </r>
  </si>
  <si>
    <r>
      <rPr>
        <sz val="14"/>
        <rFont val="宋体"/>
        <charset val="134"/>
      </rPr>
      <t>梁山镇大容量垃圾桶（</t>
    </r>
    <r>
      <rPr>
        <sz val="14"/>
        <rFont val="Times New Roman"/>
        <charset val="134"/>
      </rPr>
      <t>240L</t>
    </r>
    <r>
      <rPr>
        <sz val="14"/>
        <rFont val="宋体"/>
        <charset val="134"/>
      </rPr>
      <t>）购置项目</t>
    </r>
  </si>
  <si>
    <r>
      <rPr>
        <sz val="14"/>
        <rFont val="宋体"/>
        <charset val="134"/>
      </rPr>
      <t>梁山镇所辖</t>
    </r>
    <r>
      <rPr>
        <sz val="14"/>
        <rFont val="Times New Roman"/>
        <charset val="134"/>
      </rPr>
      <t>12</t>
    </r>
    <r>
      <rPr>
        <sz val="14"/>
        <rFont val="宋体"/>
        <charset val="134"/>
      </rPr>
      <t>个村</t>
    </r>
    <r>
      <rPr>
        <sz val="14"/>
        <rFont val="Times New Roman"/>
        <charset val="134"/>
      </rPr>
      <t xml:space="preserve"> </t>
    </r>
    <r>
      <rPr>
        <sz val="14"/>
        <rFont val="宋体"/>
        <charset val="134"/>
      </rPr>
      <t>，共计</t>
    </r>
    <r>
      <rPr>
        <sz val="14"/>
        <rFont val="Times New Roman"/>
        <charset val="134"/>
      </rPr>
      <t>560</t>
    </r>
    <r>
      <rPr>
        <sz val="14"/>
        <rFont val="宋体"/>
        <charset val="134"/>
      </rPr>
      <t>个</t>
    </r>
  </si>
  <si>
    <r>
      <rPr>
        <sz val="14"/>
        <rFont val="宋体"/>
        <charset val="134"/>
      </rPr>
      <t>马关镇大容量垃圾桶（</t>
    </r>
    <r>
      <rPr>
        <sz val="14"/>
        <rFont val="Times New Roman"/>
        <charset val="134"/>
      </rPr>
      <t>240L</t>
    </r>
    <r>
      <rPr>
        <sz val="14"/>
        <rFont val="宋体"/>
        <charset val="134"/>
      </rPr>
      <t>）购置项目</t>
    </r>
  </si>
  <si>
    <r>
      <rPr>
        <sz val="14"/>
        <rFont val="宋体"/>
        <charset val="134"/>
      </rPr>
      <t>每个村民小组配发</t>
    </r>
    <r>
      <rPr>
        <sz val="14"/>
        <rFont val="Times New Roman"/>
        <charset val="134"/>
      </rPr>
      <t>9</t>
    </r>
    <r>
      <rPr>
        <sz val="14"/>
        <rFont val="宋体"/>
        <charset val="134"/>
      </rPr>
      <t>个，共</t>
    </r>
    <r>
      <rPr>
        <sz val="14"/>
        <rFont val="Times New Roman"/>
        <charset val="134"/>
      </rPr>
      <t>800</t>
    </r>
    <r>
      <rPr>
        <sz val="14"/>
        <rFont val="宋体"/>
        <charset val="134"/>
      </rPr>
      <t>个</t>
    </r>
  </si>
  <si>
    <r>
      <rPr>
        <b/>
        <sz val="14"/>
        <rFont val="Times New Roman"/>
        <charset val="134"/>
      </rPr>
      <t>2.4</t>
    </r>
    <r>
      <rPr>
        <b/>
        <sz val="14"/>
        <rFont val="宋体"/>
        <charset val="134"/>
      </rPr>
      <t>垃圾清理工具购置项目</t>
    </r>
  </si>
  <si>
    <r>
      <rPr>
        <b/>
        <sz val="14"/>
        <rFont val="宋体"/>
        <charset val="134"/>
      </rPr>
      <t>投资</t>
    </r>
    <r>
      <rPr>
        <b/>
        <sz val="14"/>
        <rFont val="Times New Roman"/>
        <charset val="134"/>
      </rPr>
      <t>40.15</t>
    </r>
    <r>
      <rPr>
        <b/>
        <sz val="14"/>
        <rFont val="宋体"/>
        <charset val="134"/>
      </rPr>
      <t>万元用于垃圾清理工具购置项目。</t>
    </r>
  </si>
  <si>
    <r>
      <rPr>
        <sz val="14"/>
        <rFont val="宋体"/>
        <charset val="134"/>
      </rPr>
      <t>平安乡垃圾清理工具购置项目</t>
    </r>
  </si>
  <si>
    <r>
      <rPr>
        <sz val="14"/>
        <rFont val="宋体"/>
        <charset val="134"/>
      </rPr>
      <t>平安乡所辖</t>
    </r>
    <r>
      <rPr>
        <sz val="14"/>
        <rFont val="Times New Roman"/>
        <charset val="134"/>
      </rPr>
      <t>8</t>
    </r>
    <r>
      <rPr>
        <sz val="14"/>
        <rFont val="宋体"/>
        <charset val="134"/>
      </rPr>
      <t>个村，共计</t>
    </r>
    <r>
      <rPr>
        <sz val="14"/>
        <rFont val="Times New Roman"/>
        <charset val="134"/>
      </rPr>
      <t>800</t>
    </r>
    <r>
      <rPr>
        <sz val="14"/>
        <rFont val="宋体"/>
        <charset val="134"/>
      </rPr>
      <t>个。</t>
    </r>
  </si>
  <si>
    <r>
      <rPr>
        <sz val="14"/>
        <rFont val="宋体"/>
        <charset val="134"/>
      </rPr>
      <t>马鹿镇垃圾清理工具购置项目</t>
    </r>
  </si>
  <si>
    <r>
      <rPr>
        <sz val="14"/>
        <rFont val="宋体"/>
        <charset val="134"/>
      </rPr>
      <t>马鹿镇共需工具</t>
    </r>
    <r>
      <rPr>
        <sz val="14"/>
        <rFont val="Times New Roman"/>
        <charset val="134"/>
      </rPr>
      <t>900</t>
    </r>
    <r>
      <rPr>
        <sz val="14"/>
        <rFont val="宋体"/>
        <charset val="134"/>
      </rPr>
      <t>件。涉及</t>
    </r>
    <r>
      <rPr>
        <sz val="14"/>
        <rFont val="Times New Roman"/>
        <charset val="134"/>
      </rPr>
      <t>16</t>
    </r>
    <r>
      <rPr>
        <sz val="14"/>
        <rFont val="宋体"/>
        <charset val="134"/>
      </rPr>
      <t>个村。</t>
    </r>
  </si>
  <si>
    <r>
      <rPr>
        <sz val="14"/>
        <rFont val="宋体"/>
        <charset val="134"/>
      </rPr>
      <t>通过购买各类工具，有效清理垃圾，提升人居环境卫生，助力乡村振兴</t>
    </r>
  </si>
  <si>
    <r>
      <rPr>
        <sz val="14"/>
        <rFont val="宋体"/>
        <charset val="134"/>
      </rPr>
      <t>闫家乡垃圾清理工具购置项目</t>
    </r>
  </si>
  <si>
    <r>
      <rPr>
        <sz val="14"/>
        <rFont val="宋体"/>
        <charset val="134"/>
      </rPr>
      <t>闫家乡所辖</t>
    </r>
    <r>
      <rPr>
        <sz val="14"/>
        <rFont val="Times New Roman"/>
        <charset val="134"/>
      </rPr>
      <t>14</t>
    </r>
    <r>
      <rPr>
        <sz val="14"/>
        <rFont val="宋体"/>
        <charset val="134"/>
      </rPr>
      <t>个村</t>
    </r>
    <r>
      <rPr>
        <sz val="14"/>
        <rFont val="Times New Roman"/>
        <charset val="134"/>
      </rPr>
      <t xml:space="preserve"> </t>
    </r>
    <r>
      <rPr>
        <sz val="14"/>
        <rFont val="宋体"/>
        <charset val="134"/>
      </rPr>
      <t>，共计</t>
    </r>
    <r>
      <rPr>
        <sz val="14"/>
        <rFont val="Times New Roman"/>
        <charset val="134"/>
      </rPr>
      <t>1000</t>
    </r>
    <r>
      <rPr>
        <sz val="14"/>
        <rFont val="宋体"/>
        <charset val="134"/>
      </rPr>
      <t>个。</t>
    </r>
  </si>
  <si>
    <r>
      <rPr>
        <sz val="14"/>
        <rFont val="宋体"/>
        <charset val="134"/>
      </rPr>
      <t>恭门镇垃圾清理工具购置项目</t>
    </r>
  </si>
  <si>
    <r>
      <rPr>
        <sz val="14"/>
        <rFont val="宋体"/>
        <charset val="134"/>
      </rPr>
      <t>恭门镇所辖</t>
    </r>
    <r>
      <rPr>
        <sz val="14"/>
        <rFont val="Times New Roman"/>
        <charset val="134"/>
      </rPr>
      <t>27</t>
    </r>
    <r>
      <rPr>
        <sz val="14"/>
        <rFont val="宋体"/>
        <charset val="134"/>
      </rPr>
      <t>村、</t>
    </r>
    <r>
      <rPr>
        <sz val="14"/>
        <rFont val="Times New Roman"/>
        <charset val="134"/>
      </rPr>
      <t>1</t>
    </r>
    <r>
      <rPr>
        <sz val="14"/>
        <rFont val="宋体"/>
        <charset val="134"/>
      </rPr>
      <t>个社区，环卫垃圾夹，共计</t>
    </r>
    <r>
      <rPr>
        <sz val="14"/>
        <rFont val="Times New Roman"/>
        <charset val="134"/>
      </rPr>
      <t>1000</t>
    </r>
    <r>
      <rPr>
        <sz val="14"/>
        <rFont val="宋体"/>
        <charset val="134"/>
      </rPr>
      <t>套。环卫大竹扫把，共计</t>
    </r>
    <r>
      <rPr>
        <sz val="14"/>
        <rFont val="Times New Roman"/>
        <charset val="134"/>
      </rPr>
      <t>1200</t>
    </r>
    <r>
      <rPr>
        <sz val="14"/>
        <rFont val="宋体"/>
        <charset val="134"/>
      </rPr>
      <t>把。铲雪铁锹，共计</t>
    </r>
    <r>
      <rPr>
        <sz val="14"/>
        <rFont val="Times New Roman"/>
        <charset val="134"/>
      </rPr>
      <t>300</t>
    </r>
    <r>
      <rPr>
        <sz val="14"/>
        <rFont val="宋体"/>
        <charset val="134"/>
      </rPr>
      <t>把。铁锹，共计</t>
    </r>
    <r>
      <rPr>
        <sz val="14"/>
        <rFont val="Times New Roman"/>
        <charset val="134"/>
      </rPr>
      <t>1000</t>
    </r>
    <r>
      <rPr>
        <sz val="14"/>
        <rFont val="宋体"/>
        <charset val="134"/>
      </rPr>
      <t>。</t>
    </r>
  </si>
  <si>
    <r>
      <rPr>
        <sz val="14"/>
        <rFont val="宋体"/>
        <charset val="134"/>
      </rPr>
      <t>张棉乡垃圾清理工具购置项目</t>
    </r>
  </si>
  <si>
    <r>
      <rPr>
        <sz val="14"/>
        <rFont val="宋体"/>
        <charset val="134"/>
      </rPr>
      <t>铁锹</t>
    </r>
    <r>
      <rPr>
        <sz val="14"/>
        <rFont val="Times New Roman"/>
        <charset val="134"/>
      </rPr>
      <t>256</t>
    </r>
    <r>
      <rPr>
        <sz val="14"/>
        <rFont val="宋体"/>
        <charset val="134"/>
      </rPr>
      <t>把，扫帚</t>
    </r>
    <r>
      <rPr>
        <sz val="14"/>
        <rFont val="Times New Roman"/>
        <charset val="134"/>
      </rPr>
      <t>512</t>
    </r>
    <r>
      <rPr>
        <sz val="14"/>
        <rFont val="宋体"/>
        <charset val="134"/>
      </rPr>
      <t>把，推雪板</t>
    </r>
    <r>
      <rPr>
        <sz val="14"/>
        <rFont val="Times New Roman"/>
        <charset val="134"/>
      </rPr>
      <t>256</t>
    </r>
    <r>
      <rPr>
        <sz val="14"/>
        <rFont val="宋体"/>
        <charset val="134"/>
      </rPr>
      <t>个，夹子</t>
    </r>
    <r>
      <rPr>
        <sz val="14"/>
        <rFont val="Times New Roman"/>
        <charset val="134"/>
      </rPr>
      <t>256</t>
    </r>
    <r>
      <rPr>
        <sz val="14"/>
        <rFont val="宋体"/>
        <charset val="134"/>
      </rPr>
      <t>个</t>
    </r>
  </si>
  <si>
    <r>
      <rPr>
        <sz val="14"/>
        <rFont val="宋体"/>
        <charset val="134"/>
      </rPr>
      <t>刘堡镇垃圾清理工具购置项目</t>
    </r>
  </si>
  <si>
    <r>
      <rPr>
        <sz val="14"/>
        <rFont val="宋体"/>
        <charset val="134"/>
      </rPr>
      <t>全镇共投资</t>
    </r>
    <r>
      <rPr>
        <sz val="14"/>
        <rFont val="Times New Roman"/>
        <charset val="134"/>
      </rPr>
      <t>1.907</t>
    </r>
    <r>
      <rPr>
        <sz val="14"/>
        <rFont val="宋体"/>
        <charset val="134"/>
      </rPr>
      <t>购买各类消耗品，其中投资</t>
    </r>
    <r>
      <rPr>
        <sz val="14"/>
        <rFont val="Times New Roman"/>
        <charset val="134"/>
      </rPr>
      <t>0.3475</t>
    </r>
    <r>
      <rPr>
        <sz val="14"/>
        <rFont val="宋体"/>
        <charset val="134"/>
      </rPr>
      <t>万元为</t>
    </r>
    <r>
      <rPr>
        <sz val="14"/>
        <rFont val="Times New Roman"/>
        <charset val="134"/>
      </rPr>
      <t>11</t>
    </r>
    <r>
      <rPr>
        <sz val="14"/>
        <rFont val="宋体"/>
        <charset val="134"/>
      </rPr>
      <t>个村购买推雪推板</t>
    </r>
    <r>
      <rPr>
        <sz val="14"/>
        <rFont val="Times New Roman"/>
        <charset val="134"/>
      </rPr>
      <t>139</t>
    </r>
    <r>
      <rPr>
        <sz val="14"/>
        <rFont val="宋体"/>
        <charset val="134"/>
      </rPr>
      <t>把、投资</t>
    </r>
    <r>
      <rPr>
        <sz val="14"/>
        <rFont val="Times New Roman"/>
        <charset val="134"/>
      </rPr>
      <t>0.267</t>
    </r>
    <r>
      <rPr>
        <sz val="14"/>
        <rFont val="宋体"/>
        <charset val="134"/>
      </rPr>
      <t>万元为</t>
    </r>
    <r>
      <rPr>
        <sz val="14"/>
        <rFont val="Times New Roman"/>
        <charset val="134"/>
      </rPr>
      <t>6</t>
    </r>
    <r>
      <rPr>
        <sz val="14"/>
        <rFont val="宋体"/>
        <charset val="134"/>
      </rPr>
      <t>个村购买铁锹</t>
    </r>
    <r>
      <rPr>
        <sz val="14"/>
        <rFont val="Times New Roman"/>
        <charset val="134"/>
      </rPr>
      <t>69</t>
    </r>
    <r>
      <rPr>
        <sz val="14"/>
        <rFont val="宋体"/>
        <charset val="134"/>
      </rPr>
      <t>、投资</t>
    </r>
    <r>
      <rPr>
        <sz val="14"/>
        <rFont val="Times New Roman"/>
        <charset val="134"/>
      </rPr>
      <t>1.2025</t>
    </r>
    <r>
      <rPr>
        <sz val="14"/>
        <rFont val="宋体"/>
        <charset val="134"/>
      </rPr>
      <t>万元为</t>
    </r>
    <r>
      <rPr>
        <sz val="14"/>
        <rFont val="Times New Roman"/>
        <charset val="134"/>
      </rPr>
      <t>13</t>
    </r>
    <r>
      <rPr>
        <sz val="14"/>
        <rFont val="宋体"/>
        <charset val="134"/>
      </rPr>
      <t>个村购买</t>
    </r>
    <r>
      <rPr>
        <sz val="14"/>
        <rFont val="Times New Roman"/>
        <charset val="134"/>
      </rPr>
      <t>481</t>
    </r>
    <r>
      <rPr>
        <sz val="14"/>
        <rFont val="宋体"/>
        <charset val="134"/>
      </rPr>
      <t>把扫帚、投资</t>
    </r>
    <r>
      <rPr>
        <sz val="14"/>
        <rFont val="Times New Roman"/>
        <charset val="134"/>
      </rPr>
      <t>0.09</t>
    </r>
    <r>
      <rPr>
        <sz val="14"/>
        <rFont val="宋体"/>
        <charset val="134"/>
      </rPr>
      <t>万元为</t>
    </r>
    <r>
      <rPr>
        <sz val="14"/>
        <rFont val="Times New Roman"/>
        <charset val="134"/>
      </rPr>
      <t>3</t>
    </r>
    <r>
      <rPr>
        <sz val="14"/>
        <rFont val="宋体"/>
        <charset val="134"/>
      </rPr>
      <t>个村购买捡垃圾夹</t>
    </r>
    <r>
      <rPr>
        <sz val="14"/>
        <rFont val="Times New Roman"/>
        <charset val="134"/>
      </rPr>
      <t>45</t>
    </r>
    <r>
      <rPr>
        <sz val="14"/>
        <rFont val="宋体"/>
        <charset val="134"/>
      </rPr>
      <t>个</t>
    </r>
  </si>
  <si>
    <r>
      <rPr>
        <sz val="14"/>
        <rFont val="宋体"/>
        <charset val="134"/>
      </rPr>
      <t>木河乡垃圾清理工具购置项目</t>
    </r>
  </si>
  <si>
    <r>
      <rPr>
        <sz val="14"/>
        <rFont val="宋体"/>
        <charset val="134"/>
      </rPr>
      <t>购置扫把</t>
    </r>
    <r>
      <rPr>
        <sz val="14"/>
        <rFont val="Times New Roman"/>
        <charset val="134"/>
      </rPr>
      <t>1300</t>
    </r>
    <r>
      <rPr>
        <sz val="14"/>
        <rFont val="宋体"/>
        <charset val="134"/>
      </rPr>
      <t>把，垃圾夹</t>
    </r>
    <r>
      <rPr>
        <sz val="14"/>
        <rFont val="Times New Roman"/>
        <charset val="134"/>
      </rPr>
      <t>110</t>
    </r>
    <r>
      <rPr>
        <sz val="14"/>
        <rFont val="宋体"/>
        <charset val="134"/>
      </rPr>
      <t>个，便携垃圾收集盘</t>
    </r>
    <r>
      <rPr>
        <sz val="14"/>
        <rFont val="Times New Roman"/>
        <charset val="134"/>
      </rPr>
      <t>110</t>
    </r>
    <r>
      <rPr>
        <sz val="14"/>
        <rFont val="宋体"/>
        <charset val="134"/>
      </rPr>
      <t>个。</t>
    </r>
  </si>
  <si>
    <t>5.64</t>
  </si>
  <si>
    <r>
      <rPr>
        <sz val="14"/>
        <rFont val="宋体"/>
        <charset val="134"/>
      </rPr>
      <t>加强垃圾清扫设备配备，为人居环境整治奠定基础</t>
    </r>
    <r>
      <rPr>
        <sz val="14"/>
        <rFont val="Times New Roman"/>
        <charset val="134"/>
      </rPr>
      <t xml:space="preserve"> </t>
    </r>
    <r>
      <rPr>
        <sz val="14"/>
        <rFont val="宋体"/>
        <charset val="134"/>
      </rPr>
      <t>。</t>
    </r>
  </si>
  <si>
    <r>
      <rPr>
        <sz val="14"/>
        <rFont val="宋体"/>
        <charset val="134"/>
      </rPr>
      <t>川王镇垃圾清理工具购置项目</t>
    </r>
  </si>
  <si>
    <r>
      <rPr>
        <sz val="14"/>
        <rFont val="宋体"/>
        <charset val="134"/>
      </rPr>
      <t>川王镇</t>
    </r>
    <r>
      <rPr>
        <sz val="14"/>
        <rFont val="Times New Roman"/>
        <charset val="134"/>
      </rPr>
      <t>16</t>
    </r>
    <r>
      <rPr>
        <sz val="14"/>
        <rFont val="宋体"/>
        <charset val="134"/>
      </rPr>
      <t>村，共需工具</t>
    </r>
    <r>
      <rPr>
        <sz val="14"/>
        <rFont val="Times New Roman"/>
        <charset val="134"/>
      </rPr>
      <t>1600</t>
    </r>
    <r>
      <rPr>
        <sz val="14"/>
        <rFont val="宋体"/>
        <charset val="134"/>
      </rPr>
      <t>把扫把，铁锹</t>
    </r>
    <r>
      <rPr>
        <sz val="14"/>
        <rFont val="Times New Roman"/>
        <charset val="134"/>
      </rPr>
      <t>800</t>
    </r>
    <r>
      <rPr>
        <sz val="14"/>
        <rFont val="宋体"/>
        <charset val="134"/>
      </rPr>
      <t>把，每村</t>
    </r>
    <r>
      <rPr>
        <sz val="14"/>
        <rFont val="Times New Roman"/>
        <charset val="134"/>
      </rPr>
      <t>100</t>
    </r>
    <r>
      <rPr>
        <sz val="14"/>
        <rFont val="宋体"/>
        <charset val="134"/>
      </rPr>
      <t>把扫把，铁锹</t>
    </r>
    <r>
      <rPr>
        <sz val="14"/>
        <rFont val="Times New Roman"/>
        <charset val="134"/>
      </rPr>
      <t>50</t>
    </r>
    <r>
      <rPr>
        <sz val="14"/>
        <rFont val="宋体"/>
        <charset val="134"/>
      </rPr>
      <t>把。</t>
    </r>
  </si>
  <si>
    <r>
      <rPr>
        <sz val="14"/>
        <rFont val="宋体"/>
        <charset val="134"/>
      </rPr>
      <t>大阳镇垃圾清理工具购置项目</t>
    </r>
  </si>
  <si>
    <r>
      <rPr>
        <sz val="14"/>
        <rFont val="宋体"/>
        <charset val="134"/>
      </rPr>
      <t>闫庄</t>
    </r>
    <r>
      <rPr>
        <sz val="14"/>
        <rFont val="Times New Roman"/>
        <charset val="134"/>
      </rPr>
      <t>40</t>
    </r>
    <r>
      <rPr>
        <sz val="14"/>
        <rFont val="宋体"/>
        <charset val="134"/>
      </rPr>
      <t>个梁堡</t>
    </r>
    <r>
      <rPr>
        <sz val="14"/>
        <rFont val="Times New Roman"/>
        <charset val="134"/>
      </rPr>
      <t>50</t>
    </r>
    <r>
      <rPr>
        <sz val="14"/>
        <rFont val="宋体"/>
        <charset val="134"/>
      </rPr>
      <t>个大阳</t>
    </r>
    <r>
      <rPr>
        <sz val="14"/>
        <rFont val="Times New Roman"/>
        <charset val="134"/>
      </rPr>
      <t>20</t>
    </r>
    <r>
      <rPr>
        <sz val="14"/>
        <rFont val="宋体"/>
        <charset val="134"/>
      </rPr>
      <t>个</t>
    </r>
  </si>
  <si>
    <r>
      <rPr>
        <sz val="14"/>
        <rFont val="宋体"/>
        <charset val="134"/>
      </rPr>
      <t>马关镇垃圾清理工具购置项目</t>
    </r>
  </si>
  <si>
    <r>
      <rPr>
        <sz val="14"/>
        <rFont val="宋体"/>
        <charset val="134"/>
      </rPr>
      <t>推雪板、铁锹、扫把、垃圾夹、铁簸箕、雨鞋、小桶</t>
    </r>
  </si>
  <si>
    <r>
      <rPr>
        <sz val="14"/>
        <rFont val="宋体"/>
        <charset val="134"/>
      </rPr>
      <t>加强垃圾清运转运设施，为人居环境整治奠定基础</t>
    </r>
    <r>
      <rPr>
        <sz val="14"/>
        <rFont val="Times New Roman"/>
        <charset val="134"/>
      </rPr>
      <t xml:space="preserve"> </t>
    </r>
    <r>
      <rPr>
        <sz val="14"/>
        <rFont val="宋体"/>
        <charset val="134"/>
      </rPr>
      <t>。</t>
    </r>
  </si>
  <si>
    <r>
      <rPr>
        <b/>
        <sz val="14"/>
        <rFont val="Times New Roman"/>
        <charset val="134"/>
      </rPr>
      <t>2.5</t>
    </r>
    <r>
      <rPr>
        <b/>
        <sz val="14"/>
        <rFont val="宋体"/>
        <charset val="134"/>
      </rPr>
      <t>垃圾清运人力三轮车购置项目</t>
    </r>
  </si>
  <si>
    <r>
      <rPr>
        <b/>
        <sz val="14"/>
        <rFont val="宋体"/>
        <charset val="134"/>
      </rPr>
      <t>投资</t>
    </r>
    <r>
      <rPr>
        <b/>
        <sz val="14"/>
        <rFont val="Times New Roman"/>
        <charset val="134"/>
      </rPr>
      <t>188.7</t>
    </r>
    <r>
      <rPr>
        <b/>
        <sz val="14"/>
        <rFont val="宋体"/>
        <charset val="134"/>
      </rPr>
      <t>万元用于垃圾清运人力三轮车购置项目，每辆</t>
    </r>
    <r>
      <rPr>
        <b/>
        <sz val="14"/>
        <rFont val="Times New Roman"/>
        <charset val="134"/>
      </rPr>
      <t>1500</t>
    </r>
    <r>
      <rPr>
        <b/>
        <sz val="14"/>
        <rFont val="宋体"/>
        <charset val="134"/>
      </rPr>
      <t>元，共购置</t>
    </r>
    <r>
      <rPr>
        <b/>
        <sz val="14"/>
        <rFont val="Times New Roman"/>
        <charset val="134"/>
      </rPr>
      <t>1258</t>
    </r>
    <r>
      <rPr>
        <b/>
        <sz val="14"/>
        <rFont val="宋体"/>
        <charset val="134"/>
      </rPr>
      <t>辆。</t>
    </r>
  </si>
  <si>
    <r>
      <rPr>
        <sz val="14"/>
        <rFont val="宋体"/>
        <charset val="134"/>
      </rPr>
      <t>恭门镇垃圾清运人力三轮车购置项目</t>
    </r>
  </si>
  <si>
    <r>
      <rPr>
        <sz val="14"/>
        <rFont val="宋体"/>
        <charset val="134"/>
      </rPr>
      <t>张川镇垃圾清运人力三轮车购置项目</t>
    </r>
  </si>
  <si>
    <r>
      <rPr>
        <sz val="14"/>
        <rFont val="宋体"/>
        <charset val="134"/>
      </rPr>
      <t>胡川镇垃圾清运人力三轮车购置项目</t>
    </r>
  </si>
  <si>
    <r>
      <rPr>
        <sz val="14"/>
        <rFont val="宋体"/>
        <charset val="134"/>
      </rPr>
      <t>胡川镇共需</t>
    </r>
    <r>
      <rPr>
        <sz val="14"/>
        <rFont val="Times New Roman"/>
        <charset val="134"/>
      </rPr>
      <t>100</t>
    </r>
    <r>
      <rPr>
        <sz val="14"/>
        <rFont val="宋体"/>
        <charset val="134"/>
      </rPr>
      <t>辆</t>
    </r>
  </si>
  <si>
    <r>
      <rPr>
        <sz val="14"/>
        <rFont val="宋体"/>
        <charset val="134"/>
      </rPr>
      <t>川王镇垃圾清运人力三轮车购置项目</t>
    </r>
  </si>
  <si>
    <r>
      <rPr>
        <sz val="14"/>
        <rFont val="宋体"/>
        <charset val="134"/>
      </rPr>
      <t>川王镇</t>
    </r>
    <r>
      <rPr>
        <sz val="14"/>
        <rFont val="Times New Roman"/>
        <charset val="134"/>
      </rPr>
      <t>14</t>
    </r>
    <r>
      <rPr>
        <sz val="14"/>
        <rFont val="宋体"/>
        <charset val="134"/>
      </rPr>
      <t>村，共需三轮车</t>
    </r>
    <r>
      <rPr>
        <sz val="14"/>
        <rFont val="Times New Roman"/>
        <charset val="134"/>
      </rPr>
      <t>20</t>
    </r>
    <r>
      <rPr>
        <sz val="14"/>
        <rFont val="宋体"/>
        <charset val="134"/>
      </rPr>
      <t>辆，其中：关河</t>
    </r>
    <r>
      <rPr>
        <sz val="14"/>
        <rFont val="Times New Roman"/>
        <charset val="134"/>
      </rPr>
      <t>1</t>
    </r>
    <r>
      <rPr>
        <sz val="14"/>
        <rFont val="宋体"/>
        <charset val="134"/>
      </rPr>
      <t>辆，峡口</t>
    </r>
    <r>
      <rPr>
        <sz val="14"/>
        <rFont val="Times New Roman"/>
        <charset val="134"/>
      </rPr>
      <t>2</t>
    </r>
    <r>
      <rPr>
        <sz val="14"/>
        <rFont val="宋体"/>
        <charset val="134"/>
      </rPr>
      <t>辆，小河</t>
    </r>
    <r>
      <rPr>
        <sz val="14"/>
        <rFont val="Times New Roman"/>
        <charset val="134"/>
      </rPr>
      <t>1</t>
    </r>
    <r>
      <rPr>
        <sz val="14"/>
        <rFont val="宋体"/>
        <charset val="134"/>
      </rPr>
      <t>辆，何湾</t>
    </r>
    <r>
      <rPr>
        <sz val="14"/>
        <rFont val="Times New Roman"/>
        <charset val="134"/>
      </rPr>
      <t>1</t>
    </r>
    <r>
      <rPr>
        <sz val="14"/>
        <rFont val="宋体"/>
        <charset val="134"/>
      </rPr>
      <t>辆，王沟</t>
    </r>
    <r>
      <rPr>
        <sz val="14"/>
        <rFont val="Times New Roman"/>
        <charset val="134"/>
      </rPr>
      <t>1</t>
    </r>
    <r>
      <rPr>
        <sz val="14"/>
        <rFont val="宋体"/>
        <charset val="134"/>
      </rPr>
      <t>辆，海湾</t>
    </r>
    <r>
      <rPr>
        <sz val="14"/>
        <rFont val="Times New Roman"/>
        <charset val="134"/>
      </rPr>
      <t>3</t>
    </r>
    <r>
      <rPr>
        <sz val="14"/>
        <rFont val="宋体"/>
        <charset val="134"/>
      </rPr>
      <t>辆，西崖</t>
    </r>
    <r>
      <rPr>
        <sz val="14"/>
        <rFont val="Times New Roman"/>
        <charset val="134"/>
      </rPr>
      <t>2</t>
    </r>
    <r>
      <rPr>
        <sz val="14"/>
        <rFont val="宋体"/>
        <charset val="134"/>
      </rPr>
      <t>辆，毛寨</t>
    </r>
    <r>
      <rPr>
        <sz val="14"/>
        <rFont val="Times New Roman"/>
        <charset val="134"/>
      </rPr>
      <t>1</t>
    </r>
    <r>
      <rPr>
        <sz val="14"/>
        <rFont val="宋体"/>
        <charset val="134"/>
      </rPr>
      <t>辆，铁洼</t>
    </r>
    <r>
      <rPr>
        <sz val="14"/>
        <rFont val="Times New Roman"/>
        <charset val="134"/>
      </rPr>
      <t>4</t>
    </r>
    <r>
      <rPr>
        <sz val="14"/>
        <rFont val="宋体"/>
        <charset val="134"/>
      </rPr>
      <t>辆，大庄</t>
    </r>
    <r>
      <rPr>
        <sz val="14"/>
        <rFont val="Times New Roman"/>
        <charset val="134"/>
      </rPr>
      <t>1</t>
    </r>
    <r>
      <rPr>
        <sz val="14"/>
        <rFont val="宋体"/>
        <charset val="134"/>
      </rPr>
      <t>辆，范湾</t>
    </r>
    <r>
      <rPr>
        <sz val="14"/>
        <rFont val="Times New Roman"/>
        <charset val="134"/>
      </rPr>
      <t>1</t>
    </r>
    <r>
      <rPr>
        <sz val="14"/>
        <rFont val="宋体"/>
        <charset val="134"/>
      </rPr>
      <t>辆，川王</t>
    </r>
    <r>
      <rPr>
        <sz val="14"/>
        <rFont val="Times New Roman"/>
        <charset val="134"/>
      </rPr>
      <t>1</t>
    </r>
    <r>
      <rPr>
        <sz val="14"/>
        <rFont val="宋体"/>
        <charset val="134"/>
      </rPr>
      <t>辆，冯家</t>
    </r>
    <r>
      <rPr>
        <sz val="14"/>
        <rFont val="Times New Roman"/>
        <charset val="134"/>
      </rPr>
      <t>2</t>
    </r>
    <r>
      <rPr>
        <sz val="14"/>
        <rFont val="宋体"/>
        <charset val="134"/>
      </rPr>
      <t>辆，哈沟</t>
    </r>
    <r>
      <rPr>
        <sz val="14"/>
        <rFont val="Times New Roman"/>
        <charset val="134"/>
      </rPr>
      <t>1</t>
    </r>
    <r>
      <rPr>
        <sz val="14"/>
        <rFont val="宋体"/>
        <charset val="134"/>
      </rPr>
      <t>辆。</t>
    </r>
  </si>
  <si>
    <r>
      <rPr>
        <sz val="14"/>
        <rFont val="宋体"/>
        <charset val="134"/>
      </rPr>
      <t>通过购买三轮车，有效运转垃圾，提升人居环境卫生，助力乡村振兴</t>
    </r>
  </si>
  <si>
    <r>
      <rPr>
        <sz val="14"/>
        <rFont val="宋体"/>
        <charset val="134"/>
      </rPr>
      <t>大阳镇垃圾清运人力三轮车购置项目</t>
    </r>
  </si>
  <si>
    <r>
      <rPr>
        <sz val="14"/>
        <rFont val="宋体"/>
        <charset val="134"/>
      </rPr>
      <t>高沟</t>
    </r>
    <r>
      <rPr>
        <sz val="14"/>
        <rFont val="Times New Roman"/>
        <charset val="134"/>
      </rPr>
      <t>5</t>
    </r>
    <r>
      <rPr>
        <sz val="14"/>
        <rFont val="宋体"/>
        <charset val="134"/>
      </rPr>
      <t>辆，中庄</t>
    </r>
    <r>
      <rPr>
        <sz val="14"/>
        <rFont val="Times New Roman"/>
        <charset val="134"/>
      </rPr>
      <t>12</t>
    </r>
    <r>
      <rPr>
        <sz val="14"/>
        <rFont val="宋体"/>
        <charset val="134"/>
      </rPr>
      <t>辆，梁堡</t>
    </r>
    <r>
      <rPr>
        <sz val="14"/>
        <rFont val="Times New Roman"/>
        <charset val="134"/>
      </rPr>
      <t>15</t>
    </r>
    <r>
      <rPr>
        <sz val="14"/>
        <rFont val="宋体"/>
        <charset val="134"/>
      </rPr>
      <t>辆</t>
    </r>
  </si>
  <si>
    <r>
      <rPr>
        <sz val="14"/>
        <rFont val="宋体"/>
        <charset val="134"/>
      </rPr>
      <t>连五乡垃圾清运人力三轮车购置项目</t>
    </r>
  </si>
  <si>
    <r>
      <rPr>
        <sz val="14"/>
        <rFont val="宋体"/>
        <charset val="134"/>
      </rPr>
      <t>连五乡所辖</t>
    </r>
    <r>
      <rPr>
        <sz val="14"/>
        <rFont val="Times New Roman"/>
        <charset val="134"/>
      </rPr>
      <t>14</t>
    </r>
    <r>
      <rPr>
        <sz val="14"/>
        <rFont val="宋体"/>
        <charset val="134"/>
      </rPr>
      <t>村，每村</t>
    </r>
    <r>
      <rPr>
        <sz val="14"/>
        <rFont val="Times New Roman"/>
        <charset val="134"/>
      </rPr>
      <t>5</t>
    </r>
    <r>
      <rPr>
        <sz val="14"/>
        <rFont val="宋体"/>
        <charset val="134"/>
      </rPr>
      <t>辆，共计</t>
    </r>
    <r>
      <rPr>
        <sz val="14"/>
        <rFont val="Times New Roman"/>
        <charset val="134"/>
      </rPr>
      <t>70</t>
    </r>
    <r>
      <rPr>
        <sz val="14"/>
        <rFont val="宋体"/>
        <charset val="134"/>
      </rPr>
      <t>辆。</t>
    </r>
  </si>
  <si>
    <r>
      <rPr>
        <sz val="14"/>
        <rFont val="宋体"/>
        <charset val="134"/>
      </rPr>
      <t>梁山镇垃圾清运人力三轮车购置项目</t>
    </r>
  </si>
  <si>
    <r>
      <rPr>
        <sz val="14"/>
        <rFont val="宋体"/>
        <charset val="134"/>
      </rPr>
      <t>梁山镇所辖</t>
    </r>
    <r>
      <rPr>
        <sz val="14"/>
        <rFont val="Times New Roman"/>
        <charset val="134"/>
      </rPr>
      <t>12</t>
    </r>
    <r>
      <rPr>
        <sz val="14"/>
        <rFont val="宋体"/>
        <charset val="134"/>
      </rPr>
      <t>个村，共计</t>
    </r>
    <r>
      <rPr>
        <sz val="14"/>
        <rFont val="Times New Roman"/>
        <charset val="134"/>
      </rPr>
      <t>216</t>
    </r>
    <r>
      <rPr>
        <sz val="14"/>
        <rFont val="宋体"/>
        <charset val="134"/>
      </rPr>
      <t>个。</t>
    </r>
  </si>
  <si>
    <r>
      <rPr>
        <sz val="14"/>
        <rFont val="宋体"/>
        <charset val="134"/>
      </rPr>
      <t>马关镇垃圾清运人力三轮车购置项目</t>
    </r>
  </si>
  <si>
    <r>
      <rPr>
        <sz val="14"/>
        <rFont val="宋体"/>
        <charset val="134"/>
      </rPr>
      <t>马关镇所辖</t>
    </r>
    <r>
      <rPr>
        <sz val="14"/>
        <rFont val="Times New Roman"/>
        <charset val="134"/>
      </rPr>
      <t>17</t>
    </r>
    <r>
      <rPr>
        <sz val="14"/>
        <rFont val="宋体"/>
        <charset val="134"/>
      </rPr>
      <t>个村，共计</t>
    </r>
    <r>
      <rPr>
        <sz val="14"/>
        <rFont val="Times New Roman"/>
        <charset val="134"/>
      </rPr>
      <t>200</t>
    </r>
    <r>
      <rPr>
        <sz val="14"/>
        <rFont val="宋体"/>
        <charset val="134"/>
      </rPr>
      <t>个。</t>
    </r>
  </si>
  <si>
    <r>
      <rPr>
        <b/>
        <sz val="14"/>
        <rFont val="Times New Roman"/>
        <charset val="134"/>
      </rPr>
      <t>2.6</t>
    </r>
    <r>
      <rPr>
        <b/>
        <sz val="14"/>
        <rFont val="宋体"/>
        <charset val="134"/>
      </rPr>
      <t>垃圾清运车辆购置项目</t>
    </r>
  </si>
  <si>
    <r>
      <rPr>
        <sz val="14"/>
        <rFont val="宋体"/>
        <charset val="134"/>
      </rPr>
      <t>投资</t>
    </r>
    <r>
      <rPr>
        <sz val="14"/>
        <rFont val="Times New Roman"/>
        <charset val="134"/>
      </rPr>
      <t>555</t>
    </r>
    <r>
      <rPr>
        <sz val="14"/>
        <rFont val="宋体"/>
        <charset val="134"/>
      </rPr>
      <t>万元用于垃圾清运车辆购置</t>
    </r>
    <r>
      <rPr>
        <sz val="14"/>
        <rFont val="Times New Roman"/>
        <charset val="134"/>
      </rPr>
      <t>.</t>
    </r>
  </si>
  <si>
    <r>
      <rPr>
        <sz val="14"/>
        <rFont val="宋体"/>
        <charset val="134"/>
      </rPr>
      <t>龙山镇垃圾清运购置项目</t>
    </r>
  </si>
  <si>
    <r>
      <rPr>
        <sz val="14"/>
        <rFont val="宋体"/>
        <charset val="134"/>
      </rPr>
      <t>购置垃圾清运车</t>
    </r>
    <r>
      <rPr>
        <sz val="14"/>
        <rFont val="Times New Roman"/>
        <charset val="134"/>
      </rPr>
      <t>20</t>
    </r>
    <r>
      <rPr>
        <sz val="14"/>
        <rFont val="宋体"/>
        <charset val="134"/>
      </rPr>
      <t>辆</t>
    </r>
  </si>
  <si>
    <r>
      <rPr>
        <sz val="14"/>
        <rFont val="宋体"/>
        <charset val="134"/>
      </rPr>
      <t>镇域直属保洁队伍，服务城区，覆盖</t>
    </r>
    <r>
      <rPr>
        <sz val="14"/>
        <rFont val="Times New Roman"/>
        <charset val="134"/>
      </rPr>
      <t>15</t>
    </r>
    <r>
      <rPr>
        <sz val="14"/>
        <rFont val="宋体"/>
        <charset val="134"/>
      </rPr>
      <t>个行政村，垃圾拖挂车</t>
    </r>
    <r>
      <rPr>
        <sz val="14"/>
        <rFont val="Times New Roman"/>
        <charset val="134"/>
      </rPr>
      <t>15</t>
    </r>
    <r>
      <rPr>
        <sz val="14"/>
        <rFont val="宋体"/>
        <charset val="134"/>
      </rPr>
      <t>，垃圾压缩车</t>
    </r>
    <r>
      <rPr>
        <sz val="14"/>
        <rFont val="Times New Roman"/>
        <charset val="134"/>
      </rPr>
      <t>5</t>
    </r>
  </si>
  <si>
    <r>
      <rPr>
        <sz val="14"/>
        <rFont val="宋体"/>
        <charset val="134"/>
      </rPr>
      <t>马关镇垃圾清运购置项目</t>
    </r>
  </si>
  <si>
    <r>
      <rPr>
        <sz val="14"/>
        <rFont val="宋体"/>
        <charset val="134"/>
      </rPr>
      <t>购置垃圾清运车</t>
    </r>
    <r>
      <rPr>
        <sz val="14"/>
        <rFont val="Times New Roman"/>
        <charset val="134"/>
      </rPr>
      <t>17</t>
    </r>
    <r>
      <rPr>
        <sz val="14"/>
        <rFont val="宋体"/>
        <charset val="134"/>
      </rPr>
      <t>辆</t>
    </r>
  </si>
  <si>
    <r>
      <rPr>
        <b/>
        <sz val="14"/>
        <rFont val="Times New Roman"/>
        <charset val="134"/>
      </rPr>
      <t>2.7</t>
    </r>
    <r>
      <rPr>
        <b/>
        <sz val="14"/>
        <rFont val="宋体"/>
        <charset val="134"/>
      </rPr>
      <t>公厕修建项目</t>
    </r>
  </si>
  <si>
    <r>
      <rPr>
        <sz val="14"/>
        <rFont val="宋体"/>
        <charset val="134"/>
      </rPr>
      <t>新建公厕</t>
    </r>
    <r>
      <rPr>
        <sz val="14"/>
        <rFont val="Times New Roman"/>
        <charset val="134"/>
      </rPr>
      <t>6</t>
    </r>
    <r>
      <rPr>
        <sz val="14"/>
        <rFont val="宋体"/>
        <charset val="134"/>
      </rPr>
      <t>座，每座投资</t>
    </r>
    <r>
      <rPr>
        <sz val="14"/>
        <rFont val="Times New Roman"/>
        <charset val="134"/>
      </rPr>
      <t>20</t>
    </r>
    <r>
      <rPr>
        <sz val="14"/>
        <rFont val="宋体"/>
        <charset val="134"/>
      </rPr>
      <t>万元。</t>
    </r>
  </si>
  <si>
    <r>
      <rPr>
        <sz val="14"/>
        <rFont val="宋体"/>
        <charset val="134"/>
      </rPr>
      <t>连柯村、南街村、李山村、西门村各</t>
    </r>
    <r>
      <rPr>
        <sz val="14"/>
        <rFont val="Times New Roman"/>
        <charset val="134"/>
      </rPr>
      <t>1</t>
    </r>
    <r>
      <rPr>
        <sz val="14"/>
        <rFont val="宋体"/>
        <charset val="134"/>
      </rPr>
      <t>座，镇区</t>
    </r>
    <r>
      <rPr>
        <sz val="14"/>
        <rFont val="Times New Roman"/>
        <charset val="134"/>
      </rPr>
      <t>2</t>
    </r>
    <r>
      <rPr>
        <sz val="14"/>
        <rFont val="宋体"/>
        <charset val="134"/>
      </rPr>
      <t>座</t>
    </r>
  </si>
  <si>
    <r>
      <rPr>
        <b/>
        <sz val="14"/>
        <rFont val="Times New Roman"/>
        <charset val="134"/>
      </rPr>
      <t>2.8</t>
    </r>
    <r>
      <rPr>
        <b/>
        <sz val="14"/>
        <rFont val="宋体"/>
        <charset val="134"/>
      </rPr>
      <t>小型手扶清雪机购置项目</t>
    </r>
  </si>
  <si>
    <r>
      <rPr>
        <sz val="14"/>
        <rFont val="宋体"/>
        <charset val="134"/>
      </rPr>
      <t>马鹿镇共需清雪机</t>
    </r>
    <r>
      <rPr>
        <sz val="14"/>
        <rFont val="Times New Roman"/>
        <charset val="134"/>
      </rPr>
      <t>40</t>
    </r>
    <r>
      <rPr>
        <sz val="14"/>
        <rFont val="宋体"/>
        <charset val="134"/>
      </rPr>
      <t>台，涉及</t>
    </r>
    <r>
      <rPr>
        <sz val="14"/>
        <rFont val="Times New Roman"/>
        <charset val="134"/>
      </rPr>
      <t>16</t>
    </r>
    <r>
      <rPr>
        <sz val="14"/>
        <rFont val="宋体"/>
        <charset val="134"/>
      </rPr>
      <t>个村，每台</t>
    </r>
    <r>
      <rPr>
        <sz val="14"/>
        <rFont val="Times New Roman"/>
        <charset val="134"/>
      </rPr>
      <t>5000</t>
    </r>
    <r>
      <rPr>
        <sz val="14"/>
        <rFont val="宋体"/>
        <charset val="134"/>
      </rPr>
      <t>元。</t>
    </r>
  </si>
  <si>
    <r>
      <rPr>
        <sz val="14"/>
        <rFont val="宋体"/>
        <charset val="134"/>
      </rPr>
      <t>通过购买清雪机，利于冬天清理积雪，提高环境整治效率，助力乡村振兴。</t>
    </r>
  </si>
  <si>
    <r>
      <rPr>
        <b/>
        <sz val="14"/>
        <rFont val="宋体"/>
        <charset val="134"/>
      </rPr>
      <t>农村公共服务：</t>
    </r>
    <r>
      <rPr>
        <b/>
        <sz val="14"/>
        <rFont val="Times New Roman"/>
        <charset val="134"/>
      </rPr>
      <t>3</t>
    </r>
    <r>
      <rPr>
        <b/>
        <sz val="14"/>
        <rFont val="宋体"/>
        <charset val="134"/>
      </rPr>
      <t>项</t>
    </r>
  </si>
  <si>
    <r>
      <rPr>
        <b/>
        <sz val="14"/>
        <rFont val="宋体"/>
        <charset val="134"/>
      </rPr>
      <t>投资</t>
    </r>
    <r>
      <rPr>
        <b/>
        <sz val="14"/>
        <rFont val="Times New Roman"/>
        <charset val="134"/>
      </rPr>
      <t>18911</t>
    </r>
    <r>
      <rPr>
        <b/>
        <sz val="14"/>
        <rFont val="宋体"/>
        <charset val="134"/>
      </rPr>
      <t>万元用于农村公共服务。</t>
    </r>
  </si>
  <si>
    <r>
      <rPr>
        <b/>
        <sz val="18"/>
        <rFont val="Calibri"/>
        <charset val="134"/>
      </rPr>
      <t>①</t>
    </r>
  </si>
  <si>
    <r>
      <rPr>
        <b/>
        <sz val="14"/>
        <rFont val="宋体"/>
        <charset val="134"/>
      </rPr>
      <t>学校建设或改造（含幼儿园）：</t>
    </r>
    <r>
      <rPr>
        <b/>
        <sz val="14"/>
        <rFont val="Times New Roman"/>
        <charset val="134"/>
      </rPr>
      <t>1</t>
    </r>
    <r>
      <rPr>
        <b/>
        <sz val="14"/>
        <rFont val="宋体"/>
        <charset val="134"/>
      </rPr>
      <t>项</t>
    </r>
  </si>
  <si>
    <r>
      <rPr>
        <b/>
        <sz val="14"/>
        <rFont val="宋体"/>
        <charset val="134"/>
      </rPr>
      <t>投资</t>
    </r>
    <r>
      <rPr>
        <b/>
        <sz val="14"/>
        <rFont val="Times New Roman"/>
        <charset val="134"/>
      </rPr>
      <t>3411</t>
    </r>
    <r>
      <rPr>
        <b/>
        <sz val="14"/>
        <rFont val="宋体"/>
        <charset val="134"/>
      </rPr>
      <t>万元用于学校建设类项目。</t>
    </r>
  </si>
  <si>
    <t>张家川县教育园区基础设施建设项目</t>
  </si>
  <si>
    <r>
      <rPr>
        <sz val="14"/>
        <rFont val="宋体"/>
        <charset val="134"/>
      </rPr>
      <t>张家川镇</t>
    </r>
    <r>
      <rPr>
        <sz val="14"/>
        <rFont val="Times New Roman"/>
        <charset val="134"/>
      </rPr>
      <t xml:space="preserve">
</t>
    </r>
    <r>
      <rPr>
        <sz val="14"/>
        <rFont val="宋体"/>
        <charset val="134"/>
      </rPr>
      <t>袁川村</t>
    </r>
  </si>
  <si>
    <r>
      <rPr>
        <sz val="14"/>
        <rFont val="宋体"/>
        <charset val="134"/>
      </rPr>
      <t>新建学生食堂</t>
    </r>
    <r>
      <rPr>
        <sz val="14"/>
        <rFont val="Times New Roman"/>
        <charset val="134"/>
      </rPr>
      <t>5700</t>
    </r>
    <r>
      <rPr>
        <sz val="14"/>
        <rFont val="宋体"/>
        <charset val="134"/>
      </rPr>
      <t>平方米，并购置食堂设备。</t>
    </r>
  </si>
  <si>
    <r>
      <rPr>
        <sz val="14"/>
        <rFont val="宋体"/>
        <charset val="134"/>
      </rPr>
      <t>可解决</t>
    </r>
    <r>
      <rPr>
        <sz val="14"/>
        <rFont val="Times New Roman"/>
        <charset val="134"/>
      </rPr>
      <t>4800</t>
    </r>
    <r>
      <rPr>
        <sz val="14"/>
        <rFont val="宋体"/>
        <charset val="134"/>
      </rPr>
      <t>名学生体育运动和活动需求。</t>
    </r>
  </si>
  <si>
    <r>
      <rPr>
        <sz val="14"/>
        <rFont val="宋体"/>
        <charset val="134"/>
      </rPr>
      <t>教育局</t>
    </r>
  </si>
  <si>
    <t>张家川县大阳镇小阳村行政村幼儿园建设项目</t>
  </si>
  <si>
    <r>
      <rPr>
        <sz val="14"/>
        <rFont val="宋体"/>
        <charset val="134"/>
      </rPr>
      <t>张家川县</t>
    </r>
    <r>
      <rPr>
        <sz val="14"/>
        <rFont val="Times New Roman"/>
        <charset val="134"/>
      </rPr>
      <t xml:space="preserve">
</t>
    </r>
    <r>
      <rPr>
        <sz val="14"/>
        <rFont val="宋体"/>
        <charset val="134"/>
      </rPr>
      <t>大阳镇</t>
    </r>
    <r>
      <rPr>
        <sz val="14"/>
        <rFont val="Times New Roman"/>
        <charset val="134"/>
      </rPr>
      <t xml:space="preserve">
</t>
    </r>
    <r>
      <rPr>
        <sz val="14"/>
        <rFont val="宋体"/>
        <charset val="134"/>
      </rPr>
      <t>小阳村</t>
    </r>
  </si>
  <si>
    <r>
      <rPr>
        <sz val="14"/>
        <rFont val="宋体"/>
        <charset val="134"/>
      </rPr>
      <t>新建综合楼</t>
    </r>
    <r>
      <rPr>
        <sz val="14"/>
        <rFont val="Times New Roman"/>
        <charset val="134"/>
      </rPr>
      <t>450</t>
    </r>
    <r>
      <rPr>
        <sz val="14"/>
        <rFont val="宋体"/>
        <charset val="134"/>
      </rPr>
      <t>平方米、围墙</t>
    </r>
    <r>
      <rPr>
        <sz val="14"/>
        <rFont val="Times New Roman"/>
        <charset val="134"/>
      </rPr>
      <t>120</t>
    </r>
    <r>
      <rPr>
        <sz val="14"/>
        <rFont val="宋体"/>
        <charset val="134"/>
      </rPr>
      <t>米、护坡</t>
    </r>
    <r>
      <rPr>
        <sz val="14"/>
        <rFont val="Times New Roman"/>
        <charset val="134"/>
      </rPr>
      <t>2140</t>
    </r>
    <r>
      <rPr>
        <sz val="14"/>
        <rFont val="宋体"/>
        <charset val="134"/>
      </rPr>
      <t>立方米、排水渠</t>
    </r>
    <r>
      <rPr>
        <sz val="14"/>
        <rFont val="Times New Roman"/>
        <charset val="134"/>
      </rPr>
      <t>150</t>
    </r>
    <r>
      <rPr>
        <sz val="14"/>
        <rFont val="宋体"/>
        <charset val="134"/>
      </rPr>
      <t>米、硬化校园</t>
    </r>
    <r>
      <rPr>
        <sz val="14"/>
        <rFont val="Times New Roman"/>
        <charset val="134"/>
      </rPr>
      <t>600</t>
    </r>
    <r>
      <rPr>
        <sz val="14"/>
        <rFont val="宋体"/>
        <charset val="134"/>
      </rPr>
      <t>平方米、塑胶活动场地</t>
    </r>
    <r>
      <rPr>
        <sz val="14"/>
        <rFont val="Times New Roman"/>
        <charset val="134"/>
      </rPr>
      <t>600</t>
    </r>
    <r>
      <rPr>
        <sz val="14"/>
        <rFont val="宋体"/>
        <charset val="134"/>
      </rPr>
      <t>平方米、旗台一座、校门一座，购置必备保教具和食堂设备。</t>
    </r>
  </si>
  <si>
    <r>
      <rPr>
        <sz val="14"/>
        <rFont val="宋体"/>
        <charset val="134"/>
      </rPr>
      <t>可解决</t>
    </r>
    <r>
      <rPr>
        <sz val="14"/>
        <rFont val="Times New Roman"/>
        <charset val="134"/>
      </rPr>
      <t>90</t>
    </r>
    <r>
      <rPr>
        <sz val="14"/>
        <rFont val="宋体"/>
        <charset val="134"/>
      </rPr>
      <t>名幼儿就近入园。</t>
    </r>
  </si>
  <si>
    <t>张家川县连五乡中渠小学护坡建设项目</t>
  </si>
  <si>
    <r>
      <rPr>
        <sz val="14"/>
        <rFont val="宋体"/>
        <charset val="134"/>
      </rPr>
      <t>张家川县</t>
    </r>
    <r>
      <rPr>
        <sz val="14"/>
        <rFont val="Times New Roman"/>
        <charset val="134"/>
      </rPr>
      <t xml:space="preserve">
</t>
    </r>
    <r>
      <rPr>
        <sz val="14"/>
        <rFont val="宋体"/>
        <charset val="134"/>
      </rPr>
      <t>连五乡</t>
    </r>
    <r>
      <rPr>
        <sz val="14"/>
        <rFont val="Times New Roman"/>
        <charset val="134"/>
      </rPr>
      <t xml:space="preserve">
</t>
    </r>
    <r>
      <rPr>
        <sz val="14"/>
        <rFont val="宋体"/>
        <charset val="134"/>
      </rPr>
      <t>中渠小学</t>
    </r>
  </si>
  <si>
    <r>
      <rPr>
        <sz val="14"/>
        <rFont val="宋体"/>
        <charset val="134"/>
      </rPr>
      <t>新建护坡长</t>
    </r>
    <r>
      <rPr>
        <sz val="14"/>
        <rFont val="Times New Roman"/>
        <charset val="134"/>
      </rPr>
      <t>100</t>
    </r>
    <r>
      <rPr>
        <sz val="14"/>
        <rFont val="宋体"/>
        <charset val="134"/>
      </rPr>
      <t>米（高</t>
    </r>
    <r>
      <rPr>
        <sz val="14"/>
        <rFont val="Times New Roman"/>
        <charset val="134"/>
      </rPr>
      <t>10</t>
    </r>
    <r>
      <rPr>
        <sz val="14"/>
        <rFont val="宋体"/>
        <charset val="134"/>
      </rPr>
      <t>米）长</t>
    </r>
    <r>
      <rPr>
        <sz val="14"/>
        <rFont val="Times New Roman"/>
        <charset val="134"/>
      </rPr>
      <t>45</t>
    </r>
    <r>
      <rPr>
        <sz val="14"/>
        <rFont val="宋体"/>
        <charset val="134"/>
      </rPr>
      <t>米（高</t>
    </r>
    <r>
      <rPr>
        <sz val="14"/>
        <rFont val="Times New Roman"/>
        <charset val="134"/>
      </rPr>
      <t>7</t>
    </r>
    <r>
      <rPr>
        <sz val="14"/>
        <rFont val="宋体"/>
        <charset val="134"/>
      </rPr>
      <t>米）、水渠</t>
    </r>
    <r>
      <rPr>
        <sz val="14"/>
        <rFont val="Times New Roman"/>
        <charset val="134"/>
      </rPr>
      <t>70</t>
    </r>
    <r>
      <rPr>
        <sz val="14"/>
        <rFont val="宋体"/>
        <charset val="134"/>
      </rPr>
      <t>米、硬化</t>
    </r>
    <r>
      <rPr>
        <sz val="14"/>
        <rFont val="Times New Roman"/>
        <charset val="134"/>
      </rPr>
      <t>316</t>
    </r>
    <r>
      <rPr>
        <sz val="14"/>
        <rFont val="宋体"/>
        <charset val="134"/>
      </rPr>
      <t>平方米、重建围墙</t>
    </r>
    <r>
      <rPr>
        <sz val="14"/>
        <rFont val="Times New Roman"/>
        <charset val="134"/>
      </rPr>
      <t>85</t>
    </r>
    <r>
      <rPr>
        <sz val="14"/>
        <rFont val="宋体"/>
        <charset val="134"/>
      </rPr>
      <t>米。</t>
    </r>
  </si>
  <si>
    <r>
      <rPr>
        <sz val="14"/>
        <rFont val="宋体"/>
        <charset val="134"/>
      </rPr>
      <t>可保障</t>
    </r>
    <r>
      <rPr>
        <sz val="14"/>
        <rFont val="Times New Roman"/>
        <charset val="134"/>
      </rPr>
      <t>83</t>
    </r>
    <r>
      <rPr>
        <sz val="14"/>
        <rFont val="宋体"/>
        <charset val="134"/>
      </rPr>
      <t>名师生及土崖下</t>
    </r>
    <r>
      <rPr>
        <sz val="14"/>
        <rFont val="Times New Roman"/>
        <charset val="134"/>
      </rPr>
      <t>7</t>
    </r>
    <r>
      <rPr>
        <sz val="14"/>
        <rFont val="宋体"/>
        <charset val="134"/>
      </rPr>
      <t>户</t>
    </r>
    <r>
      <rPr>
        <sz val="14"/>
        <rFont val="Times New Roman"/>
        <charset val="134"/>
      </rPr>
      <t>33</t>
    </r>
    <r>
      <rPr>
        <sz val="14"/>
        <rFont val="宋体"/>
        <charset val="134"/>
      </rPr>
      <t>名村民人身和财产安全。</t>
    </r>
  </si>
  <si>
    <t>张家川县龙山镇西川小学校舍及附属工程建设项目</t>
  </si>
  <si>
    <r>
      <rPr>
        <sz val="14"/>
        <rFont val="宋体"/>
        <charset val="134"/>
      </rPr>
      <t>张家川县</t>
    </r>
    <r>
      <rPr>
        <sz val="14"/>
        <rFont val="Times New Roman"/>
        <charset val="134"/>
      </rPr>
      <t xml:space="preserve">
</t>
    </r>
    <r>
      <rPr>
        <sz val="14"/>
        <rFont val="宋体"/>
        <charset val="134"/>
      </rPr>
      <t>龙山镇</t>
    </r>
    <r>
      <rPr>
        <sz val="14"/>
        <rFont val="Times New Roman"/>
        <charset val="134"/>
      </rPr>
      <t xml:space="preserve">
</t>
    </r>
    <r>
      <rPr>
        <sz val="14"/>
        <rFont val="宋体"/>
        <charset val="134"/>
      </rPr>
      <t>西川小学</t>
    </r>
  </si>
  <si>
    <r>
      <rPr>
        <sz val="14"/>
        <rFont val="宋体"/>
        <charset val="134"/>
      </rPr>
      <t>新建综合楼</t>
    </r>
    <r>
      <rPr>
        <sz val="14"/>
        <rFont val="Times New Roman"/>
        <charset val="134"/>
      </rPr>
      <t>600</t>
    </r>
    <r>
      <rPr>
        <sz val="14"/>
        <rFont val="宋体"/>
        <charset val="134"/>
      </rPr>
      <t>平方米、教师宿舍</t>
    </r>
    <r>
      <rPr>
        <sz val="14"/>
        <rFont val="Times New Roman"/>
        <charset val="134"/>
      </rPr>
      <t>150</t>
    </r>
    <r>
      <rPr>
        <sz val="14"/>
        <rFont val="宋体"/>
        <charset val="134"/>
      </rPr>
      <t>平方米</t>
    </r>
    <r>
      <rPr>
        <sz val="14"/>
        <rFont val="Times New Roman"/>
        <charset val="134"/>
      </rPr>
      <t>,</t>
    </r>
    <r>
      <rPr>
        <sz val="14"/>
        <rFont val="宋体"/>
        <charset val="134"/>
      </rPr>
      <t>硬化</t>
    </r>
    <r>
      <rPr>
        <sz val="14"/>
        <rFont val="Times New Roman"/>
        <charset val="134"/>
      </rPr>
      <t>700</t>
    </r>
    <r>
      <rPr>
        <sz val="14"/>
        <rFont val="宋体"/>
        <charset val="134"/>
      </rPr>
      <t>平方米、塑胶活动场地</t>
    </r>
    <r>
      <rPr>
        <sz val="14"/>
        <rFont val="Times New Roman"/>
        <charset val="134"/>
      </rPr>
      <t>700</t>
    </r>
    <r>
      <rPr>
        <sz val="14"/>
        <rFont val="宋体"/>
        <charset val="134"/>
      </rPr>
      <t>平方米、校门一座、旗台一座。</t>
    </r>
  </si>
  <si>
    <r>
      <rPr>
        <sz val="14"/>
        <rFont val="宋体"/>
        <charset val="134"/>
      </rPr>
      <t>可满足近</t>
    </r>
    <r>
      <rPr>
        <sz val="14"/>
        <rFont val="Times New Roman"/>
        <charset val="134"/>
      </rPr>
      <t>1</t>
    </r>
    <r>
      <rPr>
        <sz val="14"/>
        <rFont val="宋体"/>
        <charset val="134"/>
      </rPr>
      <t>万名学生图书阅览需求。</t>
    </r>
  </si>
  <si>
    <t>张家川县4所中小学图书馆示范工程</t>
  </si>
  <si>
    <r>
      <rPr>
        <sz val="14"/>
        <rFont val="宋体"/>
        <charset val="134"/>
      </rPr>
      <t>采购</t>
    </r>
  </si>
  <si>
    <r>
      <rPr>
        <sz val="14"/>
        <rFont val="宋体"/>
        <charset val="134"/>
      </rPr>
      <t>各项目学校</t>
    </r>
  </si>
  <si>
    <r>
      <rPr>
        <sz val="14"/>
        <rFont val="宋体"/>
        <charset val="134"/>
      </rPr>
      <t>对龙山镇中学等</t>
    </r>
    <r>
      <rPr>
        <sz val="14"/>
        <rFont val="Times New Roman"/>
        <charset val="134"/>
      </rPr>
      <t>4</t>
    </r>
    <r>
      <rPr>
        <sz val="14"/>
        <rFont val="宋体"/>
        <charset val="134"/>
      </rPr>
      <t>所学校图书馆进行示范性建设</t>
    </r>
  </si>
  <si>
    <r>
      <rPr>
        <sz val="14"/>
        <rFont val="宋体"/>
        <charset val="134"/>
      </rPr>
      <t>可解决</t>
    </r>
    <r>
      <rPr>
        <sz val="14"/>
        <rFont val="Times New Roman"/>
        <charset val="134"/>
      </rPr>
      <t>15150</t>
    </r>
    <r>
      <rPr>
        <sz val="14"/>
        <rFont val="宋体"/>
        <charset val="134"/>
      </rPr>
      <t>名学生学习和</t>
    </r>
    <r>
      <rPr>
        <sz val="14"/>
        <rFont val="Times New Roman"/>
        <charset val="134"/>
      </rPr>
      <t>600</t>
    </r>
    <r>
      <rPr>
        <sz val="14"/>
        <rFont val="宋体"/>
        <charset val="134"/>
      </rPr>
      <t>名住宿生住宿需求。</t>
    </r>
  </si>
  <si>
    <t>张家川县中小学课桌凳、学生用床购置项目</t>
  </si>
  <si>
    <r>
      <rPr>
        <sz val="14"/>
        <rFont val="宋体"/>
        <charset val="134"/>
      </rPr>
      <t>购置课桌凳</t>
    </r>
    <r>
      <rPr>
        <sz val="14"/>
        <rFont val="Times New Roman"/>
        <charset val="134"/>
      </rPr>
      <t>15150</t>
    </r>
    <r>
      <rPr>
        <sz val="14"/>
        <rFont val="宋体"/>
        <charset val="134"/>
      </rPr>
      <t>套、学生用床</t>
    </r>
    <r>
      <rPr>
        <sz val="14"/>
        <rFont val="Times New Roman"/>
        <charset val="134"/>
      </rPr>
      <t>600</t>
    </r>
    <r>
      <rPr>
        <sz val="14"/>
        <rFont val="宋体"/>
        <charset val="134"/>
      </rPr>
      <t>张。</t>
    </r>
  </si>
  <si>
    <t>可保障63名师生教学和学习需求。</t>
  </si>
  <si>
    <r>
      <rPr>
        <b/>
        <sz val="14"/>
        <rFont val="宋体"/>
        <charset val="134"/>
      </rPr>
      <t>开展县乡村公共服务一体化示范创建：</t>
    </r>
    <r>
      <rPr>
        <b/>
        <sz val="14"/>
        <rFont val="Times New Roman"/>
        <charset val="134"/>
      </rPr>
      <t xml:space="preserve">
3</t>
    </r>
    <r>
      <rPr>
        <b/>
        <sz val="14"/>
        <rFont val="宋体"/>
        <charset val="134"/>
      </rPr>
      <t>项</t>
    </r>
  </si>
  <si>
    <r>
      <rPr>
        <b/>
        <sz val="14"/>
        <rFont val="宋体"/>
        <charset val="134"/>
      </rPr>
      <t>投资</t>
    </r>
    <r>
      <rPr>
        <b/>
        <sz val="14"/>
        <rFont val="Times New Roman"/>
        <charset val="134"/>
      </rPr>
      <t>15500</t>
    </r>
    <r>
      <rPr>
        <b/>
        <sz val="14"/>
        <rFont val="宋体"/>
        <charset val="134"/>
      </rPr>
      <t>万元用于开展县乡村公共服务一体化示范创建。</t>
    </r>
  </si>
  <si>
    <r>
      <rPr>
        <sz val="14"/>
        <rFont val="Times New Roman"/>
        <charset val="134"/>
      </rPr>
      <t>2.1</t>
    </r>
    <r>
      <rPr>
        <sz val="14"/>
        <rFont val="宋体"/>
        <charset val="134"/>
      </rPr>
      <t>乡村建设行动示范村建设项目</t>
    </r>
  </si>
  <si>
    <r>
      <rPr>
        <sz val="14"/>
        <rFont val="宋体"/>
        <charset val="134"/>
      </rPr>
      <t>在全县</t>
    </r>
    <r>
      <rPr>
        <sz val="14"/>
        <rFont val="Times New Roman"/>
        <charset val="134"/>
      </rPr>
      <t>14</t>
    </r>
    <r>
      <rPr>
        <sz val="14"/>
        <rFont val="宋体"/>
        <charset val="134"/>
      </rPr>
      <t>乡镇张川镇刘家村、赵阳村，龙山镇马河村、榆树村、韩川村、西川村、芦塬村，恭门镇恭门村、麻山村、梁湾村，马鹿镇金川村、大滩村、白杨村、长宁村，马关镇马堡村、新义村，梁山镇梁山村，川王镇小河村，胡川镇王安村、胡川村，刘堡镇高家村、杜家村，连五乡高庄村，木河乡庄河村、店子村、下庞村，张棉乡马夭村，平安乡马原村，闫家乡神树村。每村投资</t>
    </r>
    <r>
      <rPr>
        <sz val="14"/>
        <rFont val="Times New Roman"/>
        <charset val="134"/>
      </rPr>
      <t>300</t>
    </r>
    <r>
      <rPr>
        <sz val="14"/>
        <rFont val="宋体"/>
        <charset val="134"/>
      </rPr>
      <t>万元，总投资</t>
    </r>
    <r>
      <rPr>
        <sz val="14"/>
        <rFont val="Times New Roman"/>
        <charset val="134"/>
      </rPr>
      <t>8700</t>
    </r>
    <r>
      <rPr>
        <sz val="14"/>
        <rFont val="宋体"/>
        <charset val="134"/>
      </rPr>
      <t>万元。项目资金主要用于支持农村人居环境整治、小型公益性基础设施建设补短板、改善饮水、道路建设、住房等生产生活条件，具体按照中共甘肃省委农村工作领导小组、甘肃省实施乡村振兴战略领导小组印发的《关于开展乡村建设示范行动的指导意见》（甘农领发【</t>
    </r>
    <r>
      <rPr>
        <sz val="14"/>
        <rFont val="Times New Roman"/>
        <charset val="134"/>
      </rPr>
      <t>2021</t>
    </r>
    <r>
      <rPr>
        <sz val="14"/>
        <rFont val="宋体"/>
        <charset val="134"/>
      </rPr>
      <t>】</t>
    </r>
    <r>
      <rPr>
        <sz val="14"/>
        <rFont val="Times New Roman"/>
        <charset val="134"/>
      </rPr>
      <t>4</t>
    </r>
    <r>
      <rPr>
        <sz val="14"/>
        <rFont val="宋体"/>
        <charset val="134"/>
      </rPr>
      <t>号）和中共甘肃省委农村工作领导小组办公室等</t>
    </r>
    <r>
      <rPr>
        <sz val="14"/>
        <rFont val="Times New Roman"/>
        <charset val="134"/>
      </rPr>
      <t>11</t>
    </r>
    <r>
      <rPr>
        <sz val="14"/>
        <rFont val="宋体"/>
        <charset val="134"/>
      </rPr>
      <t>单位联合下发的《乡村建设示范行动实施方案》（甘农领办发【</t>
    </r>
    <r>
      <rPr>
        <sz val="14"/>
        <rFont val="Times New Roman"/>
        <charset val="134"/>
      </rPr>
      <t>2021</t>
    </r>
    <r>
      <rPr>
        <sz val="14"/>
        <rFont val="宋体"/>
        <charset val="134"/>
      </rPr>
      <t>】</t>
    </r>
    <r>
      <rPr>
        <sz val="14"/>
        <rFont val="Times New Roman"/>
        <charset val="134"/>
      </rPr>
      <t>12</t>
    </r>
    <r>
      <rPr>
        <sz val="14"/>
        <rFont val="宋体"/>
        <charset val="134"/>
      </rPr>
      <t>号）文件内容执行。</t>
    </r>
  </si>
  <si>
    <t>项目实施后，可推进城乡空间布局优化、公共基础设施和基本公共服务提升，全面推进乡村振兴探索成功经验和有效模式，不断提高农民群众获得感、幸福感、安全感。</t>
  </si>
  <si>
    <r>
      <rPr>
        <sz val="14"/>
        <rFont val="宋体"/>
        <charset val="134"/>
      </rPr>
      <t>相关乡镇</t>
    </r>
    <r>
      <rPr>
        <sz val="14"/>
        <rFont val="Times New Roman"/>
        <charset val="134"/>
      </rPr>
      <t xml:space="preserve"> </t>
    </r>
  </si>
  <si>
    <r>
      <rPr>
        <sz val="14"/>
        <rFont val="Times New Roman"/>
        <charset val="134"/>
      </rPr>
      <t>2.2</t>
    </r>
    <r>
      <rPr>
        <sz val="14"/>
        <rFont val="宋体"/>
        <charset val="134"/>
      </rPr>
      <t>村庄提升工程建设</t>
    </r>
  </si>
  <si>
    <r>
      <rPr>
        <sz val="14"/>
        <rFont val="宋体"/>
        <charset val="134"/>
      </rPr>
      <t>在全县张川镇袁川村、上川村、堡山村、南川村、上磨村、孟寺村、杨川村，龙山镇西门村、北街村、西沟村、南街村、四方村、北河村、树坡村，恭门镇西关村、毛磨村、古土村、许湾村、城子村、付川村，马鹿镇堡梁村、宝坪村，马关镇西山村、草湾村、西台村、小庄村、上河村、上豆村，梁山镇阳洼村、五方村，大阳镇下李村、小杨村、南山村、侯吴村、吴家村、中庄村、阳沟村、陈阳村、寨子村、闫庄村、下渠村、东沟村、刘沟村、梁堡村、高沟村、汪洋村、豁岘村、刘山村、水滩村、阳湾村、大阳村、河李村，川王镇铁洼村、峡口村、冯家村，胡川镇仓下村、张堡村，刘堡镇峡里村、刘堡村，连五乡连五村、兰家村，木河乡李沟村，张棉乡张棉村、上蒋村，平安乡新庄村，闫家乡闫家村等</t>
    </r>
    <r>
      <rPr>
        <sz val="14"/>
        <rFont val="Times New Roman"/>
        <charset val="134"/>
      </rPr>
      <t>66</t>
    </r>
    <r>
      <rPr>
        <sz val="14"/>
        <rFont val="宋体"/>
        <charset val="134"/>
      </rPr>
      <t>村实施村庄提升工程项目。总投资</t>
    </r>
    <r>
      <rPr>
        <sz val="14"/>
        <rFont val="Times New Roman"/>
        <charset val="134"/>
      </rPr>
      <t>6800</t>
    </r>
    <r>
      <rPr>
        <sz val="14"/>
        <rFont val="宋体"/>
        <charset val="134"/>
      </rPr>
      <t>万元（其中胡川镇仓下村、张堡村每村</t>
    </r>
    <r>
      <rPr>
        <sz val="14"/>
        <rFont val="Times New Roman"/>
        <charset val="134"/>
      </rPr>
      <t>200</t>
    </r>
    <r>
      <rPr>
        <sz val="14"/>
        <rFont val="宋体"/>
        <charset val="134"/>
      </rPr>
      <t>万，其余每村各</t>
    </r>
    <r>
      <rPr>
        <sz val="14"/>
        <rFont val="Times New Roman"/>
        <charset val="134"/>
      </rPr>
      <t>100</t>
    </r>
    <r>
      <rPr>
        <sz val="14"/>
        <rFont val="宋体"/>
        <charset val="134"/>
      </rPr>
      <t>万元）。</t>
    </r>
  </si>
  <si>
    <r>
      <rPr>
        <sz val="14"/>
        <rFont val="Times New Roman"/>
        <charset val="134"/>
      </rPr>
      <t>2.3</t>
    </r>
    <r>
      <rPr>
        <sz val="14"/>
        <rFont val="宋体"/>
        <charset val="134"/>
      </rPr>
      <t>天津帮扶乡村振兴示范村</t>
    </r>
  </si>
  <si>
    <t>在恭门镇天河村、马鹿镇花园村、木河乡桃园村，持续打造乡村振兴示范村，每村200万元，共计600万元。</t>
  </si>
  <si>
    <r>
      <rPr>
        <b/>
        <sz val="18"/>
        <rFont val="宋体"/>
        <charset val="134"/>
      </rPr>
      <t>四</t>
    </r>
  </si>
  <si>
    <r>
      <rPr>
        <b/>
        <sz val="18"/>
        <rFont val="宋体"/>
        <charset val="134"/>
      </rPr>
      <t>易地搬迁后续扶持：</t>
    </r>
    <r>
      <rPr>
        <b/>
        <sz val="18"/>
        <rFont val="Times New Roman"/>
        <charset val="134"/>
      </rPr>
      <t>9</t>
    </r>
    <r>
      <rPr>
        <b/>
        <sz val="18"/>
        <rFont val="宋体"/>
        <charset val="134"/>
      </rPr>
      <t>项</t>
    </r>
  </si>
  <si>
    <r>
      <rPr>
        <b/>
        <sz val="18"/>
        <rFont val="宋体"/>
        <charset val="134"/>
      </rPr>
      <t>投资</t>
    </r>
    <r>
      <rPr>
        <b/>
        <sz val="18"/>
        <rFont val="Times New Roman"/>
        <charset val="134"/>
      </rPr>
      <t>5876.8367</t>
    </r>
    <r>
      <rPr>
        <b/>
        <sz val="18"/>
        <rFont val="宋体"/>
        <charset val="134"/>
      </rPr>
      <t>万元用于易地搬迁后扶项目。</t>
    </r>
  </si>
  <si>
    <r>
      <rPr>
        <b/>
        <sz val="14"/>
        <rFont val="宋体"/>
        <charset val="134"/>
      </rPr>
      <t>易地搬迁后续扶持：</t>
    </r>
    <r>
      <rPr>
        <b/>
        <sz val="14"/>
        <rFont val="Times New Roman"/>
        <charset val="134"/>
      </rPr>
      <t>9</t>
    </r>
    <r>
      <rPr>
        <b/>
        <sz val="14"/>
        <rFont val="宋体"/>
        <charset val="134"/>
      </rPr>
      <t>项</t>
    </r>
  </si>
  <si>
    <r>
      <rPr>
        <b/>
        <sz val="14"/>
        <rFont val="宋体"/>
        <charset val="134"/>
      </rPr>
      <t>投资</t>
    </r>
    <r>
      <rPr>
        <b/>
        <sz val="14"/>
        <rFont val="Times New Roman"/>
        <charset val="134"/>
      </rPr>
      <t>5876.8367</t>
    </r>
    <r>
      <rPr>
        <b/>
        <sz val="14"/>
        <rFont val="宋体"/>
        <charset val="134"/>
      </rPr>
      <t>万元用于实施易地搬迁类项目。</t>
    </r>
  </si>
  <si>
    <r>
      <rPr>
        <b/>
        <sz val="14"/>
        <rFont val="Times New Roman"/>
        <charset val="134"/>
      </rPr>
      <t>1.1</t>
    </r>
    <r>
      <rPr>
        <b/>
        <sz val="14"/>
        <rFont val="宋体"/>
        <charset val="134"/>
      </rPr>
      <t>易地扶贫搬迁后续产业发展项目：</t>
    </r>
    <r>
      <rPr>
        <b/>
        <sz val="14"/>
        <rFont val="Times New Roman"/>
        <charset val="134"/>
      </rPr>
      <t>4</t>
    </r>
    <r>
      <rPr>
        <b/>
        <sz val="14"/>
        <rFont val="宋体"/>
        <charset val="134"/>
      </rPr>
      <t>项</t>
    </r>
  </si>
  <si>
    <r>
      <rPr>
        <b/>
        <sz val="14"/>
        <rFont val="宋体"/>
        <charset val="134"/>
      </rPr>
      <t>投资</t>
    </r>
    <r>
      <rPr>
        <b/>
        <sz val="14"/>
        <rFont val="Times New Roman"/>
        <charset val="134"/>
      </rPr>
      <t>1480.98</t>
    </r>
    <r>
      <rPr>
        <b/>
        <sz val="14"/>
        <rFont val="宋体"/>
        <charset val="134"/>
      </rPr>
      <t>万元用于易地搬迁类项目，其中：修建扶贫车间</t>
    </r>
    <r>
      <rPr>
        <b/>
        <sz val="14"/>
        <rFont val="Times New Roman"/>
        <charset val="134"/>
      </rPr>
      <t>2</t>
    </r>
    <r>
      <rPr>
        <b/>
        <sz val="14"/>
        <rFont val="宋体"/>
        <charset val="134"/>
      </rPr>
      <t>处；产业道路</t>
    </r>
    <r>
      <rPr>
        <b/>
        <sz val="14"/>
        <rFont val="Times New Roman"/>
        <charset val="134"/>
      </rPr>
      <t>13.5</t>
    </r>
    <r>
      <rPr>
        <b/>
        <sz val="14"/>
        <rFont val="宋体"/>
        <charset val="134"/>
      </rPr>
      <t>公里；日光温室大棚</t>
    </r>
    <r>
      <rPr>
        <b/>
        <sz val="14"/>
        <rFont val="Times New Roman"/>
        <charset val="134"/>
      </rPr>
      <t>2</t>
    </r>
    <r>
      <rPr>
        <b/>
        <sz val="14"/>
        <rFont val="宋体"/>
        <charset val="134"/>
      </rPr>
      <t>处；修建养殖场</t>
    </r>
    <r>
      <rPr>
        <b/>
        <sz val="14"/>
        <rFont val="Times New Roman"/>
        <charset val="134"/>
      </rPr>
      <t>5</t>
    </r>
    <r>
      <rPr>
        <b/>
        <sz val="14"/>
        <rFont val="宋体"/>
        <charset val="134"/>
      </rPr>
      <t>处。</t>
    </r>
  </si>
  <si>
    <r>
      <rPr>
        <b/>
        <sz val="14"/>
        <rFont val="Times New Roman"/>
        <charset val="134"/>
      </rPr>
      <t>1.1.1</t>
    </r>
    <r>
      <rPr>
        <b/>
        <sz val="14"/>
        <rFont val="宋体"/>
        <charset val="134"/>
      </rPr>
      <t>帮扶车间</t>
    </r>
  </si>
  <si>
    <r>
      <rPr>
        <b/>
        <sz val="14"/>
        <rFont val="Times New Roman"/>
        <charset val="134"/>
      </rPr>
      <t>2</t>
    </r>
    <r>
      <rPr>
        <b/>
        <sz val="14"/>
        <rFont val="宋体"/>
        <charset val="134"/>
      </rPr>
      <t>村</t>
    </r>
  </si>
  <si>
    <r>
      <rPr>
        <b/>
        <sz val="14"/>
        <rFont val="宋体"/>
        <charset val="134"/>
      </rPr>
      <t>投资</t>
    </r>
    <r>
      <rPr>
        <b/>
        <sz val="14"/>
        <rFont val="Times New Roman"/>
        <charset val="134"/>
      </rPr>
      <t>269</t>
    </r>
    <r>
      <rPr>
        <b/>
        <sz val="14"/>
        <rFont val="宋体"/>
        <charset val="134"/>
      </rPr>
      <t>万元用于修建扶贫车间</t>
    </r>
    <r>
      <rPr>
        <b/>
        <sz val="14"/>
        <rFont val="Times New Roman"/>
        <charset val="134"/>
      </rPr>
      <t>2</t>
    </r>
    <r>
      <rPr>
        <b/>
        <sz val="14"/>
        <rFont val="宋体"/>
        <charset val="134"/>
      </rPr>
      <t>处。</t>
    </r>
  </si>
  <si>
    <r>
      <rPr>
        <sz val="14"/>
        <rFont val="宋体"/>
        <charset val="134"/>
      </rPr>
      <t>马关镇新义易地扶贫搬迁安置点花椒加工厂后续建设项目</t>
    </r>
  </si>
  <si>
    <r>
      <rPr>
        <sz val="14"/>
        <rFont val="宋体"/>
        <charset val="134"/>
      </rPr>
      <t>新义村</t>
    </r>
  </si>
  <si>
    <r>
      <rPr>
        <sz val="14"/>
        <rFont val="宋体"/>
        <charset val="134"/>
      </rPr>
      <t>铁艺围栏</t>
    </r>
    <r>
      <rPr>
        <sz val="14"/>
        <rFont val="Times New Roman"/>
        <charset val="134"/>
      </rPr>
      <t>400</t>
    </r>
    <r>
      <rPr>
        <sz val="14"/>
        <rFont val="宋体"/>
        <charset val="134"/>
      </rPr>
      <t>米，电动推拉大门</t>
    </r>
    <r>
      <rPr>
        <sz val="14"/>
        <rFont val="Times New Roman"/>
        <charset val="134"/>
      </rPr>
      <t>1</t>
    </r>
    <r>
      <rPr>
        <sz val="14"/>
        <rFont val="宋体"/>
        <charset val="134"/>
      </rPr>
      <t>个，场地硬化</t>
    </r>
    <r>
      <rPr>
        <sz val="14"/>
        <rFont val="Times New Roman"/>
        <charset val="134"/>
      </rPr>
      <t>1000</t>
    </r>
    <r>
      <rPr>
        <sz val="14"/>
        <rFont val="宋体"/>
        <charset val="134"/>
      </rPr>
      <t>平米，污水沉淀池</t>
    </r>
    <r>
      <rPr>
        <sz val="14"/>
        <rFont val="Times New Roman"/>
        <charset val="134"/>
      </rPr>
      <t>1</t>
    </r>
    <r>
      <rPr>
        <sz val="14"/>
        <rFont val="宋体"/>
        <charset val="134"/>
      </rPr>
      <t>个，排水管涵</t>
    </r>
    <r>
      <rPr>
        <sz val="14"/>
        <rFont val="Times New Roman"/>
        <charset val="134"/>
      </rPr>
      <t>1</t>
    </r>
    <r>
      <rPr>
        <sz val="14"/>
        <rFont val="宋体"/>
        <charset val="134"/>
      </rPr>
      <t>个，通自来水</t>
    </r>
    <r>
      <rPr>
        <sz val="14"/>
        <rFont val="Times New Roman"/>
        <charset val="134"/>
      </rPr>
      <t>300</t>
    </r>
    <r>
      <rPr>
        <sz val="14"/>
        <rFont val="宋体"/>
        <charset val="134"/>
      </rPr>
      <t>米，检修井</t>
    </r>
    <r>
      <rPr>
        <sz val="14"/>
        <rFont val="Times New Roman"/>
        <charset val="134"/>
      </rPr>
      <t>1</t>
    </r>
    <r>
      <rPr>
        <sz val="14"/>
        <rFont val="宋体"/>
        <charset val="134"/>
      </rPr>
      <t>个，厂房通电，厂房电动卷闸门</t>
    </r>
    <r>
      <rPr>
        <sz val="14"/>
        <rFont val="Times New Roman"/>
        <charset val="134"/>
      </rPr>
      <t>3</t>
    </r>
    <r>
      <rPr>
        <sz val="14"/>
        <rFont val="宋体"/>
        <charset val="134"/>
      </rPr>
      <t>个，绿化场地及护坡，宣传牌。</t>
    </r>
  </si>
  <si>
    <r>
      <rPr>
        <sz val="14"/>
        <rFont val="宋体"/>
        <charset val="134"/>
      </rPr>
      <t>促进花椒加工厂的服务管理，提高带动贫困户收入</t>
    </r>
  </si>
  <si>
    <r>
      <rPr>
        <sz val="14"/>
        <rFont val="宋体"/>
        <charset val="134"/>
      </rPr>
      <t>木河乡庄河新村帮扶就业车间</t>
    </r>
  </si>
  <si>
    <r>
      <rPr>
        <sz val="14"/>
        <rFont val="宋体"/>
        <charset val="134"/>
      </rPr>
      <t>庄河村</t>
    </r>
  </si>
  <si>
    <r>
      <rPr>
        <sz val="14"/>
        <rFont val="宋体"/>
        <charset val="134"/>
      </rPr>
      <t>建设纯净水加工生产帮扶车间</t>
    </r>
    <r>
      <rPr>
        <sz val="14"/>
        <rFont val="Times New Roman"/>
        <charset val="134"/>
      </rPr>
      <t>1</t>
    </r>
    <r>
      <rPr>
        <sz val="14"/>
        <rFont val="宋体"/>
        <charset val="134"/>
      </rPr>
      <t>座，生产、包装、仓储、检测检验车间共计</t>
    </r>
    <r>
      <rPr>
        <sz val="14"/>
        <rFont val="Times New Roman"/>
        <charset val="134"/>
      </rPr>
      <t>850</t>
    </r>
    <r>
      <rPr>
        <sz val="14"/>
        <rFont val="宋体"/>
        <charset val="134"/>
      </rPr>
      <t>平方米。场地硬化</t>
    </r>
    <r>
      <rPr>
        <sz val="14"/>
        <rFont val="Times New Roman"/>
        <charset val="134"/>
      </rPr>
      <t>900</t>
    </r>
    <r>
      <rPr>
        <sz val="14"/>
        <rFont val="宋体"/>
        <charset val="134"/>
      </rPr>
      <t>平方米。</t>
    </r>
  </si>
  <si>
    <r>
      <rPr>
        <b/>
        <sz val="14"/>
        <rFont val="Times New Roman"/>
        <charset val="134"/>
      </rPr>
      <t>1.1.2</t>
    </r>
    <r>
      <rPr>
        <b/>
        <sz val="14"/>
        <rFont val="宋体"/>
        <charset val="134"/>
      </rPr>
      <t>产业道路硬化工程</t>
    </r>
  </si>
  <si>
    <r>
      <rPr>
        <b/>
        <sz val="14"/>
        <rFont val="Times New Roman"/>
        <charset val="134"/>
      </rPr>
      <t>5</t>
    </r>
    <r>
      <rPr>
        <b/>
        <sz val="14"/>
        <rFont val="宋体"/>
        <charset val="134"/>
      </rPr>
      <t>村</t>
    </r>
  </si>
  <si>
    <r>
      <rPr>
        <b/>
        <sz val="14"/>
        <rFont val="宋体"/>
        <charset val="134"/>
      </rPr>
      <t>投资</t>
    </r>
    <r>
      <rPr>
        <b/>
        <sz val="14"/>
        <rFont val="Times New Roman"/>
        <charset val="134"/>
      </rPr>
      <t>393</t>
    </r>
    <r>
      <rPr>
        <b/>
        <sz val="14"/>
        <rFont val="宋体"/>
        <charset val="134"/>
      </rPr>
      <t>万元用于硬化产业道路</t>
    </r>
    <r>
      <rPr>
        <b/>
        <sz val="14"/>
        <rFont val="Times New Roman"/>
        <charset val="134"/>
      </rPr>
      <t>18</t>
    </r>
    <r>
      <rPr>
        <b/>
        <sz val="14"/>
        <rFont val="宋体"/>
        <charset val="134"/>
      </rPr>
      <t>公里。</t>
    </r>
  </si>
  <si>
    <r>
      <rPr>
        <sz val="14"/>
        <rFont val="宋体"/>
        <charset val="134"/>
      </rPr>
      <t>马关镇石川易地扶贫搬迁安置点产业路硬化工程</t>
    </r>
  </si>
  <si>
    <r>
      <rPr>
        <sz val="14"/>
        <rFont val="宋体"/>
        <charset val="134"/>
      </rPr>
      <t>石川村</t>
    </r>
  </si>
  <si>
    <r>
      <rPr>
        <sz val="14"/>
        <rFont val="宋体"/>
        <charset val="134"/>
      </rPr>
      <t>硬化石川新村产业园区道路</t>
    </r>
    <r>
      <rPr>
        <sz val="14"/>
        <rFont val="Times New Roman"/>
        <charset val="134"/>
      </rPr>
      <t>1</t>
    </r>
    <r>
      <rPr>
        <sz val="14"/>
        <rFont val="宋体"/>
        <charset val="134"/>
      </rPr>
      <t>公里</t>
    </r>
  </si>
  <si>
    <r>
      <rPr>
        <sz val="14"/>
        <rFont val="宋体"/>
        <charset val="134"/>
      </rPr>
      <t>改善群众生产生活条件，方便出行</t>
    </r>
  </si>
  <si>
    <r>
      <rPr>
        <sz val="14"/>
        <rFont val="宋体"/>
        <charset val="134"/>
      </rPr>
      <t>张棉乡马夭易地扶贫搬迁安置点产业路建设项目</t>
    </r>
  </si>
  <si>
    <r>
      <rPr>
        <sz val="14"/>
        <rFont val="宋体"/>
        <charset val="134"/>
      </rPr>
      <t>马夭村</t>
    </r>
  </si>
  <si>
    <r>
      <rPr>
        <sz val="14"/>
        <rFont val="宋体"/>
        <charset val="134"/>
      </rPr>
      <t>马夭村修建产业路</t>
    </r>
    <r>
      <rPr>
        <sz val="14"/>
        <rFont val="Times New Roman"/>
        <charset val="134"/>
      </rPr>
      <t>8</t>
    </r>
    <r>
      <rPr>
        <sz val="14"/>
        <rFont val="宋体"/>
        <charset val="134"/>
      </rPr>
      <t>公里</t>
    </r>
  </si>
  <si>
    <r>
      <rPr>
        <sz val="14"/>
        <rFont val="宋体"/>
        <charset val="134"/>
      </rPr>
      <t>刘堡镇米家村易地搬迁产业道路硬化（砂化）工程</t>
    </r>
  </si>
  <si>
    <r>
      <rPr>
        <sz val="14"/>
        <rFont val="宋体"/>
        <charset val="134"/>
      </rPr>
      <t>米家村</t>
    </r>
  </si>
  <si>
    <r>
      <rPr>
        <sz val="14"/>
        <rFont val="宋体"/>
        <charset val="134"/>
      </rPr>
      <t>在米家村修建产业路</t>
    </r>
    <r>
      <rPr>
        <sz val="14"/>
        <rFont val="Times New Roman"/>
        <charset val="134"/>
      </rPr>
      <t>3.5</t>
    </r>
    <r>
      <rPr>
        <sz val="14"/>
        <rFont val="宋体"/>
        <charset val="134"/>
      </rPr>
      <t>公里，宽</t>
    </r>
    <r>
      <rPr>
        <sz val="14"/>
        <rFont val="Times New Roman"/>
        <charset val="134"/>
      </rPr>
      <t>3.5-4</t>
    </r>
    <r>
      <rPr>
        <sz val="14"/>
        <rFont val="宋体"/>
        <charset val="134"/>
      </rPr>
      <t>米</t>
    </r>
  </si>
  <si>
    <r>
      <rPr>
        <sz val="14"/>
        <rFont val="宋体"/>
        <charset val="134"/>
      </rPr>
      <t>解决群众产业发展道路，提升产业发展效率</t>
    </r>
  </si>
  <si>
    <r>
      <rPr>
        <sz val="14"/>
        <rFont val="宋体"/>
        <charset val="134"/>
      </rPr>
      <t>胡川镇仓下、王安村易地搬迁产业道路建设项目</t>
    </r>
  </si>
  <si>
    <r>
      <rPr>
        <sz val="14"/>
        <rFont val="宋体"/>
        <charset val="134"/>
      </rPr>
      <t>仓下村</t>
    </r>
    <r>
      <rPr>
        <sz val="14"/>
        <rFont val="Times New Roman"/>
        <charset val="134"/>
      </rPr>
      <t xml:space="preserve">
</t>
    </r>
    <r>
      <rPr>
        <sz val="14"/>
        <rFont val="宋体"/>
        <charset val="134"/>
      </rPr>
      <t>王安村</t>
    </r>
  </si>
  <si>
    <r>
      <rPr>
        <sz val="14"/>
        <rFont val="宋体"/>
        <charset val="134"/>
      </rPr>
      <t>在仓下村修建产业路</t>
    </r>
    <r>
      <rPr>
        <sz val="14"/>
        <rFont val="Times New Roman"/>
        <charset val="134"/>
      </rPr>
      <t>1</t>
    </r>
    <r>
      <rPr>
        <sz val="14"/>
        <rFont val="宋体"/>
        <charset val="134"/>
      </rPr>
      <t>公里，王安村修建产业路</t>
    </r>
    <r>
      <rPr>
        <sz val="14"/>
        <rFont val="Times New Roman"/>
        <charset val="134"/>
      </rPr>
      <t>1</t>
    </r>
    <r>
      <rPr>
        <sz val="14"/>
        <rFont val="宋体"/>
        <charset val="134"/>
      </rPr>
      <t>公里。</t>
    </r>
  </si>
  <si>
    <r>
      <rPr>
        <sz val="14"/>
        <rFont val="宋体"/>
        <charset val="134"/>
      </rPr>
      <t>龙山镇韩川村产业道路硬化项目</t>
    </r>
  </si>
  <si>
    <r>
      <rPr>
        <sz val="14"/>
        <rFont val="宋体"/>
        <charset val="134"/>
      </rPr>
      <t>韩川村</t>
    </r>
  </si>
  <si>
    <r>
      <rPr>
        <sz val="14"/>
        <rFont val="宋体"/>
        <charset val="134"/>
      </rPr>
      <t>硬化产业道路</t>
    </r>
    <r>
      <rPr>
        <sz val="14"/>
        <rFont val="Times New Roman"/>
        <charset val="134"/>
      </rPr>
      <t>3.5</t>
    </r>
    <r>
      <rPr>
        <sz val="14"/>
        <rFont val="宋体"/>
        <charset val="134"/>
      </rPr>
      <t>公里，水渠</t>
    </r>
    <r>
      <rPr>
        <sz val="14"/>
        <rFont val="Times New Roman"/>
        <charset val="134"/>
      </rPr>
      <t>1500</t>
    </r>
    <r>
      <rPr>
        <sz val="14"/>
        <rFont val="宋体"/>
        <charset val="134"/>
      </rPr>
      <t>米。</t>
    </r>
  </si>
  <si>
    <r>
      <rPr>
        <b/>
        <sz val="14"/>
        <rFont val="Times New Roman"/>
        <charset val="134"/>
      </rPr>
      <t>1.1.3</t>
    </r>
    <r>
      <rPr>
        <b/>
        <sz val="14"/>
        <rFont val="宋体"/>
        <charset val="134"/>
      </rPr>
      <t>日光温室大棚</t>
    </r>
  </si>
  <si>
    <r>
      <rPr>
        <b/>
        <sz val="14"/>
        <rFont val="宋体"/>
        <charset val="134"/>
      </rPr>
      <t>投资</t>
    </r>
    <r>
      <rPr>
        <b/>
        <sz val="14"/>
        <rFont val="Times New Roman"/>
        <charset val="134"/>
      </rPr>
      <t>261.4</t>
    </r>
    <r>
      <rPr>
        <b/>
        <sz val="14"/>
        <rFont val="宋体"/>
        <charset val="134"/>
      </rPr>
      <t>万元用于实施日光温室大棚</t>
    </r>
    <r>
      <rPr>
        <b/>
        <sz val="14"/>
        <rFont val="Times New Roman"/>
        <charset val="134"/>
      </rPr>
      <t>2</t>
    </r>
    <r>
      <rPr>
        <b/>
        <sz val="14"/>
        <rFont val="宋体"/>
        <charset val="134"/>
      </rPr>
      <t>处。</t>
    </r>
  </si>
  <si>
    <r>
      <rPr>
        <sz val="14"/>
        <rFont val="宋体"/>
        <charset val="134"/>
      </rPr>
      <t>胡川镇张堡村易地搬迁日光温室产业项目</t>
    </r>
  </si>
  <si>
    <r>
      <rPr>
        <sz val="14"/>
        <rFont val="宋体"/>
        <charset val="134"/>
      </rPr>
      <t>张堡村</t>
    </r>
  </si>
  <si>
    <r>
      <rPr>
        <sz val="14"/>
        <rFont val="宋体"/>
        <charset val="134"/>
      </rPr>
      <t>日光温室</t>
    </r>
    <r>
      <rPr>
        <sz val="14"/>
        <rFont val="Times New Roman"/>
        <charset val="134"/>
      </rPr>
      <t>4</t>
    </r>
    <r>
      <rPr>
        <sz val="14"/>
        <rFont val="宋体"/>
        <charset val="134"/>
      </rPr>
      <t>座，每座</t>
    </r>
    <r>
      <rPr>
        <sz val="14"/>
        <rFont val="Times New Roman"/>
        <charset val="134"/>
      </rPr>
      <t>720</t>
    </r>
    <r>
      <rPr>
        <sz val="14"/>
        <rFont val="宋体"/>
        <charset val="134"/>
      </rPr>
      <t>平方米，包含灌溉机，卷帘机，棉被等。</t>
    </r>
  </si>
  <si>
    <r>
      <rPr>
        <sz val="14"/>
        <rFont val="宋体"/>
        <charset val="134"/>
      </rPr>
      <t>杨川村日光温室建设项目</t>
    </r>
  </si>
  <si>
    <r>
      <rPr>
        <sz val="14"/>
        <rFont val="宋体"/>
        <charset val="134"/>
      </rPr>
      <t>杨川村</t>
    </r>
  </si>
  <si>
    <r>
      <rPr>
        <sz val="14"/>
        <rFont val="宋体"/>
        <charset val="134"/>
      </rPr>
      <t>杨川村建设日光温室</t>
    </r>
    <r>
      <rPr>
        <sz val="14"/>
        <rFont val="Times New Roman"/>
        <charset val="134"/>
      </rPr>
      <t>5</t>
    </r>
    <r>
      <rPr>
        <sz val="14"/>
        <rFont val="宋体"/>
        <charset val="134"/>
      </rPr>
      <t>座</t>
    </r>
    <r>
      <rPr>
        <sz val="14"/>
        <rFont val="Times New Roman"/>
        <charset val="134"/>
      </rPr>
      <t>1460</t>
    </r>
    <r>
      <rPr>
        <sz val="14"/>
        <rFont val="宋体"/>
        <charset val="134"/>
      </rPr>
      <t>平方米</t>
    </r>
  </si>
  <si>
    <r>
      <rPr>
        <sz val="14"/>
        <rFont val="宋体"/>
        <charset val="134"/>
      </rPr>
      <t>带动产业发展</t>
    </r>
  </si>
  <si>
    <r>
      <rPr>
        <b/>
        <sz val="14"/>
        <rFont val="Times New Roman"/>
        <charset val="134"/>
      </rPr>
      <t>1.1.4</t>
    </r>
    <r>
      <rPr>
        <b/>
        <sz val="14"/>
        <rFont val="宋体"/>
        <charset val="134"/>
      </rPr>
      <t>养殖场</t>
    </r>
  </si>
  <si>
    <r>
      <rPr>
        <b/>
        <sz val="14"/>
        <rFont val="宋体"/>
        <charset val="134"/>
      </rPr>
      <t>投资</t>
    </r>
    <r>
      <rPr>
        <b/>
        <sz val="14"/>
        <rFont val="Times New Roman"/>
        <charset val="134"/>
      </rPr>
      <t>557.58</t>
    </r>
    <r>
      <rPr>
        <b/>
        <sz val="14"/>
        <rFont val="宋体"/>
        <charset val="134"/>
      </rPr>
      <t>万元用于修建养殖场</t>
    </r>
    <r>
      <rPr>
        <b/>
        <sz val="14"/>
        <rFont val="Times New Roman"/>
        <charset val="134"/>
      </rPr>
      <t>5</t>
    </r>
    <r>
      <rPr>
        <b/>
        <sz val="14"/>
        <rFont val="宋体"/>
        <charset val="134"/>
      </rPr>
      <t>处。</t>
    </r>
  </si>
  <si>
    <r>
      <rPr>
        <sz val="14"/>
        <rFont val="宋体"/>
        <charset val="134"/>
      </rPr>
      <t>川王镇海湾易地扶贫搬迁安置点养殖小区建设项目</t>
    </r>
  </si>
  <si>
    <r>
      <rPr>
        <sz val="14"/>
        <rFont val="宋体"/>
        <charset val="134"/>
      </rPr>
      <t>新建砖混结构的牛棚</t>
    </r>
    <r>
      <rPr>
        <sz val="14"/>
        <rFont val="Times New Roman"/>
        <charset val="134"/>
      </rPr>
      <t>2</t>
    </r>
    <r>
      <rPr>
        <sz val="14"/>
        <rFont val="宋体"/>
        <charset val="134"/>
      </rPr>
      <t>座各</t>
    </r>
    <r>
      <rPr>
        <sz val="14"/>
        <rFont val="Times New Roman"/>
        <charset val="134"/>
      </rPr>
      <t>300</t>
    </r>
    <r>
      <rPr>
        <sz val="14"/>
        <rFont val="宋体"/>
        <charset val="134"/>
      </rPr>
      <t>平米，草料棚</t>
    </r>
    <r>
      <rPr>
        <sz val="14"/>
        <rFont val="Times New Roman"/>
        <charset val="134"/>
      </rPr>
      <t>2</t>
    </r>
    <r>
      <rPr>
        <sz val="14"/>
        <rFont val="宋体"/>
        <charset val="134"/>
      </rPr>
      <t>座</t>
    </r>
    <r>
      <rPr>
        <sz val="14"/>
        <rFont val="Times New Roman"/>
        <charset val="134"/>
      </rPr>
      <t>400</t>
    </r>
    <r>
      <rPr>
        <sz val="14"/>
        <rFont val="宋体"/>
        <charset val="134"/>
      </rPr>
      <t>平米，青贮池</t>
    </r>
    <r>
      <rPr>
        <sz val="14"/>
        <rFont val="Times New Roman"/>
        <charset val="134"/>
      </rPr>
      <t>2</t>
    </r>
    <r>
      <rPr>
        <sz val="14"/>
        <rFont val="宋体"/>
        <charset val="134"/>
      </rPr>
      <t>座</t>
    </r>
    <r>
      <rPr>
        <sz val="14"/>
        <rFont val="Times New Roman"/>
        <charset val="134"/>
      </rPr>
      <t>270</t>
    </r>
    <r>
      <rPr>
        <sz val="14"/>
        <rFont val="宋体"/>
        <charset val="134"/>
      </rPr>
      <t>平方米，化粪池</t>
    </r>
    <r>
      <rPr>
        <sz val="14"/>
        <rFont val="Times New Roman"/>
        <charset val="134"/>
      </rPr>
      <t>1</t>
    </r>
    <r>
      <rPr>
        <sz val="14"/>
        <rFont val="宋体"/>
        <charset val="134"/>
      </rPr>
      <t>座</t>
    </r>
    <r>
      <rPr>
        <sz val="14"/>
        <rFont val="Times New Roman"/>
        <charset val="134"/>
      </rPr>
      <t>90</t>
    </r>
    <r>
      <rPr>
        <sz val="14"/>
        <rFont val="宋体"/>
        <charset val="134"/>
      </rPr>
      <t>平方米，铺设管道</t>
    </r>
    <r>
      <rPr>
        <sz val="14"/>
        <rFont val="Times New Roman"/>
        <charset val="134"/>
      </rPr>
      <t>20</t>
    </r>
    <r>
      <rPr>
        <sz val="14"/>
        <rFont val="宋体"/>
        <charset val="134"/>
      </rPr>
      <t>米，堆粪台</t>
    </r>
    <r>
      <rPr>
        <sz val="14"/>
        <rFont val="Times New Roman"/>
        <charset val="134"/>
      </rPr>
      <t>1</t>
    </r>
    <r>
      <rPr>
        <sz val="14"/>
        <rFont val="宋体"/>
        <charset val="134"/>
      </rPr>
      <t>处</t>
    </r>
    <r>
      <rPr>
        <sz val="14"/>
        <rFont val="Times New Roman"/>
        <charset val="134"/>
      </rPr>
      <t>300</t>
    </r>
    <r>
      <rPr>
        <sz val="14"/>
        <rFont val="宋体"/>
        <charset val="134"/>
      </rPr>
      <t>平方米。</t>
    </r>
  </si>
  <si>
    <r>
      <rPr>
        <sz val="14"/>
        <rFont val="宋体"/>
        <charset val="134"/>
      </rPr>
      <t>扶持贫困户产业发展，拓宽增收渠道，提高农户收入</t>
    </r>
  </si>
  <si>
    <r>
      <rPr>
        <sz val="14"/>
        <rFont val="宋体"/>
        <charset val="134"/>
      </rPr>
      <t>胡川镇王安村易地搬迁散养鸡产业项目</t>
    </r>
  </si>
  <si>
    <r>
      <rPr>
        <sz val="14"/>
        <rFont val="宋体"/>
        <charset val="134"/>
      </rPr>
      <t>王安村</t>
    </r>
  </si>
  <si>
    <r>
      <rPr>
        <sz val="14"/>
        <rFont val="宋体"/>
        <charset val="134"/>
      </rPr>
      <t>围栏</t>
    </r>
    <r>
      <rPr>
        <sz val="14"/>
        <rFont val="Times New Roman"/>
        <charset val="134"/>
      </rPr>
      <t>2800</t>
    </r>
    <r>
      <rPr>
        <sz val="14"/>
        <rFont val="宋体"/>
        <charset val="134"/>
      </rPr>
      <t>米，占地面积</t>
    </r>
    <r>
      <rPr>
        <sz val="14"/>
        <rFont val="Times New Roman"/>
        <charset val="134"/>
      </rPr>
      <t>15</t>
    </r>
    <r>
      <rPr>
        <sz val="14"/>
        <rFont val="宋体"/>
        <charset val="134"/>
      </rPr>
      <t>亩，建设面积</t>
    </r>
    <r>
      <rPr>
        <sz val="14"/>
        <rFont val="Times New Roman"/>
        <charset val="134"/>
      </rPr>
      <t>800</t>
    </r>
    <r>
      <rPr>
        <sz val="14"/>
        <rFont val="宋体"/>
        <charset val="134"/>
      </rPr>
      <t>平方米，鸡架</t>
    </r>
    <r>
      <rPr>
        <sz val="14"/>
        <rFont val="Times New Roman"/>
        <charset val="134"/>
      </rPr>
      <t>20</t>
    </r>
    <r>
      <rPr>
        <sz val="14"/>
        <rFont val="宋体"/>
        <charset val="134"/>
      </rPr>
      <t>组，厂房</t>
    </r>
    <r>
      <rPr>
        <sz val="14"/>
        <rFont val="Times New Roman"/>
        <charset val="134"/>
      </rPr>
      <t>4</t>
    </r>
    <r>
      <rPr>
        <sz val="14"/>
        <rFont val="宋体"/>
        <charset val="134"/>
      </rPr>
      <t>座，消毒室</t>
    </r>
    <r>
      <rPr>
        <sz val="14"/>
        <rFont val="Times New Roman"/>
        <charset val="134"/>
      </rPr>
      <t>1</t>
    </r>
    <r>
      <rPr>
        <sz val="14"/>
        <rFont val="宋体"/>
        <charset val="134"/>
      </rPr>
      <t>间，饲料室</t>
    </r>
    <r>
      <rPr>
        <sz val="14"/>
        <rFont val="Times New Roman"/>
        <charset val="134"/>
      </rPr>
      <t>1</t>
    </r>
    <r>
      <rPr>
        <sz val="14"/>
        <rFont val="宋体"/>
        <charset val="134"/>
      </rPr>
      <t>间</t>
    </r>
  </si>
  <si>
    <r>
      <rPr>
        <sz val="14"/>
        <rFont val="宋体"/>
        <charset val="134"/>
      </rPr>
      <t>马坪村养殖小区建设项目</t>
    </r>
  </si>
  <si>
    <r>
      <rPr>
        <sz val="14"/>
        <rFont val="宋体"/>
        <charset val="134"/>
      </rPr>
      <t>马坪村</t>
    </r>
  </si>
  <si>
    <r>
      <rPr>
        <sz val="14"/>
        <rFont val="宋体"/>
        <charset val="134"/>
      </rPr>
      <t>新建圈舍</t>
    </r>
    <r>
      <rPr>
        <sz val="14"/>
        <rFont val="Times New Roman"/>
        <charset val="134"/>
      </rPr>
      <t>600</t>
    </r>
    <r>
      <rPr>
        <sz val="14"/>
        <rFont val="宋体"/>
        <charset val="134"/>
      </rPr>
      <t>平方米、青贮池</t>
    </r>
    <r>
      <rPr>
        <sz val="14"/>
        <rFont val="Times New Roman"/>
        <charset val="134"/>
      </rPr>
      <t>500</t>
    </r>
    <r>
      <rPr>
        <sz val="14"/>
        <rFont val="宋体"/>
        <charset val="134"/>
      </rPr>
      <t>立方米、干草库</t>
    </r>
    <r>
      <rPr>
        <sz val="14"/>
        <rFont val="Times New Roman"/>
        <charset val="134"/>
      </rPr>
      <t>150</t>
    </r>
    <r>
      <rPr>
        <sz val="14"/>
        <rFont val="宋体"/>
        <charset val="134"/>
      </rPr>
      <t>立方米、排水沟</t>
    </r>
    <r>
      <rPr>
        <sz val="14"/>
        <rFont val="Times New Roman"/>
        <charset val="134"/>
      </rPr>
      <t>247</t>
    </r>
    <r>
      <rPr>
        <sz val="14"/>
        <rFont val="宋体"/>
        <charset val="134"/>
      </rPr>
      <t>米、挡土墙</t>
    </r>
    <r>
      <rPr>
        <sz val="14"/>
        <rFont val="Times New Roman"/>
        <charset val="134"/>
      </rPr>
      <t>4</t>
    </r>
    <r>
      <rPr>
        <sz val="14"/>
        <rFont val="宋体"/>
        <charset val="134"/>
      </rPr>
      <t>米</t>
    </r>
  </si>
  <si>
    <r>
      <rPr>
        <sz val="14"/>
        <rFont val="宋体"/>
        <charset val="134"/>
      </rPr>
      <t>带动贫困户增加村集体收入</t>
    </r>
  </si>
  <si>
    <r>
      <rPr>
        <sz val="14"/>
        <rFont val="宋体"/>
        <charset val="134"/>
      </rPr>
      <t>闫家乡付堡村养殖场建设项目</t>
    </r>
  </si>
  <si>
    <r>
      <rPr>
        <sz val="14"/>
        <rFont val="宋体"/>
        <charset val="134"/>
      </rPr>
      <t>付堡新村新建养殖场</t>
    </r>
    <r>
      <rPr>
        <sz val="14"/>
        <rFont val="Times New Roman"/>
        <charset val="134"/>
      </rPr>
      <t>1</t>
    </r>
    <r>
      <rPr>
        <sz val="14"/>
        <rFont val="宋体"/>
        <charset val="134"/>
      </rPr>
      <t>座，归属权为村集体所有，每年按照</t>
    </r>
    <r>
      <rPr>
        <sz val="14"/>
        <rFont val="Times New Roman"/>
        <charset val="134"/>
      </rPr>
      <t>6%</t>
    </r>
    <r>
      <rPr>
        <sz val="14"/>
        <rFont val="宋体"/>
        <charset val="134"/>
      </rPr>
      <t>的利润给搬迁点</t>
    </r>
    <r>
      <rPr>
        <sz val="14"/>
        <rFont val="Times New Roman"/>
        <charset val="134"/>
      </rPr>
      <t>45</t>
    </r>
    <r>
      <rPr>
        <sz val="14"/>
        <rFont val="宋体"/>
        <charset val="134"/>
      </rPr>
      <t>户群众分红，可为搬迁户代养牛，可吸纳</t>
    </r>
    <r>
      <rPr>
        <sz val="14"/>
        <rFont val="Times New Roman"/>
        <charset val="134"/>
      </rPr>
      <t>22</t>
    </r>
    <r>
      <rPr>
        <sz val="14"/>
        <rFont val="宋体"/>
        <charset val="134"/>
      </rPr>
      <t>户搬迁点群众就业。</t>
    </r>
  </si>
  <si>
    <r>
      <rPr>
        <sz val="14"/>
        <rFont val="宋体"/>
        <charset val="134"/>
      </rPr>
      <t>合作社带动易地搬迁点群众增加效益</t>
    </r>
  </si>
  <si>
    <r>
      <rPr>
        <sz val="14"/>
        <rFont val="宋体"/>
        <charset val="134"/>
      </rPr>
      <t>闫家乡后山村养殖场建设项目</t>
    </r>
  </si>
  <si>
    <r>
      <rPr>
        <sz val="14"/>
        <rFont val="宋体"/>
        <charset val="134"/>
      </rPr>
      <t>后山村</t>
    </r>
  </si>
  <si>
    <r>
      <rPr>
        <sz val="14"/>
        <rFont val="宋体"/>
        <charset val="134"/>
      </rPr>
      <t>后山村新建养殖场</t>
    </r>
    <r>
      <rPr>
        <sz val="14"/>
        <rFont val="Times New Roman"/>
        <charset val="134"/>
      </rPr>
      <t>1</t>
    </r>
    <r>
      <rPr>
        <sz val="14"/>
        <rFont val="宋体"/>
        <charset val="134"/>
      </rPr>
      <t>座，归属权为后山村集体所有，每年按照</t>
    </r>
    <r>
      <rPr>
        <sz val="14"/>
        <rFont val="Times New Roman"/>
        <charset val="134"/>
      </rPr>
      <t>6%</t>
    </r>
    <r>
      <rPr>
        <sz val="14"/>
        <rFont val="宋体"/>
        <charset val="134"/>
      </rPr>
      <t>的利润给搬迁点</t>
    </r>
    <r>
      <rPr>
        <sz val="14"/>
        <rFont val="Times New Roman"/>
        <charset val="134"/>
      </rPr>
      <t>45</t>
    </r>
    <r>
      <rPr>
        <sz val="14"/>
        <rFont val="宋体"/>
        <charset val="134"/>
      </rPr>
      <t>户群众分红，可为搬迁户代养牛，可吸纳</t>
    </r>
    <r>
      <rPr>
        <sz val="14"/>
        <rFont val="Times New Roman"/>
        <charset val="134"/>
      </rPr>
      <t>10</t>
    </r>
    <r>
      <rPr>
        <sz val="14"/>
        <rFont val="宋体"/>
        <charset val="134"/>
      </rPr>
      <t>户搬迁点群众就业。</t>
    </r>
  </si>
  <si>
    <r>
      <rPr>
        <b/>
        <sz val="14"/>
        <rFont val="Times New Roman"/>
        <charset val="134"/>
      </rPr>
      <t>1.2</t>
    </r>
    <r>
      <rPr>
        <b/>
        <sz val="14"/>
        <rFont val="宋体"/>
        <charset val="134"/>
      </rPr>
      <t>易地搬迁后续基础设施配套项目：</t>
    </r>
    <r>
      <rPr>
        <b/>
        <sz val="14"/>
        <rFont val="Times New Roman"/>
        <charset val="134"/>
      </rPr>
      <t>4</t>
    </r>
    <r>
      <rPr>
        <b/>
        <sz val="14"/>
        <rFont val="宋体"/>
        <charset val="134"/>
      </rPr>
      <t>项</t>
    </r>
  </si>
  <si>
    <r>
      <rPr>
        <b/>
        <sz val="14"/>
        <rFont val="宋体"/>
        <charset val="134"/>
      </rPr>
      <t>投资</t>
    </r>
    <r>
      <rPr>
        <b/>
        <sz val="14"/>
        <rFont val="Times New Roman"/>
        <charset val="134"/>
      </rPr>
      <t>2513.3567</t>
    </r>
    <r>
      <rPr>
        <b/>
        <sz val="14"/>
        <rFont val="宋体"/>
        <charset val="134"/>
      </rPr>
      <t>万元用于易地搬迁后续基础设施配套项目。</t>
    </r>
  </si>
  <si>
    <r>
      <rPr>
        <b/>
        <sz val="14"/>
        <rFont val="Times New Roman"/>
        <charset val="134"/>
      </rPr>
      <t>1.2.1</t>
    </r>
    <r>
      <rPr>
        <b/>
        <sz val="14"/>
        <rFont val="宋体"/>
        <charset val="134"/>
      </rPr>
      <t>易地搬迁安置点灾后修复工程</t>
    </r>
  </si>
  <si>
    <r>
      <rPr>
        <b/>
        <sz val="14"/>
        <rFont val="Times New Roman"/>
        <charset val="134"/>
      </rPr>
      <t>7</t>
    </r>
    <r>
      <rPr>
        <b/>
        <sz val="14"/>
        <rFont val="宋体"/>
        <charset val="134"/>
      </rPr>
      <t>村</t>
    </r>
  </si>
  <si>
    <r>
      <rPr>
        <b/>
        <sz val="14"/>
        <rFont val="宋体"/>
        <charset val="134"/>
      </rPr>
      <t>投资</t>
    </r>
    <r>
      <rPr>
        <b/>
        <sz val="14"/>
        <rFont val="Times New Roman"/>
        <charset val="134"/>
      </rPr>
      <t>616.2847</t>
    </r>
    <r>
      <rPr>
        <b/>
        <sz val="14"/>
        <rFont val="宋体"/>
        <charset val="134"/>
      </rPr>
      <t>万元用于安置点修复工程</t>
    </r>
    <r>
      <rPr>
        <b/>
        <sz val="14"/>
        <rFont val="Times New Roman"/>
        <charset val="134"/>
      </rPr>
      <t>6</t>
    </r>
    <r>
      <rPr>
        <b/>
        <sz val="14"/>
        <rFont val="宋体"/>
        <charset val="134"/>
      </rPr>
      <t>处。</t>
    </r>
  </si>
  <si>
    <r>
      <rPr>
        <sz val="14"/>
        <rFont val="宋体"/>
        <charset val="134"/>
      </rPr>
      <t>马关镇上河新村易地搬迁安置点地质灾害治理</t>
    </r>
  </si>
  <si>
    <r>
      <rPr>
        <sz val="14"/>
        <rFont val="宋体"/>
        <charset val="134"/>
      </rPr>
      <t>易地搬迁点维修，裂缝塌陷长</t>
    </r>
    <r>
      <rPr>
        <sz val="14"/>
        <rFont val="Times New Roman"/>
        <charset val="134"/>
      </rPr>
      <t>,100</t>
    </r>
    <r>
      <rPr>
        <sz val="14"/>
        <rFont val="宋体"/>
        <charset val="134"/>
      </rPr>
      <t>米</t>
    </r>
    <r>
      <rPr>
        <sz val="14"/>
        <rFont val="Times New Roman"/>
        <charset val="134"/>
      </rPr>
      <t>,</t>
    </r>
    <r>
      <rPr>
        <sz val="14"/>
        <rFont val="宋体"/>
        <charset val="134"/>
      </rPr>
      <t>道路塌陷</t>
    </r>
  </si>
  <si>
    <r>
      <rPr>
        <sz val="14"/>
        <rFont val="宋体"/>
        <charset val="134"/>
      </rPr>
      <t>大阳镇双庙村易地搬迁安置点水毁治理项目</t>
    </r>
  </si>
  <si>
    <r>
      <rPr>
        <sz val="14"/>
        <rFont val="宋体"/>
        <charset val="134"/>
      </rPr>
      <t>双庙村</t>
    </r>
  </si>
  <si>
    <r>
      <rPr>
        <sz val="14"/>
        <rFont val="宋体"/>
        <charset val="134"/>
      </rPr>
      <t>拆除硬化村内巷道</t>
    </r>
    <r>
      <rPr>
        <sz val="14"/>
        <rFont val="Times New Roman"/>
        <charset val="134"/>
      </rPr>
      <t>266</t>
    </r>
    <r>
      <rPr>
        <sz val="14"/>
        <rFont val="宋体"/>
        <charset val="134"/>
      </rPr>
      <t>㎡，新建排水管道</t>
    </r>
    <r>
      <rPr>
        <sz val="14"/>
        <rFont val="Times New Roman"/>
        <charset val="134"/>
      </rPr>
      <t>266</t>
    </r>
    <r>
      <rPr>
        <sz val="14"/>
        <rFont val="宋体"/>
        <charset val="134"/>
      </rPr>
      <t>米，排水管网</t>
    </r>
    <r>
      <rPr>
        <sz val="14"/>
        <rFont val="Times New Roman"/>
        <charset val="134"/>
      </rPr>
      <t>266</t>
    </r>
    <r>
      <rPr>
        <sz val="14"/>
        <rFont val="宋体"/>
        <charset val="134"/>
      </rPr>
      <t>米，雨篦子</t>
    </r>
    <r>
      <rPr>
        <sz val="14"/>
        <rFont val="Times New Roman"/>
        <charset val="134"/>
      </rPr>
      <t>20</t>
    </r>
    <r>
      <rPr>
        <sz val="14"/>
        <rFont val="宋体"/>
        <charset val="134"/>
      </rPr>
      <t>套</t>
    </r>
  </si>
  <si>
    <r>
      <rPr>
        <sz val="14"/>
        <rFont val="宋体"/>
        <charset val="134"/>
      </rPr>
      <t>项目实施后，可有效解决贫困群众生产生活条件</t>
    </r>
  </si>
  <si>
    <r>
      <rPr>
        <sz val="14"/>
        <rFont val="宋体"/>
        <charset val="134"/>
      </rPr>
      <t>张家川县大阳镇粱堡村易地搬迁受灾点地质灾害治理工程</t>
    </r>
  </si>
  <si>
    <r>
      <rPr>
        <sz val="14"/>
        <rFont val="宋体"/>
        <charset val="0"/>
      </rPr>
      <t>梁堡村</t>
    </r>
  </si>
  <si>
    <r>
      <rPr>
        <sz val="14"/>
        <rFont val="宋体"/>
        <charset val="134"/>
      </rPr>
      <t>项目建设主要内容有</t>
    </r>
    <r>
      <rPr>
        <sz val="14"/>
        <rFont val="Times New Roman"/>
        <charset val="134"/>
      </rPr>
      <t>1#</t>
    </r>
    <r>
      <rPr>
        <sz val="14"/>
        <rFont val="宋体"/>
        <charset val="134"/>
      </rPr>
      <t>排水渠治理段长</t>
    </r>
    <r>
      <rPr>
        <sz val="14"/>
        <rFont val="Times New Roman"/>
        <charset val="134"/>
      </rPr>
      <t>266</t>
    </r>
    <r>
      <rPr>
        <sz val="14"/>
        <rFont val="宋体"/>
        <charset val="134"/>
      </rPr>
      <t>米；</t>
    </r>
    <r>
      <rPr>
        <sz val="14"/>
        <rFont val="Times New Roman"/>
        <charset val="134"/>
      </rPr>
      <t>2#</t>
    </r>
    <r>
      <rPr>
        <sz val="14"/>
        <rFont val="宋体"/>
        <charset val="134"/>
      </rPr>
      <t>排水渠治理段长</t>
    </r>
    <r>
      <rPr>
        <sz val="14"/>
        <rFont val="Times New Roman"/>
        <charset val="134"/>
      </rPr>
      <t>20</t>
    </r>
    <r>
      <rPr>
        <sz val="14"/>
        <rFont val="宋体"/>
        <charset val="134"/>
      </rPr>
      <t>米；</t>
    </r>
    <r>
      <rPr>
        <sz val="14"/>
        <rFont val="Times New Roman"/>
        <charset val="134"/>
      </rPr>
      <t>3#</t>
    </r>
    <r>
      <rPr>
        <sz val="14"/>
        <rFont val="宋体"/>
        <charset val="134"/>
      </rPr>
      <t>道路排水渠治理段长</t>
    </r>
    <r>
      <rPr>
        <sz val="14"/>
        <rFont val="Times New Roman"/>
        <charset val="134"/>
      </rPr>
      <t>85</t>
    </r>
    <r>
      <rPr>
        <sz val="14"/>
        <rFont val="宋体"/>
        <charset val="134"/>
      </rPr>
      <t>米；在道路下方埋设涵管</t>
    </r>
    <r>
      <rPr>
        <sz val="14"/>
        <rFont val="Times New Roman"/>
        <charset val="134"/>
      </rPr>
      <t>16m</t>
    </r>
    <r>
      <rPr>
        <sz val="14"/>
        <rFont val="宋体"/>
        <charset val="134"/>
      </rPr>
      <t>；砂砾石盲渠</t>
    </r>
    <r>
      <rPr>
        <sz val="14"/>
        <rFont val="Times New Roman"/>
        <charset val="134"/>
      </rPr>
      <t>210.38m</t>
    </r>
    <r>
      <rPr>
        <sz val="14"/>
        <rFont val="宋体"/>
        <charset val="134"/>
      </rPr>
      <t>；渗水池</t>
    </r>
    <r>
      <rPr>
        <sz val="14"/>
        <rFont val="Times New Roman"/>
        <charset val="134"/>
      </rPr>
      <t>1</t>
    </r>
    <r>
      <rPr>
        <sz val="14"/>
        <rFont val="宋体"/>
        <charset val="134"/>
      </rPr>
      <t>座；沉砂池</t>
    </r>
    <r>
      <rPr>
        <sz val="14"/>
        <rFont val="Times New Roman"/>
        <charset val="134"/>
      </rPr>
      <t>1</t>
    </r>
    <r>
      <rPr>
        <sz val="14"/>
        <rFont val="宋体"/>
        <charset val="134"/>
      </rPr>
      <t>座；道路排水沟</t>
    </r>
    <r>
      <rPr>
        <sz val="14"/>
        <rFont val="Times New Roman"/>
        <charset val="134"/>
      </rPr>
      <t>310m</t>
    </r>
    <r>
      <rPr>
        <sz val="14"/>
        <rFont val="宋体"/>
        <charset val="134"/>
      </rPr>
      <t>；挡土墙</t>
    </r>
    <r>
      <rPr>
        <sz val="14"/>
        <rFont val="Times New Roman"/>
        <charset val="134"/>
      </rPr>
      <t>85m</t>
    </r>
    <r>
      <rPr>
        <sz val="14"/>
        <rFont val="宋体"/>
        <charset val="134"/>
      </rPr>
      <t>；道路硬化</t>
    </r>
    <r>
      <rPr>
        <sz val="14"/>
        <rFont val="Times New Roman"/>
        <charset val="134"/>
      </rPr>
      <t>310m</t>
    </r>
    <r>
      <rPr>
        <sz val="14"/>
        <rFont val="宋体"/>
        <charset val="134"/>
      </rPr>
      <t>。拆除原塌方护坡浆砌石护坡挡墙</t>
    </r>
    <r>
      <rPr>
        <sz val="14"/>
        <rFont val="Times New Roman"/>
        <charset val="134"/>
      </rPr>
      <t>265m</t>
    </r>
    <r>
      <rPr>
        <sz val="14"/>
        <rFont val="宋体"/>
        <charset val="134"/>
      </rPr>
      <t>，新建护坡</t>
    </r>
    <r>
      <rPr>
        <sz val="14"/>
        <rFont val="Times New Roman"/>
        <charset val="134"/>
      </rPr>
      <t>265m</t>
    </r>
    <r>
      <rPr>
        <sz val="14"/>
        <rFont val="宋体"/>
        <charset val="134"/>
      </rPr>
      <t>，水渠购安</t>
    </r>
    <r>
      <rPr>
        <sz val="14"/>
        <rFont val="Times New Roman"/>
        <charset val="134"/>
      </rPr>
      <t>580m</t>
    </r>
    <r>
      <rPr>
        <sz val="14"/>
        <rFont val="宋体"/>
        <charset val="134"/>
      </rPr>
      <t>，排水沟（挡土墙）</t>
    </r>
    <r>
      <rPr>
        <sz val="14"/>
        <rFont val="Times New Roman"/>
        <charset val="134"/>
      </rPr>
      <t>280m</t>
    </r>
    <r>
      <rPr>
        <sz val="14"/>
        <rFont val="宋体"/>
        <charset val="134"/>
      </rPr>
      <t>，削坡</t>
    </r>
    <r>
      <rPr>
        <sz val="14"/>
        <rFont val="Times New Roman"/>
        <charset val="134"/>
      </rPr>
      <t>7690m</t>
    </r>
    <r>
      <rPr>
        <sz val="14"/>
        <rFont val="宋体"/>
        <charset val="134"/>
      </rPr>
      <t>，土方外运</t>
    </r>
    <r>
      <rPr>
        <sz val="14"/>
        <rFont val="Times New Roman"/>
        <charset val="134"/>
      </rPr>
      <t>18390m2</t>
    </r>
    <r>
      <rPr>
        <sz val="14"/>
        <rFont val="宋体"/>
        <charset val="134"/>
      </rPr>
      <t>，土工格栅购安</t>
    </r>
    <r>
      <rPr>
        <sz val="14"/>
        <rFont val="Times New Roman"/>
        <charset val="134"/>
      </rPr>
      <t>11000m2</t>
    </r>
    <r>
      <rPr>
        <sz val="14"/>
        <rFont val="宋体"/>
        <charset val="134"/>
      </rPr>
      <t>，埋设双壁波纹管排污管，埋设</t>
    </r>
    <r>
      <rPr>
        <sz val="14"/>
        <rFont val="Times New Roman"/>
        <charset val="134"/>
      </rPr>
      <t>600</t>
    </r>
    <r>
      <rPr>
        <sz val="14"/>
        <rFont val="宋体"/>
        <charset val="134"/>
      </rPr>
      <t>双壁波纹管排污管，埋设</t>
    </r>
    <r>
      <rPr>
        <sz val="14"/>
        <rFont val="Times New Roman"/>
        <charset val="134"/>
      </rPr>
      <t>D110PE</t>
    </r>
    <r>
      <rPr>
        <sz val="14"/>
        <rFont val="宋体"/>
        <charset val="134"/>
      </rPr>
      <t>管</t>
    </r>
    <r>
      <rPr>
        <sz val="14"/>
        <rFont val="Times New Roman"/>
        <charset val="134"/>
      </rPr>
      <t>350m</t>
    </r>
    <r>
      <rPr>
        <sz val="14"/>
        <rFont val="宋体"/>
        <charset val="134"/>
      </rPr>
      <t>，舞台塌方外运</t>
    </r>
    <r>
      <rPr>
        <sz val="14"/>
        <rFont val="Times New Roman"/>
        <charset val="134"/>
      </rPr>
      <t>54</t>
    </r>
    <r>
      <rPr>
        <sz val="14"/>
        <rFont val="宋体"/>
        <charset val="134"/>
      </rPr>
      <t>立方米，新建</t>
    </r>
    <r>
      <rPr>
        <sz val="14"/>
        <rFont val="Times New Roman"/>
        <charset val="134"/>
      </rPr>
      <t>M10</t>
    </r>
    <r>
      <rPr>
        <sz val="14"/>
        <rFont val="宋体"/>
        <charset val="134"/>
      </rPr>
      <t>砂浆砌砖</t>
    </r>
    <r>
      <rPr>
        <sz val="14"/>
        <rFont val="Times New Roman"/>
        <charset val="134"/>
      </rPr>
      <t>6.33</t>
    </r>
    <r>
      <rPr>
        <sz val="14"/>
        <rFont val="宋体"/>
        <charset val="134"/>
      </rPr>
      <t>立方米。</t>
    </r>
  </si>
  <si>
    <r>
      <rPr>
        <sz val="14"/>
        <rFont val="宋体"/>
        <charset val="0"/>
      </rPr>
      <t>项目实施后，可有效改善村级基础设施条件</t>
    </r>
  </si>
  <si>
    <r>
      <rPr>
        <sz val="14"/>
        <rFont val="宋体"/>
        <charset val="134"/>
      </rPr>
      <t>张家川县大阳镇刘沟村护坡建设工程</t>
    </r>
  </si>
  <si>
    <r>
      <rPr>
        <sz val="14"/>
        <rFont val="宋体"/>
        <charset val="0"/>
      </rPr>
      <t>刘沟村</t>
    </r>
  </si>
  <si>
    <r>
      <rPr>
        <sz val="14"/>
        <rFont val="宋体"/>
        <charset val="134"/>
      </rPr>
      <t>项目建设主要内容有</t>
    </r>
    <r>
      <rPr>
        <sz val="14"/>
        <rFont val="Times New Roman"/>
        <charset val="0"/>
      </rPr>
      <t> </t>
    </r>
    <r>
      <rPr>
        <sz val="14"/>
        <rFont val="宋体"/>
        <charset val="134"/>
      </rPr>
      <t>新建</t>
    </r>
    <r>
      <rPr>
        <sz val="14"/>
        <rFont val="Times New Roman"/>
        <charset val="0"/>
      </rPr>
      <t>M7.5</t>
    </r>
    <r>
      <rPr>
        <sz val="14"/>
        <rFont val="宋体"/>
        <charset val="134"/>
      </rPr>
      <t>浆砌石护坡，长</t>
    </r>
    <r>
      <rPr>
        <sz val="14"/>
        <rFont val="Times New Roman"/>
        <charset val="0"/>
      </rPr>
      <t>550m</t>
    </r>
    <r>
      <rPr>
        <sz val="14"/>
        <rFont val="宋体"/>
        <charset val="134"/>
      </rPr>
      <t>，墙身高</t>
    </r>
    <r>
      <rPr>
        <sz val="14"/>
        <rFont val="Times New Roman"/>
        <charset val="0"/>
      </rPr>
      <t>2m</t>
    </r>
    <r>
      <rPr>
        <sz val="14"/>
        <rFont val="宋体"/>
        <charset val="134"/>
      </rPr>
      <t>；挖土方工程</t>
    </r>
    <r>
      <rPr>
        <sz val="14"/>
        <rFont val="Times New Roman"/>
        <charset val="0"/>
      </rPr>
      <t>2120m2</t>
    </r>
    <r>
      <rPr>
        <sz val="14"/>
        <rFont val="宋体"/>
        <charset val="134"/>
      </rPr>
      <t>；新建三角型排水渠长</t>
    </r>
    <r>
      <rPr>
        <sz val="14"/>
        <rFont val="Times New Roman"/>
        <charset val="0"/>
      </rPr>
      <t>550m</t>
    </r>
    <r>
      <rPr>
        <sz val="14"/>
        <rFont val="宋体"/>
        <charset val="134"/>
      </rPr>
      <t>；硬化道路</t>
    </r>
    <r>
      <rPr>
        <sz val="14"/>
        <rFont val="Times New Roman"/>
        <charset val="0"/>
      </rPr>
      <t>275</t>
    </r>
    <r>
      <rPr>
        <sz val="14"/>
        <rFont val="宋体"/>
        <charset val="134"/>
      </rPr>
      <t>㎡，长</t>
    </r>
    <r>
      <rPr>
        <sz val="14"/>
        <rFont val="Times New Roman"/>
        <charset val="0"/>
      </rPr>
      <t>550m</t>
    </r>
    <r>
      <rPr>
        <sz val="14"/>
        <rFont val="宋体"/>
        <charset val="134"/>
      </rPr>
      <t>，宽</t>
    </r>
    <r>
      <rPr>
        <sz val="14"/>
        <rFont val="Times New Roman"/>
        <charset val="0"/>
      </rPr>
      <t>0.5m</t>
    </r>
    <r>
      <rPr>
        <sz val="14"/>
        <rFont val="宋体"/>
        <charset val="134"/>
      </rPr>
      <t>，修建护坡</t>
    </r>
    <r>
      <rPr>
        <sz val="14"/>
        <rFont val="Times New Roman"/>
        <charset val="0"/>
      </rPr>
      <t>260m</t>
    </r>
  </si>
  <si>
    <r>
      <rPr>
        <sz val="14"/>
        <rFont val="宋体"/>
        <charset val="0"/>
      </rPr>
      <t>项目实施后，可有效改善村级基础设施条件，为产业发展提供更好的基础</t>
    </r>
  </si>
  <si>
    <r>
      <rPr>
        <sz val="14"/>
        <rFont val="宋体"/>
        <charset val="134"/>
      </rPr>
      <t>张家川县大阳镇中庄村护坡建设工程</t>
    </r>
  </si>
  <si>
    <r>
      <rPr>
        <sz val="14"/>
        <rFont val="宋体"/>
        <charset val="0"/>
      </rPr>
      <t>中庄村</t>
    </r>
  </si>
  <si>
    <r>
      <rPr>
        <sz val="14"/>
        <rFont val="宋体"/>
        <charset val="134"/>
      </rPr>
      <t>项目计划新建新建</t>
    </r>
    <r>
      <rPr>
        <sz val="14"/>
        <rFont val="Times New Roman"/>
        <charset val="0"/>
      </rPr>
      <t>M7.5</t>
    </r>
    <r>
      <rPr>
        <sz val="14"/>
        <rFont val="宋体"/>
        <charset val="134"/>
      </rPr>
      <t>浆砌石护坡长</t>
    </r>
    <r>
      <rPr>
        <sz val="14"/>
        <rFont val="Times New Roman"/>
        <charset val="0"/>
      </rPr>
      <t>136m,</t>
    </r>
    <r>
      <rPr>
        <sz val="14"/>
        <rFont val="宋体"/>
        <charset val="134"/>
      </rPr>
      <t>墙身高</t>
    </r>
    <r>
      <rPr>
        <sz val="14"/>
        <rFont val="Times New Roman"/>
        <charset val="0"/>
      </rPr>
      <t>3m</t>
    </r>
    <r>
      <rPr>
        <sz val="14"/>
        <rFont val="宋体"/>
        <charset val="134"/>
      </rPr>
      <t>；长</t>
    </r>
    <r>
      <rPr>
        <sz val="14"/>
        <rFont val="Times New Roman"/>
        <charset val="0"/>
      </rPr>
      <t>12m,</t>
    </r>
    <r>
      <rPr>
        <sz val="14"/>
        <rFont val="宋体"/>
        <charset val="134"/>
      </rPr>
      <t>墙身高</t>
    </r>
    <r>
      <rPr>
        <sz val="14"/>
        <rFont val="Times New Roman"/>
        <charset val="0"/>
      </rPr>
      <t>6.0m</t>
    </r>
    <r>
      <rPr>
        <sz val="14"/>
        <rFont val="宋体"/>
        <charset val="134"/>
      </rPr>
      <t>；新建长城墙</t>
    </r>
    <r>
      <rPr>
        <sz val="14"/>
        <rFont val="Times New Roman"/>
        <charset val="0"/>
      </rPr>
      <t>12m</t>
    </r>
    <r>
      <rPr>
        <sz val="14"/>
        <rFont val="宋体"/>
        <charset val="134"/>
      </rPr>
      <t>，高</t>
    </r>
    <r>
      <rPr>
        <sz val="14"/>
        <rFont val="Times New Roman"/>
        <charset val="0"/>
      </rPr>
      <t>1.5m</t>
    </r>
    <r>
      <rPr>
        <sz val="14"/>
        <rFont val="宋体"/>
        <charset val="134"/>
      </rPr>
      <t>；新建道路硬化长</t>
    </r>
    <r>
      <rPr>
        <sz val="14"/>
        <rFont val="Times New Roman"/>
        <charset val="0"/>
      </rPr>
      <t>12m</t>
    </r>
    <r>
      <rPr>
        <sz val="14"/>
        <rFont val="宋体"/>
        <charset val="134"/>
      </rPr>
      <t>，宽</t>
    </r>
    <r>
      <rPr>
        <sz val="14"/>
        <rFont val="Times New Roman"/>
        <charset val="0"/>
      </rPr>
      <t>2.2m,</t>
    </r>
    <r>
      <rPr>
        <sz val="14"/>
        <rFont val="宋体"/>
        <charset val="134"/>
      </rPr>
      <t>重力式挡土墙</t>
    </r>
    <r>
      <rPr>
        <sz val="14"/>
        <rFont val="Times New Roman"/>
        <charset val="0"/>
      </rPr>
      <t>30m</t>
    </r>
    <r>
      <rPr>
        <sz val="14"/>
        <rFont val="宋体"/>
        <charset val="134"/>
      </rPr>
      <t>，配套回填土方</t>
    </r>
    <r>
      <rPr>
        <sz val="14"/>
        <rFont val="Times New Roman"/>
        <charset val="0"/>
      </rPr>
      <t>690m³</t>
    </r>
  </si>
  <si>
    <r>
      <rPr>
        <sz val="14"/>
        <rFont val="宋体"/>
        <charset val="134"/>
      </rPr>
      <t>大阳镇梁堡新村雨污管网维修工程</t>
    </r>
  </si>
  <si>
    <r>
      <rPr>
        <sz val="14"/>
        <rFont val="宋体"/>
        <charset val="134"/>
      </rPr>
      <t>梁堡村易地搬迁安置点维修管网及路面</t>
    </r>
    <r>
      <rPr>
        <sz val="14"/>
        <rFont val="Times New Roman"/>
        <charset val="134"/>
      </rPr>
      <t>120</t>
    </r>
    <r>
      <rPr>
        <sz val="14"/>
        <rFont val="宋体"/>
        <charset val="134"/>
      </rPr>
      <t>米。</t>
    </r>
  </si>
  <si>
    <r>
      <rPr>
        <sz val="14"/>
        <rFont val="宋体"/>
        <charset val="134"/>
      </rPr>
      <t>木河乡下庞新村基础设施完善工程</t>
    </r>
  </si>
  <si>
    <r>
      <rPr>
        <sz val="14"/>
        <rFont val="宋体"/>
        <charset val="134"/>
      </rPr>
      <t>下庞村</t>
    </r>
  </si>
  <si>
    <r>
      <rPr>
        <sz val="14"/>
        <rFont val="宋体"/>
        <charset val="134"/>
      </rPr>
      <t>新建巷道硬化</t>
    </r>
    <r>
      <rPr>
        <sz val="14"/>
        <rFont val="Times New Roman"/>
        <charset val="134"/>
      </rPr>
      <t>1080</t>
    </r>
    <r>
      <rPr>
        <sz val="14"/>
        <rFont val="宋体"/>
        <charset val="134"/>
      </rPr>
      <t>㎡，采用</t>
    </r>
    <r>
      <rPr>
        <sz val="14"/>
        <rFont val="Times New Roman"/>
        <charset val="134"/>
      </rPr>
      <t>18CM</t>
    </r>
    <r>
      <rPr>
        <sz val="14"/>
        <rFont val="宋体"/>
        <charset val="134"/>
      </rPr>
      <t>厚</t>
    </r>
    <r>
      <rPr>
        <sz val="14"/>
        <rFont val="Times New Roman"/>
        <charset val="134"/>
      </rPr>
      <t>C30</t>
    </r>
    <r>
      <rPr>
        <sz val="14"/>
        <rFont val="宋体"/>
        <charset val="134"/>
      </rPr>
      <t>混凝土面层</t>
    </r>
    <r>
      <rPr>
        <sz val="14"/>
        <rFont val="Times New Roman"/>
        <charset val="134"/>
      </rPr>
      <t>+10CM</t>
    </r>
    <r>
      <rPr>
        <sz val="14"/>
        <rFont val="宋体"/>
        <charset val="134"/>
      </rPr>
      <t>厚砂砾垫层；新修盲沟长</t>
    </r>
    <r>
      <rPr>
        <sz val="14"/>
        <rFont val="Times New Roman"/>
        <charset val="134"/>
      </rPr>
      <t>75M,</t>
    </r>
    <r>
      <rPr>
        <sz val="14"/>
        <rFont val="宋体"/>
        <charset val="134"/>
      </rPr>
      <t>宽</t>
    </r>
    <r>
      <rPr>
        <sz val="14"/>
        <rFont val="Times New Roman"/>
        <charset val="134"/>
      </rPr>
      <t>1.1M,</t>
    </r>
    <r>
      <rPr>
        <sz val="14"/>
        <rFont val="宋体"/>
        <charset val="134"/>
      </rPr>
      <t>深</t>
    </r>
    <r>
      <rPr>
        <sz val="14"/>
        <rFont val="Times New Roman"/>
        <charset val="134"/>
      </rPr>
      <t>1.2M,</t>
    </r>
    <r>
      <rPr>
        <sz val="14"/>
        <rFont val="宋体"/>
        <charset val="134"/>
      </rPr>
      <t>墙身采用</t>
    </r>
    <r>
      <rPr>
        <sz val="14"/>
        <rFont val="Times New Roman"/>
        <charset val="134"/>
      </rPr>
      <t>C25</t>
    </r>
    <r>
      <rPr>
        <sz val="14"/>
        <rFont val="宋体"/>
        <charset val="134"/>
      </rPr>
      <t>混凝土板墙，基础采用</t>
    </r>
    <r>
      <rPr>
        <sz val="14"/>
        <rFont val="Times New Roman"/>
        <charset val="134"/>
      </rPr>
      <t>C25</t>
    </r>
    <r>
      <rPr>
        <sz val="14"/>
        <rFont val="宋体"/>
        <charset val="134"/>
      </rPr>
      <t>混凝土断面</t>
    </r>
    <r>
      <rPr>
        <sz val="14"/>
        <rFont val="Times New Roman"/>
        <charset val="134"/>
      </rPr>
      <t>+10CM</t>
    </r>
    <r>
      <rPr>
        <sz val="14"/>
        <rFont val="宋体"/>
        <charset val="134"/>
      </rPr>
      <t>砂砾垫层；挡土墙上部治理工程，清理土方</t>
    </r>
    <r>
      <rPr>
        <sz val="14"/>
        <rFont val="Times New Roman"/>
        <charset val="134"/>
      </rPr>
      <t>3550M³</t>
    </r>
    <r>
      <rPr>
        <sz val="14"/>
        <rFont val="宋体"/>
        <charset val="134"/>
      </rPr>
      <t>，铺设防水布</t>
    </r>
    <r>
      <rPr>
        <sz val="14"/>
        <rFont val="Times New Roman"/>
        <charset val="134"/>
      </rPr>
      <t>770m</t>
    </r>
    <r>
      <rPr>
        <vertAlign val="superscript"/>
        <sz val="14"/>
        <rFont val="Times New Roman"/>
        <charset val="134"/>
      </rPr>
      <t>2</t>
    </r>
  </si>
  <si>
    <r>
      <rPr>
        <sz val="14"/>
        <rFont val="宋体"/>
        <charset val="134"/>
      </rPr>
      <t>完善公共服务设施，有续发展产业</t>
    </r>
  </si>
  <si>
    <r>
      <rPr>
        <b/>
        <sz val="14"/>
        <rFont val="Times New Roman"/>
        <charset val="134"/>
      </rPr>
      <t>1.2.2</t>
    </r>
    <r>
      <rPr>
        <b/>
        <sz val="14"/>
        <rFont val="宋体"/>
        <charset val="134"/>
      </rPr>
      <t>道路硬化及附属工程</t>
    </r>
  </si>
  <si>
    <r>
      <rPr>
        <b/>
        <sz val="14"/>
        <rFont val="Times New Roman"/>
        <charset val="134"/>
      </rPr>
      <t>19</t>
    </r>
    <r>
      <rPr>
        <b/>
        <sz val="14"/>
        <rFont val="宋体"/>
        <charset val="134"/>
      </rPr>
      <t>村</t>
    </r>
  </si>
  <si>
    <r>
      <rPr>
        <b/>
        <sz val="14"/>
        <rFont val="宋体"/>
        <charset val="134"/>
      </rPr>
      <t>投资</t>
    </r>
    <r>
      <rPr>
        <b/>
        <sz val="14"/>
        <rFont val="Times New Roman"/>
        <charset val="134"/>
      </rPr>
      <t>1193.04</t>
    </r>
    <r>
      <rPr>
        <b/>
        <sz val="14"/>
        <rFont val="宋体"/>
        <charset val="134"/>
      </rPr>
      <t>万元用于安置点道理硬化及附属工程。</t>
    </r>
  </si>
  <si>
    <r>
      <rPr>
        <sz val="14"/>
        <rFont val="宋体"/>
        <charset val="134"/>
      </rPr>
      <t>马鹿镇金川村道路硬化及附属工程</t>
    </r>
  </si>
  <si>
    <r>
      <rPr>
        <sz val="14"/>
        <rFont val="宋体"/>
        <charset val="134"/>
      </rPr>
      <t>硬化易地搬迁点新农村至兴隆沟</t>
    </r>
    <r>
      <rPr>
        <sz val="14"/>
        <rFont val="Times New Roman"/>
        <charset val="134"/>
      </rPr>
      <t>2100</t>
    </r>
    <r>
      <rPr>
        <sz val="14"/>
        <rFont val="宋体"/>
        <charset val="134"/>
      </rPr>
      <t>平方米。</t>
    </r>
  </si>
  <si>
    <r>
      <rPr>
        <sz val="14"/>
        <rFont val="宋体"/>
        <charset val="134"/>
      </rPr>
      <t>完善农村公路路网，改善异地搬迁点基础设施条件，为乡村振兴战略顺利推进提供基础保障。</t>
    </r>
  </si>
  <si>
    <r>
      <rPr>
        <sz val="14"/>
        <rFont val="宋体"/>
        <charset val="134"/>
      </rPr>
      <t>胡川镇张堡新村道路维修项目</t>
    </r>
  </si>
  <si>
    <r>
      <rPr>
        <sz val="14"/>
        <rFont val="宋体"/>
        <charset val="134"/>
      </rPr>
      <t>张堡新村</t>
    </r>
  </si>
  <si>
    <r>
      <rPr>
        <sz val="14"/>
        <rFont val="宋体"/>
        <charset val="134"/>
      </rPr>
      <t>道路硬化</t>
    </r>
    <r>
      <rPr>
        <sz val="14"/>
        <rFont val="Times New Roman"/>
        <charset val="134"/>
      </rPr>
      <t>8000</t>
    </r>
    <r>
      <rPr>
        <sz val="14"/>
        <rFont val="宋体"/>
        <charset val="134"/>
      </rPr>
      <t>平方米，污水管道</t>
    </r>
    <r>
      <rPr>
        <sz val="14"/>
        <rFont val="Times New Roman"/>
        <charset val="134"/>
      </rPr>
      <t>3400</t>
    </r>
    <r>
      <rPr>
        <sz val="14"/>
        <rFont val="宋体"/>
        <charset val="134"/>
      </rPr>
      <t>米，雨水管道</t>
    </r>
    <r>
      <rPr>
        <sz val="14"/>
        <rFont val="Times New Roman"/>
        <charset val="134"/>
      </rPr>
      <t>5400</t>
    </r>
    <r>
      <rPr>
        <sz val="14"/>
        <rFont val="宋体"/>
        <charset val="134"/>
      </rPr>
      <t>米</t>
    </r>
  </si>
  <si>
    <r>
      <rPr>
        <sz val="14"/>
        <rFont val="宋体"/>
        <charset val="134"/>
      </rPr>
      <t>胡川镇胡川新村道路维修项目</t>
    </r>
  </si>
  <si>
    <r>
      <rPr>
        <sz val="14"/>
        <rFont val="宋体"/>
        <charset val="134"/>
      </rPr>
      <t>胡川新村</t>
    </r>
  </si>
  <si>
    <r>
      <rPr>
        <sz val="14"/>
        <rFont val="宋体"/>
        <charset val="134"/>
      </rPr>
      <t>排水渠</t>
    </r>
    <r>
      <rPr>
        <sz val="14"/>
        <rFont val="Times New Roman"/>
        <charset val="134"/>
      </rPr>
      <t>600</t>
    </r>
    <r>
      <rPr>
        <sz val="14"/>
        <rFont val="宋体"/>
        <charset val="134"/>
      </rPr>
      <t>米（</t>
    </r>
    <r>
      <rPr>
        <sz val="14"/>
        <rFont val="Times New Roman"/>
        <charset val="134"/>
      </rPr>
      <t>0.4*0.4</t>
    </r>
    <r>
      <rPr>
        <sz val="14"/>
        <rFont val="宋体"/>
        <charset val="134"/>
      </rPr>
      <t>），排洪渠</t>
    </r>
    <r>
      <rPr>
        <sz val="14"/>
        <rFont val="Times New Roman"/>
        <charset val="134"/>
      </rPr>
      <t>400</t>
    </r>
    <r>
      <rPr>
        <sz val="14"/>
        <rFont val="宋体"/>
        <charset val="134"/>
      </rPr>
      <t>米，铺设波纹管</t>
    </r>
    <r>
      <rPr>
        <sz val="14"/>
        <rFont val="Times New Roman"/>
        <charset val="134"/>
      </rPr>
      <t>1500</t>
    </r>
    <r>
      <rPr>
        <sz val="14"/>
        <rFont val="宋体"/>
        <charset val="134"/>
      </rPr>
      <t>米</t>
    </r>
  </si>
  <si>
    <r>
      <rPr>
        <sz val="14"/>
        <rFont val="宋体"/>
        <charset val="134"/>
      </rPr>
      <t>胡川镇仓下新村道路维修项目</t>
    </r>
  </si>
  <si>
    <r>
      <rPr>
        <sz val="14"/>
        <rFont val="宋体"/>
        <charset val="134"/>
      </rPr>
      <t>仓下新村</t>
    </r>
  </si>
  <si>
    <r>
      <rPr>
        <sz val="14"/>
        <rFont val="宋体"/>
        <charset val="134"/>
      </rPr>
      <t>污水、雨水管道</t>
    </r>
    <r>
      <rPr>
        <sz val="14"/>
        <rFont val="Times New Roman"/>
        <charset val="134"/>
      </rPr>
      <t>4200</t>
    </r>
    <r>
      <rPr>
        <sz val="14"/>
        <rFont val="宋体"/>
        <charset val="134"/>
      </rPr>
      <t>米，硬化</t>
    </r>
    <r>
      <rPr>
        <sz val="14"/>
        <rFont val="Times New Roman"/>
        <charset val="134"/>
      </rPr>
      <t>1680</t>
    </r>
    <r>
      <rPr>
        <sz val="14"/>
        <rFont val="宋体"/>
        <charset val="134"/>
      </rPr>
      <t>米</t>
    </r>
  </si>
  <si>
    <r>
      <rPr>
        <sz val="14"/>
        <rFont val="宋体"/>
        <charset val="134"/>
      </rPr>
      <t>马关镇庙湾新村室外管网建设工程</t>
    </r>
  </si>
  <si>
    <r>
      <rPr>
        <sz val="14"/>
        <rFont val="宋体"/>
        <charset val="134"/>
      </rPr>
      <t>新建雨水管道</t>
    </r>
    <r>
      <rPr>
        <sz val="14"/>
        <rFont val="Times New Roman"/>
        <charset val="0"/>
      </rPr>
      <t>226.5</t>
    </r>
    <r>
      <rPr>
        <sz val="14"/>
        <rFont val="宋体"/>
        <charset val="134"/>
      </rPr>
      <t>米，集水坑</t>
    </r>
    <r>
      <rPr>
        <sz val="14"/>
        <rFont val="Times New Roman"/>
        <charset val="0"/>
      </rPr>
      <t>11</t>
    </r>
    <r>
      <rPr>
        <sz val="14"/>
        <rFont val="宋体"/>
        <charset val="134"/>
      </rPr>
      <t>个，污水管道</t>
    </r>
    <r>
      <rPr>
        <sz val="14"/>
        <rFont val="Times New Roman"/>
        <charset val="0"/>
      </rPr>
      <t>148</t>
    </r>
    <r>
      <rPr>
        <sz val="14"/>
        <rFont val="宋体"/>
        <charset val="134"/>
      </rPr>
      <t>米，检查井</t>
    </r>
    <r>
      <rPr>
        <sz val="14"/>
        <rFont val="Times New Roman"/>
        <charset val="0"/>
      </rPr>
      <t>14</t>
    </r>
    <r>
      <rPr>
        <sz val="14"/>
        <rFont val="宋体"/>
        <charset val="134"/>
      </rPr>
      <t>座，给水管道</t>
    </r>
    <r>
      <rPr>
        <sz val="14"/>
        <rFont val="Times New Roman"/>
        <charset val="0"/>
      </rPr>
      <t>216</t>
    </r>
    <r>
      <rPr>
        <sz val="14"/>
        <rFont val="宋体"/>
        <charset val="134"/>
      </rPr>
      <t>米，检查井</t>
    </r>
    <r>
      <rPr>
        <sz val="14"/>
        <rFont val="Times New Roman"/>
        <charset val="0"/>
      </rPr>
      <t>14</t>
    </r>
    <r>
      <rPr>
        <sz val="14"/>
        <rFont val="宋体"/>
        <charset val="134"/>
      </rPr>
      <t>个</t>
    </r>
    <r>
      <rPr>
        <sz val="14"/>
        <rFont val="Times New Roman"/>
        <charset val="0"/>
      </rPr>
      <t>.</t>
    </r>
  </si>
  <si>
    <r>
      <rPr>
        <sz val="14"/>
        <rFont val="宋体"/>
        <charset val="134"/>
      </rPr>
      <t>完善</t>
    </r>
    <r>
      <rPr>
        <sz val="14"/>
        <rFont val="Times New Roman"/>
        <charset val="0"/>
      </rPr>
      <t>14</t>
    </r>
    <r>
      <rPr>
        <sz val="14"/>
        <rFont val="宋体"/>
        <charset val="134"/>
      </rPr>
      <t>户</t>
    </r>
    <r>
      <rPr>
        <sz val="14"/>
        <rFont val="Times New Roman"/>
        <charset val="0"/>
      </rPr>
      <t>79</t>
    </r>
    <r>
      <rPr>
        <sz val="14"/>
        <rFont val="宋体"/>
        <charset val="134"/>
      </rPr>
      <t>人搬迁群众的基础设施，提升搬迁成果、巩固搬迁效益</t>
    </r>
  </si>
  <si>
    <r>
      <rPr>
        <sz val="14"/>
        <rFont val="宋体"/>
        <charset val="134"/>
      </rPr>
      <t>闫家乡后山村防护工程</t>
    </r>
  </si>
  <si>
    <r>
      <rPr>
        <sz val="14"/>
        <rFont val="宋体"/>
        <charset val="134"/>
      </rPr>
      <t>挡土墙长</t>
    </r>
    <r>
      <rPr>
        <sz val="14"/>
        <rFont val="Times New Roman"/>
        <charset val="134"/>
      </rPr>
      <t>160</t>
    </r>
    <r>
      <rPr>
        <sz val="14"/>
        <rFont val="宋体"/>
        <charset val="134"/>
      </rPr>
      <t>米，高</t>
    </r>
    <r>
      <rPr>
        <sz val="14"/>
        <rFont val="Times New Roman"/>
        <charset val="134"/>
      </rPr>
      <t>3</t>
    </r>
    <r>
      <rPr>
        <sz val="14"/>
        <rFont val="宋体"/>
        <charset val="134"/>
      </rPr>
      <t>米</t>
    </r>
    <r>
      <rPr>
        <sz val="14"/>
        <rFont val="Times New Roman"/>
        <charset val="134"/>
      </rPr>
      <t>,</t>
    </r>
    <r>
      <rPr>
        <sz val="14"/>
        <rFont val="宋体"/>
        <charset val="134"/>
      </rPr>
      <t>共计</t>
    </r>
    <r>
      <rPr>
        <sz val="14"/>
        <rFont val="Times New Roman"/>
        <charset val="134"/>
      </rPr>
      <t>480</t>
    </r>
    <r>
      <rPr>
        <sz val="14"/>
        <rFont val="宋体"/>
        <charset val="134"/>
      </rPr>
      <t>立方米</t>
    </r>
    <r>
      <rPr>
        <sz val="14"/>
        <rFont val="Times New Roman"/>
        <charset val="134"/>
      </rPr>
      <t>;</t>
    </r>
  </si>
  <si>
    <r>
      <rPr>
        <sz val="14"/>
        <rFont val="宋体"/>
        <charset val="134"/>
      </rPr>
      <t>解决易地搬迁群众生命财产安全</t>
    </r>
  </si>
  <si>
    <r>
      <rPr>
        <sz val="14"/>
        <rFont val="宋体"/>
        <charset val="134"/>
      </rPr>
      <t>川王镇大庄村易地扶贫搬迁安置点通组道路硬化项目</t>
    </r>
  </si>
  <si>
    <r>
      <rPr>
        <sz val="14"/>
        <rFont val="宋体"/>
        <charset val="134"/>
      </rPr>
      <t>大庄村</t>
    </r>
  </si>
  <si>
    <r>
      <rPr>
        <sz val="14"/>
        <rFont val="宋体"/>
        <charset val="134"/>
      </rPr>
      <t>通组道路硬化</t>
    </r>
    <r>
      <rPr>
        <sz val="14"/>
        <rFont val="Times New Roman"/>
        <charset val="134"/>
      </rPr>
      <t>2000</t>
    </r>
    <r>
      <rPr>
        <sz val="14"/>
        <rFont val="宋体"/>
        <charset val="134"/>
      </rPr>
      <t>平方米</t>
    </r>
  </si>
  <si>
    <r>
      <rPr>
        <sz val="14"/>
        <rFont val="宋体"/>
        <charset val="134"/>
      </rPr>
      <t>川王镇海湾村易地扶贫搬迁排洪渠建设项目</t>
    </r>
  </si>
  <si>
    <r>
      <rPr>
        <sz val="14"/>
        <rFont val="宋体"/>
        <charset val="134"/>
      </rPr>
      <t>修建排洪渠</t>
    </r>
    <r>
      <rPr>
        <sz val="14"/>
        <rFont val="Times New Roman"/>
        <charset val="134"/>
      </rPr>
      <t>1000</t>
    </r>
    <r>
      <rPr>
        <sz val="14"/>
        <rFont val="宋体"/>
        <charset val="134"/>
      </rPr>
      <t>米，宽</t>
    </r>
    <r>
      <rPr>
        <sz val="14"/>
        <rFont val="Times New Roman"/>
        <charset val="134"/>
      </rPr>
      <t>1.2</t>
    </r>
    <r>
      <rPr>
        <sz val="14"/>
        <rFont val="宋体"/>
        <charset val="134"/>
      </rPr>
      <t>米。</t>
    </r>
  </si>
  <si>
    <r>
      <rPr>
        <sz val="14"/>
        <rFont val="宋体"/>
        <charset val="134"/>
      </rPr>
      <t>龙山镇汪堡村人行桥建设工程</t>
    </r>
  </si>
  <si>
    <r>
      <rPr>
        <sz val="14"/>
        <rFont val="宋体"/>
        <charset val="134"/>
      </rPr>
      <t>五孔拱形桥，全长</t>
    </r>
    <r>
      <rPr>
        <sz val="14"/>
        <rFont val="Times New Roman"/>
        <charset val="134"/>
      </rPr>
      <t>64</t>
    </r>
    <r>
      <rPr>
        <sz val="14"/>
        <rFont val="宋体"/>
        <charset val="134"/>
      </rPr>
      <t>米，宽</t>
    </r>
    <r>
      <rPr>
        <sz val="14"/>
        <rFont val="Times New Roman"/>
        <charset val="134"/>
      </rPr>
      <t>3</t>
    </r>
    <r>
      <rPr>
        <sz val="14"/>
        <rFont val="宋体"/>
        <charset val="134"/>
      </rPr>
      <t>米。</t>
    </r>
  </si>
  <si>
    <r>
      <rPr>
        <sz val="14"/>
        <rFont val="宋体"/>
        <charset val="134"/>
      </rPr>
      <t>为补齐村级基础设施短板，巩固脱贫攻坚成效，改善村容村貌。</t>
    </r>
  </si>
  <si>
    <r>
      <rPr>
        <sz val="14"/>
        <rFont val="宋体"/>
        <charset val="134"/>
      </rPr>
      <t>龙山镇连柯村桥梁工程</t>
    </r>
  </si>
  <si>
    <r>
      <rPr>
        <sz val="14"/>
        <rFont val="宋体"/>
        <charset val="134"/>
      </rPr>
      <t>涉及</t>
    </r>
    <r>
      <rPr>
        <sz val="14"/>
        <rFont val="Times New Roman"/>
        <charset val="134"/>
      </rPr>
      <t>1</t>
    </r>
    <r>
      <rPr>
        <sz val="14"/>
        <rFont val="宋体"/>
        <charset val="134"/>
      </rPr>
      <t>村</t>
    </r>
    <r>
      <rPr>
        <sz val="14"/>
        <rFont val="Times New Roman"/>
        <charset val="134"/>
      </rPr>
      <t>1</t>
    </r>
    <r>
      <rPr>
        <sz val="14"/>
        <rFont val="宋体"/>
        <charset val="134"/>
      </rPr>
      <t>座桥梁，总长</t>
    </r>
    <r>
      <rPr>
        <sz val="14"/>
        <rFont val="Times New Roman"/>
        <charset val="134"/>
      </rPr>
      <t>30</t>
    </r>
    <r>
      <rPr>
        <sz val="14"/>
        <rFont val="宋体"/>
        <charset val="134"/>
      </rPr>
      <t>米，桥宽</t>
    </r>
    <r>
      <rPr>
        <sz val="14"/>
        <rFont val="Times New Roman"/>
        <charset val="134"/>
      </rPr>
      <t>5.5</t>
    </r>
    <r>
      <rPr>
        <sz val="14"/>
        <rFont val="宋体"/>
        <charset val="134"/>
      </rPr>
      <t>米。</t>
    </r>
  </si>
  <si>
    <r>
      <rPr>
        <sz val="14"/>
        <rFont val="宋体"/>
        <charset val="134"/>
      </rPr>
      <t>龙山镇易地扶贫搬迁安置点水渠建设项目</t>
    </r>
  </si>
  <si>
    <r>
      <rPr>
        <sz val="14"/>
        <rFont val="Times New Roman"/>
        <charset val="134"/>
      </rPr>
      <t>9</t>
    </r>
    <r>
      <rPr>
        <sz val="14"/>
        <rFont val="宋体"/>
        <charset val="134"/>
      </rPr>
      <t>村</t>
    </r>
  </si>
  <si>
    <r>
      <rPr>
        <sz val="14"/>
        <rFont val="宋体"/>
        <charset val="134"/>
      </rPr>
      <t>马河村</t>
    </r>
    <r>
      <rPr>
        <sz val="14"/>
        <rFont val="Times New Roman"/>
        <charset val="134"/>
      </rPr>
      <t>500</t>
    </r>
    <r>
      <rPr>
        <sz val="14"/>
        <rFont val="宋体"/>
        <charset val="134"/>
      </rPr>
      <t>米，榆树村</t>
    </r>
    <r>
      <rPr>
        <sz val="14"/>
        <rFont val="Times New Roman"/>
        <charset val="134"/>
      </rPr>
      <t>50</t>
    </r>
    <r>
      <rPr>
        <sz val="14"/>
        <rFont val="宋体"/>
        <charset val="134"/>
      </rPr>
      <t>米，汪堡村</t>
    </r>
    <r>
      <rPr>
        <sz val="14"/>
        <rFont val="Times New Roman"/>
        <charset val="134"/>
      </rPr>
      <t>210</t>
    </r>
    <r>
      <rPr>
        <sz val="14"/>
        <rFont val="宋体"/>
        <charset val="134"/>
      </rPr>
      <t>米，小计</t>
    </r>
    <r>
      <rPr>
        <sz val="14"/>
        <rFont val="Times New Roman"/>
        <charset val="134"/>
      </rPr>
      <t>760</t>
    </r>
    <r>
      <rPr>
        <sz val="14"/>
        <rFont val="宋体"/>
        <charset val="134"/>
      </rPr>
      <t>米（</t>
    </r>
    <r>
      <rPr>
        <sz val="14"/>
        <rFont val="Times New Roman"/>
        <charset val="134"/>
      </rPr>
      <t>1</t>
    </r>
    <r>
      <rPr>
        <sz val="14"/>
        <rFont val="宋体"/>
        <charset val="134"/>
      </rPr>
      <t>米</t>
    </r>
    <r>
      <rPr>
        <sz val="14"/>
        <rFont val="Times New Roman"/>
        <charset val="134"/>
      </rPr>
      <t>*1</t>
    </r>
    <r>
      <rPr>
        <sz val="14"/>
        <rFont val="宋体"/>
        <charset val="134"/>
      </rPr>
      <t>米）。连柯村</t>
    </r>
    <r>
      <rPr>
        <sz val="14"/>
        <rFont val="Times New Roman"/>
        <charset val="134"/>
      </rPr>
      <t>2500</t>
    </r>
    <r>
      <rPr>
        <sz val="14"/>
        <rFont val="宋体"/>
        <charset val="134"/>
      </rPr>
      <t>米，南梁村</t>
    </r>
    <r>
      <rPr>
        <sz val="14"/>
        <rFont val="Times New Roman"/>
        <charset val="134"/>
      </rPr>
      <t>1500</t>
    </r>
    <r>
      <rPr>
        <sz val="14"/>
        <rFont val="宋体"/>
        <charset val="134"/>
      </rPr>
      <t>米，西沟村</t>
    </r>
    <r>
      <rPr>
        <sz val="14"/>
        <rFont val="Times New Roman"/>
        <charset val="134"/>
      </rPr>
      <t>300</t>
    </r>
    <r>
      <rPr>
        <sz val="14"/>
        <rFont val="宋体"/>
        <charset val="134"/>
      </rPr>
      <t>米，榆树村</t>
    </r>
    <r>
      <rPr>
        <sz val="14"/>
        <rFont val="Times New Roman"/>
        <charset val="134"/>
      </rPr>
      <t>800</t>
    </r>
    <r>
      <rPr>
        <sz val="14"/>
        <rFont val="宋体"/>
        <charset val="134"/>
      </rPr>
      <t>米，汪堡村</t>
    </r>
    <r>
      <rPr>
        <sz val="14"/>
        <rFont val="Times New Roman"/>
        <charset val="134"/>
      </rPr>
      <t>50</t>
    </r>
    <r>
      <rPr>
        <sz val="14"/>
        <rFont val="宋体"/>
        <charset val="134"/>
      </rPr>
      <t>米，马黑曼村</t>
    </r>
    <r>
      <rPr>
        <sz val="14"/>
        <rFont val="Times New Roman"/>
        <charset val="134"/>
      </rPr>
      <t>400</t>
    </r>
    <r>
      <rPr>
        <sz val="14"/>
        <rFont val="宋体"/>
        <charset val="134"/>
      </rPr>
      <t>米，小计</t>
    </r>
    <r>
      <rPr>
        <sz val="14"/>
        <rFont val="Times New Roman"/>
        <charset val="134"/>
      </rPr>
      <t>5550</t>
    </r>
    <r>
      <rPr>
        <sz val="14"/>
        <rFont val="宋体"/>
        <charset val="134"/>
      </rPr>
      <t>米（</t>
    </r>
    <r>
      <rPr>
        <sz val="14"/>
        <rFont val="Times New Roman"/>
        <charset val="134"/>
      </rPr>
      <t>0.6</t>
    </r>
    <r>
      <rPr>
        <sz val="14"/>
        <rFont val="宋体"/>
        <charset val="134"/>
      </rPr>
      <t>米</t>
    </r>
    <r>
      <rPr>
        <sz val="14"/>
        <rFont val="Times New Roman"/>
        <charset val="134"/>
      </rPr>
      <t>*0.6</t>
    </r>
    <r>
      <rPr>
        <sz val="14"/>
        <rFont val="宋体"/>
        <charset val="134"/>
      </rPr>
      <t>米）。</t>
    </r>
  </si>
  <si>
    <r>
      <rPr>
        <sz val="14"/>
        <rFont val="宋体"/>
        <charset val="134"/>
      </rPr>
      <t>龙山镇马河村易地扶贫搬迁安置点巷道硬化及排水建设项目</t>
    </r>
  </si>
  <si>
    <r>
      <rPr>
        <sz val="14"/>
        <rFont val="宋体"/>
        <charset val="134"/>
      </rPr>
      <t>道路硬化</t>
    </r>
    <r>
      <rPr>
        <sz val="14"/>
        <rFont val="Times New Roman"/>
        <charset val="134"/>
      </rPr>
      <t>2560.27</t>
    </r>
    <r>
      <rPr>
        <sz val="14"/>
        <rFont val="宋体"/>
        <charset val="134"/>
      </rPr>
      <t>平方米，绿化围栏混凝土基础</t>
    </r>
    <r>
      <rPr>
        <sz val="14"/>
        <rFont val="Times New Roman"/>
        <charset val="134"/>
      </rPr>
      <t>4</t>
    </r>
    <r>
      <rPr>
        <sz val="14"/>
        <rFont val="宋体"/>
        <charset val="134"/>
      </rPr>
      <t>立方米，道牙</t>
    </r>
    <r>
      <rPr>
        <sz val="14"/>
        <rFont val="Times New Roman"/>
        <charset val="134"/>
      </rPr>
      <t>16.6</t>
    </r>
    <r>
      <rPr>
        <sz val="14"/>
        <rFont val="宋体"/>
        <charset val="134"/>
      </rPr>
      <t>米，铺设排水管道</t>
    </r>
    <r>
      <rPr>
        <sz val="14"/>
        <rFont val="Times New Roman"/>
        <charset val="134"/>
      </rPr>
      <t>Φ300</t>
    </r>
    <r>
      <rPr>
        <sz val="14"/>
        <rFont val="宋体"/>
        <charset val="134"/>
      </rPr>
      <t>波纹管</t>
    </r>
    <r>
      <rPr>
        <sz val="14"/>
        <rFont val="Times New Roman"/>
        <charset val="134"/>
      </rPr>
      <t>387.62</t>
    </r>
    <r>
      <rPr>
        <sz val="14"/>
        <rFont val="宋体"/>
        <charset val="134"/>
      </rPr>
      <t>米，铺设自来水管道</t>
    </r>
    <r>
      <rPr>
        <sz val="14"/>
        <rFont val="Times New Roman"/>
        <charset val="134"/>
      </rPr>
      <t>Φ32</t>
    </r>
    <r>
      <rPr>
        <sz val="14"/>
        <rFont val="宋体"/>
        <charset val="134"/>
      </rPr>
      <t>管道</t>
    </r>
    <r>
      <rPr>
        <sz val="14"/>
        <rFont val="Times New Roman"/>
        <charset val="134"/>
      </rPr>
      <t>387.62</t>
    </r>
    <r>
      <rPr>
        <sz val="14"/>
        <rFont val="宋体"/>
        <charset val="134"/>
      </rPr>
      <t>米、</t>
    </r>
    <r>
      <rPr>
        <sz val="14"/>
        <rFont val="Times New Roman"/>
        <charset val="134"/>
      </rPr>
      <t>Φ20</t>
    </r>
    <r>
      <rPr>
        <sz val="14"/>
        <rFont val="宋体"/>
        <charset val="134"/>
      </rPr>
      <t>管道</t>
    </r>
    <r>
      <rPr>
        <sz val="14"/>
        <rFont val="Times New Roman"/>
        <charset val="134"/>
      </rPr>
      <t>143</t>
    </r>
    <r>
      <rPr>
        <sz val="14"/>
        <rFont val="宋体"/>
        <charset val="134"/>
      </rPr>
      <t>米，自来水入户池</t>
    </r>
    <r>
      <rPr>
        <sz val="14"/>
        <rFont val="Times New Roman"/>
        <charset val="134"/>
      </rPr>
      <t>13</t>
    </r>
    <r>
      <rPr>
        <sz val="14"/>
        <rFont val="宋体"/>
        <charset val="134"/>
      </rPr>
      <t>个，自来水检查井</t>
    </r>
    <r>
      <rPr>
        <sz val="14"/>
        <rFont val="Times New Roman"/>
        <charset val="134"/>
      </rPr>
      <t>4</t>
    </r>
    <r>
      <rPr>
        <sz val="14"/>
        <rFont val="宋体"/>
        <charset val="134"/>
      </rPr>
      <t>个。</t>
    </r>
  </si>
  <si>
    <r>
      <rPr>
        <sz val="14"/>
        <rFont val="宋体"/>
        <charset val="134"/>
      </rPr>
      <t>为补齐村级基础设施短板，巩固脱贫攻坚成效，解决群众出行难问题。</t>
    </r>
  </si>
  <si>
    <r>
      <rPr>
        <sz val="14"/>
        <rFont val="宋体"/>
        <charset val="134"/>
      </rPr>
      <t>龙山镇连柯村产业道路及基础设施建设项目</t>
    </r>
  </si>
  <si>
    <r>
      <rPr>
        <sz val="14"/>
        <rFont val="宋体"/>
        <charset val="134"/>
      </rPr>
      <t>道路硬化</t>
    </r>
    <r>
      <rPr>
        <sz val="14"/>
        <rFont val="Times New Roman"/>
        <charset val="134"/>
      </rPr>
      <t>1200</t>
    </r>
    <r>
      <rPr>
        <sz val="14"/>
        <rFont val="宋体"/>
        <charset val="134"/>
      </rPr>
      <t>平方米，道路护坡维修</t>
    </r>
    <r>
      <rPr>
        <sz val="14"/>
        <rFont val="Times New Roman"/>
        <charset val="134"/>
      </rPr>
      <t>600</t>
    </r>
    <r>
      <rPr>
        <sz val="14"/>
        <rFont val="宋体"/>
        <charset val="134"/>
      </rPr>
      <t>立方米。</t>
    </r>
  </si>
  <si>
    <r>
      <rPr>
        <sz val="14"/>
        <rFont val="宋体"/>
        <charset val="134"/>
      </rPr>
      <t>大阳镇大杨村易地扶贫搬迁排洪渠建设项目</t>
    </r>
  </si>
  <si>
    <r>
      <rPr>
        <sz val="14"/>
        <rFont val="宋体"/>
        <charset val="0"/>
      </rPr>
      <t>大阳村</t>
    </r>
  </si>
  <si>
    <r>
      <rPr>
        <sz val="14"/>
        <rFont val="宋体"/>
        <charset val="134"/>
      </rPr>
      <t>大阳村修建排洪渠</t>
    </r>
    <r>
      <rPr>
        <sz val="14"/>
        <rFont val="Times New Roman"/>
        <charset val="134"/>
      </rPr>
      <t>170</t>
    </r>
    <r>
      <rPr>
        <sz val="14"/>
        <rFont val="宋体"/>
        <charset val="134"/>
      </rPr>
      <t>米，宽</t>
    </r>
    <r>
      <rPr>
        <sz val="14"/>
        <rFont val="Times New Roman"/>
        <charset val="134"/>
      </rPr>
      <t>1.5</t>
    </r>
    <r>
      <rPr>
        <sz val="14"/>
        <rFont val="宋体"/>
        <charset val="134"/>
      </rPr>
      <t>米，高</t>
    </r>
    <r>
      <rPr>
        <sz val="14"/>
        <rFont val="Times New Roman"/>
        <charset val="134"/>
      </rPr>
      <t>1</t>
    </r>
    <r>
      <rPr>
        <sz val="14"/>
        <rFont val="宋体"/>
        <charset val="134"/>
      </rPr>
      <t>米。</t>
    </r>
  </si>
  <si>
    <r>
      <rPr>
        <sz val="14"/>
        <rFont val="宋体"/>
        <charset val="134"/>
      </rPr>
      <t>木河乡下庞村防护工程</t>
    </r>
  </si>
  <si>
    <r>
      <rPr>
        <sz val="14"/>
        <rFont val="宋体"/>
        <charset val="134"/>
      </rPr>
      <t>下庞村新建防护工程</t>
    </r>
    <r>
      <rPr>
        <sz val="14"/>
        <rFont val="Times New Roman"/>
        <charset val="134"/>
      </rPr>
      <t>1153</t>
    </r>
    <r>
      <rPr>
        <sz val="14"/>
        <rFont val="宋体"/>
        <charset val="134"/>
      </rPr>
      <t>立方米。配套排水设施</t>
    </r>
  </si>
  <si>
    <r>
      <rPr>
        <sz val="14"/>
        <rFont val="宋体"/>
        <charset val="134"/>
      </rPr>
      <t>木河乡下庞新村易地扶贫搬迁板涵工程</t>
    </r>
  </si>
  <si>
    <r>
      <rPr>
        <sz val="14"/>
        <rFont val="宋体"/>
        <charset val="134"/>
      </rPr>
      <t>下庞新村</t>
    </r>
  </si>
  <si>
    <r>
      <rPr>
        <sz val="14"/>
        <rFont val="宋体"/>
        <charset val="134"/>
      </rPr>
      <t>新建钢筋砼明板涵一座，涵长</t>
    </r>
    <r>
      <rPr>
        <sz val="14"/>
        <rFont val="Times New Roman"/>
        <charset val="134"/>
      </rPr>
      <t>5M,</t>
    </r>
    <r>
      <rPr>
        <sz val="14"/>
        <rFont val="宋体"/>
        <charset val="134"/>
      </rPr>
      <t>孔径为</t>
    </r>
    <r>
      <rPr>
        <sz val="14"/>
        <rFont val="Times New Roman"/>
        <charset val="134"/>
      </rPr>
      <t>4.5M,</t>
    </r>
    <r>
      <rPr>
        <sz val="14"/>
        <rFont val="宋体"/>
        <charset val="134"/>
      </rPr>
      <t>高</t>
    </r>
    <r>
      <rPr>
        <sz val="14"/>
        <rFont val="Times New Roman"/>
        <charset val="134"/>
      </rPr>
      <t>3.5M,</t>
    </r>
    <r>
      <rPr>
        <sz val="14"/>
        <rFont val="宋体"/>
        <charset val="134"/>
      </rPr>
      <t>盖板、支撑梁采用</t>
    </r>
    <r>
      <rPr>
        <sz val="14"/>
        <rFont val="Times New Roman"/>
        <charset val="134"/>
      </rPr>
      <t>C30,</t>
    </r>
    <r>
      <rPr>
        <sz val="14"/>
        <rFont val="宋体"/>
        <charset val="134"/>
      </rPr>
      <t>涵台身、涵台帽采用</t>
    </r>
    <r>
      <rPr>
        <sz val="14"/>
        <rFont val="Times New Roman"/>
        <charset val="134"/>
      </rPr>
      <t>C25</t>
    </r>
    <r>
      <rPr>
        <sz val="14"/>
        <rFont val="宋体"/>
        <charset val="134"/>
      </rPr>
      <t>，涵台基础、洞口、洞口基础、帽石、涵底铺砌均采用</t>
    </r>
    <r>
      <rPr>
        <sz val="14"/>
        <rFont val="Times New Roman"/>
        <charset val="134"/>
      </rPr>
      <t>C20</t>
    </r>
    <r>
      <rPr>
        <sz val="14"/>
        <rFont val="宋体"/>
        <charset val="134"/>
      </rPr>
      <t>，洞口上下两侧各设八字墙</t>
    </r>
    <r>
      <rPr>
        <sz val="14"/>
        <rFont val="Times New Roman"/>
        <charset val="134"/>
      </rPr>
      <t>8M,</t>
    </r>
    <r>
      <rPr>
        <sz val="14"/>
        <rFont val="宋体"/>
        <charset val="134"/>
      </rPr>
      <t>墙高</t>
    </r>
    <r>
      <rPr>
        <sz val="14"/>
        <rFont val="Times New Roman"/>
        <charset val="134"/>
      </rPr>
      <t>2.1M,</t>
    </r>
    <r>
      <rPr>
        <sz val="14"/>
        <rFont val="宋体"/>
        <charset val="134"/>
      </rPr>
      <t>宽</t>
    </r>
    <r>
      <rPr>
        <sz val="14"/>
        <rFont val="Times New Roman"/>
        <charset val="134"/>
      </rPr>
      <t>0.3M,</t>
    </r>
    <r>
      <rPr>
        <sz val="14"/>
        <rFont val="宋体"/>
        <charset val="134"/>
      </rPr>
      <t>采用</t>
    </r>
    <r>
      <rPr>
        <sz val="14"/>
        <rFont val="Times New Roman"/>
        <charset val="134"/>
      </rPr>
      <t>C20</t>
    </r>
    <r>
      <rPr>
        <sz val="14"/>
        <rFont val="宋体"/>
        <charset val="134"/>
      </rPr>
      <t>现浇混凝土浇筑；新建浆砌石片排水渠</t>
    </r>
    <r>
      <rPr>
        <sz val="14"/>
        <rFont val="Times New Roman"/>
        <charset val="134"/>
      </rPr>
      <t>60M(</t>
    </r>
    <r>
      <rPr>
        <sz val="14"/>
        <rFont val="宋体"/>
        <charset val="134"/>
      </rPr>
      <t>高</t>
    </r>
    <r>
      <rPr>
        <sz val="14"/>
        <rFont val="Times New Roman"/>
        <charset val="134"/>
      </rPr>
      <t>1.5M</t>
    </r>
    <r>
      <rPr>
        <sz val="14"/>
        <rFont val="宋体"/>
        <charset val="134"/>
      </rPr>
      <t>厚</t>
    </r>
    <r>
      <rPr>
        <sz val="14"/>
        <rFont val="Times New Roman"/>
        <charset val="134"/>
      </rPr>
      <t>0.8M</t>
    </r>
    <r>
      <rPr>
        <sz val="14"/>
        <rFont val="宋体"/>
        <charset val="134"/>
      </rPr>
      <t>上口宽</t>
    </r>
    <r>
      <rPr>
        <sz val="14"/>
        <rFont val="Times New Roman"/>
        <charset val="134"/>
      </rPr>
      <t>1.5M</t>
    </r>
    <r>
      <rPr>
        <sz val="14"/>
        <rFont val="宋体"/>
        <charset val="134"/>
      </rPr>
      <t>下口宽</t>
    </r>
    <r>
      <rPr>
        <sz val="14"/>
        <rFont val="Times New Roman"/>
        <charset val="134"/>
      </rPr>
      <t>1M)</t>
    </r>
  </si>
  <si>
    <r>
      <rPr>
        <b/>
        <sz val="14"/>
        <rFont val="Times New Roman"/>
        <charset val="134"/>
      </rPr>
      <t>1.2.3</t>
    </r>
    <r>
      <rPr>
        <b/>
        <sz val="14"/>
        <rFont val="宋体"/>
        <charset val="134"/>
      </rPr>
      <t>防护类工程</t>
    </r>
  </si>
  <si>
    <r>
      <rPr>
        <b/>
        <sz val="14"/>
        <rFont val="Times New Roman"/>
        <charset val="134"/>
      </rPr>
      <t>15</t>
    </r>
    <r>
      <rPr>
        <b/>
        <sz val="14"/>
        <rFont val="宋体"/>
        <charset val="134"/>
      </rPr>
      <t>村</t>
    </r>
  </si>
  <si>
    <r>
      <rPr>
        <b/>
        <sz val="14"/>
        <rFont val="宋体"/>
        <charset val="134"/>
      </rPr>
      <t>投资</t>
    </r>
    <r>
      <rPr>
        <b/>
        <sz val="14"/>
        <rFont val="Times New Roman"/>
        <charset val="134"/>
      </rPr>
      <t>675.032</t>
    </r>
    <r>
      <rPr>
        <b/>
        <sz val="14"/>
        <rFont val="宋体"/>
        <charset val="134"/>
      </rPr>
      <t>万元用于修建护坡</t>
    </r>
    <r>
      <rPr>
        <b/>
        <sz val="14"/>
        <rFont val="Times New Roman"/>
        <charset val="134"/>
      </rPr>
      <t>38950.3</t>
    </r>
    <r>
      <rPr>
        <b/>
        <sz val="14"/>
        <rFont val="宋体"/>
        <charset val="134"/>
      </rPr>
      <t>立方米；护栏</t>
    </r>
    <r>
      <rPr>
        <b/>
        <sz val="14"/>
        <rFont val="Times New Roman"/>
        <charset val="134"/>
      </rPr>
      <t>714</t>
    </r>
    <r>
      <rPr>
        <b/>
        <sz val="14"/>
        <rFont val="宋体"/>
        <charset val="134"/>
      </rPr>
      <t>米；河堤</t>
    </r>
    <r>
      <rPr>
        <b/>
        <sz val="14"/>
        <rFont val="Times New Roman"/>
        <charset val="134"/>
      </rPr>
      <t>0.715</t>
    </r>
    <r>
      <rPr>
        <b/>
        <sz val="14"/>
        <rFont val="宋体"/>
        <charset val="134"/>
      </rPr>
      <t>公里；排水渠</t>
    </r>
    <r>
      <rPr>
        <b/>
        <sz val="14"/>
        <rFont val="Times New Roman"/>
        <charset val="134"/>
      </rPr>
      <t>449</t>
    </r>
    <r>
      <rPr>
        <b/>
        <sz val="14"/>
        <rFont val="宋体"/>
        <charset val="134"/>
      </rPr>
      <t>米。</t>
    </r>
  </si>
  <si>
    <r>
      <rPr>
        <sz val="14"/>
        <rFont val="宋体"/>
        <charset val="134"/>
      </rPr>
      <t>马鹿镇龙口易地搬迁安置点防护工程</t>
    </r>
  </si>
  <si>
    <r>
      <rPr>
        <sz val="14"/>
        <rFont val="宋体"/>
        <charset val="134"/>
      </rPr>
      <t>在龙口新村修建护坡</t>
    </r>
    <r>
      <rPr>
        <sz val="14"/>
        <rFont val="Times New Roman"/>
        <charset val="134"/>
      </rPr>
      <t>628.8</t>
    </r>
    <r>
      <rPr>
        <sz val="14"/>
        <rFont val="宋体"/>
        <charset val="134"/>
      </rPr>
      <t>立方米，建设水泥仿古护栏长</t>
    </r>
    <r>
      <rPr>
        <sz val="14"/>
        <rFont val="Times New Roman"/>
        <charset val="134"/>
      </rPr>
      <t>714</t>
    </r>
    <r>
      <rPr>
        <sz val="14"/>
        <rFont val="宋体"/>
        <charset val="134"/>
      </rPr>
      <t>米，高</t>
    </r>
    <r>
      <rPr>
        <sz val="14"/>
        <rFont val="Times New Roman"/>
        <charset val="134"/>
      </rPr>
      <t>1.2</t>
    </r>
    <r>
      <rPr>
        <sz val="14"/>
        <rFont val="宋体"/>
        <charset val="134"/>
      </rPr>
      <t>米。</t>
    </r>
  </si>
  <si>
    <r>
      <rPr>
        <sz val="14"/>
        <rFont val="宋体"/>
        <charset val="134"/>
      </rPr>
      <t>做好龙口新村绿化和防护工作</t>
    </r>
  </si>
  <si>
    <r>
      <rPr>
        <sz val="14"/>
        <rFont val="宋体"/>
        <charset val="134"/>
      </rPr>
      <t>小庄村易地扶贫搬迁点河堤建设工程</t>
    </r>
  </si>
  <si>
    <r>
      <rPr>
        <sz val="14"/>
        <rFont val="宋体"/>
        <charset val="134"/>
      </rPr>
      <t>小庄村</t>
    </r>
  </si>
  <si>
    <r>
      <rPr>
        <sz val="14"/>
        <rFont val="宋体"/>
        <charset val="134"/>
      </rPr>
      <t>新建河堤</t>
    </r>
    <r>
      <rPr>
        <sz val="14"/>
        <rFont val="Times New Roman"/>
        <charset val="0"/>
      </rPr>
      <t>470</t>
    </r>
    <r>
      <rPr>
        <sz val="14"/>
        <rFont val="宋体"/>
        <charset val="134"/>
      </rPr>
      <t>米，维修河堤护坡</t>
    </r>
    <r>
      <rPr>
        <sz val="14"/>
        <rFont val="Times New Roman"/>
        <charset val="0"/>
      </rPr>
      <t>25</t>
    </r>
    <r>
      <rPr>
        <sz val="14"/>
        <rFont val="宋体"/>
        <charset val="134"/>
      </rPr>
      <t>米，新建</t>
    </r>
    <r>
      <rPr>
        <sz val="14"/>
        <rFont val="Times New Roman"/>
        <charset val="0"/>
      </rPr>
      <t>25</t>
    </r>
    <r>
      <rPr>
        <sz val="14"/>
        <rFont val="宋体"/>
        <charset val="134"/>
      </rPr>
      <t>米的河床地梁</t>
    </r>
  </si>
  <si>
    <r>
      <rPr>
        <sz val="14"/>
        <rFont val="宋体"/>
        <charset val="134"/>
      </rPr>
      <t>完善</t>
    </r>
    <r>
      <rPr>
        <sz val="14"/>
        <rFont val="Times New Roman"/>
        <charset val="0"/>
      </rPr>
      <t>55</t>
    </r>
    <r>
      <rPr>
        <sz val="14"/>
        <rFont val="宋体"/>
        <charset val="134"/>
      </rPr>
      <t>户</t>
    </r>
    <r>
      <rPr>
        <sz val="14"/>
        <rFont val="Times New Roman"/>
        <charset val="0"/>
      </rPr>
      <t>309</t>
    </r>
    <r>
      <rPr>
        <sz val="14"/>
        <rFont val="宋体"/>
        <charset val="134"/>
      </rPr>
      <t>人搬迁群众完善基础设施</t>
    </r>
  </si>
  <si>
    <r>
      <rPr>
        <sz val="14"/>
        <rFont val="宋体"/>
        <charset val="134"/>
      </rPr>
      <t>庙湾村易地扶贫搬迁点河堤建设工程</t>
    </r>
  </si>
  <si>
    <t>2022.3--2022.11</t>
  </si>
  <si>
    <r>
      <rPr>
        <sz val="14"/>
        <rFont val="宋体"/>
        <charset val="134"/>
      </rPr>
      <t>新建河堤</t>
    </r>
    <r>
      <rPr>
        <sz val="14"/>
        <rFont val="Times New Roman"/>
        <charset val="134"/>
      </rPr>
      <t>220</t>
    </r>
    <r>
      <rPr>
        <sz val="14"/>
        <rFont val="宋体"/>
        <charset val="134"/>
      </rPr>
      <t>米，硬化道路</t>
    </r>
    <r>
      <rPr>
        <sz val="14"/>
        <rFont val="Times New Roman"/>
        <charset val="134"/>
      </rPr>
      <t>50</t>
    </r>
    <r>
      <rPr>
        <sz val="14"/>
        <rFont val="宋体"/>
        <charset val="134"/>
      </rPr>
      <t>平米，新修水渠</t>
    </r>
    <r>
      <rPr>
        <sz val="14"/>
        <rFont val="Times New Roman"/>
        <charset val="134"/>
      </rPr>
      <t>4</t>
    </r>
    <r>
      <rPr>
        <sz val="14"/>
        <rFont val="宋体"/>
        <charset val="134"/>
      </rPr>
      <t>米，新建牙路</t>
    </r>
    <r>
      <rPr>
        <sz val="14"/>
        <rFont val="Times New Roman"/>
        <charset val="134"/>
      </rPr>
      <t>160</t>
    </r>
    <r>
      <rPr>
        <sz val="14"/>
        <rFont val="宋体"/>
        <charset val="134"/>
      </rPr>
      <t>米，涵管</t>
    </r>
    <r>
      <rPr>
        <sz val="14"/>
        <rFont val="Times New Roman"/>
        <charset val="134"/>
      </rPr>
      <t>13</t>
    </r>
    <r>
      <rPr>
        <sz val="14"/>
        <rFont val="宋体"/>
        <charset val="134"/>
      </rPr>
      <t>米</t>
    </r>
  </si>
  <si>
    <r>
      <rPr>
        <sz val="14"/>
        <rFont val="宋体"/>
        <charset val="134"/>
      </rPr>
      <t>完善</t>
    </r>
    <r>
      <rPr>
        <sz val="14"/>
        <rFont val="Times New Roman"/>
        <charset val="0"/>
      </rPr>
      <t>55</t>
    </r>
    <r>
      <rPr>
        <sz val="14"/>
        <rFont val="宋体"/>
        <charset val="134"/>
      </rPr>
      <t>户</t>
    </r>
    <r>
      <rPr>
        <sz val="14"/>
        <rFont val="Times New Roman"/>
        <charset val="0"/>
      </rPr>
      <t>309</t>
    </r>
    <r>
      <rPr>
        <sz val="14"/>
        <rFont val="宋体"/>
        <charset val="134"/>
      </rPr>
      <t>人搬迁群众完善基础设施，提升搬迁成果、巩固搬迁效益</t>
    </r>
  </si>
  <si>
    <r>
      <rPr>
        <sz val="14"/>
        <rFont val="宋体"/>
        <charset val="134"/>
      </rPr>
      <t>马关镇上河易地扶贫搬迁基础设施完善工程</t>
    </r>
  </si>
  <si>
    <t>2022.3--2022.12</t>
  </si>
  <si>
    <r>
      <rPr>
        <sz val="14"/>
        <rFont val="宋体"/>
        <charset val="134"/>
      </rPr>
      <t>修复水毁水渠</t>
    </r>
    <r>
      <rPr>
        <sz val="14"/>
        <rFont val="Times New Roman"/>
        <charset val="134"/>
      </rPr>
      <t>145</t>
    </r>
    <r>
      <rPr>
        <sz val="14"/>
        <rFont val="宋体"/>
        <charset val="134"/>
      </rPr>
      <t>米</t>
    </r>
  </si>
  <si>
    <r>
      <rPr>
        <sz val="14"/>
        <rFont val="宋体"/>
        <charset val="134"/>
      </rPr>
      <t>方便</t>
    </r>
    <r>
      <rPr>
        <sz val="14"/>
        <rFont val="Times New Roman"/>
        <charset val="134"/>
      </rPr>
      <t>22</t>
    </r>
    <r>
      <rPr>
        <sz val="14"/>
        <rFont val="宋体"/>
        <charset val="134"/>
      </rPr>
      <t>户搬迁群众生产生活安全</t>
    </r>
  </si>
  <si>
    <r>
      <rPr>
        <sz val="14"/>
        <rFont val="宋体"/>
        <charset val="134"/>
      </rPr>
      <t>马关镇新义村易地扶贫搬迁基础设施防护工程</t>
    </r>
  </si>
  <si>
    <r>
      <rPr>
        <sz val="14"/>
        <rFont val="宋体"/>
        <charset val="134"/>
      </rPr>
      <t>新义新村护坡总面积</t>
    </r>
    <r>
      <rPr>
        <sz val="14"/>
        <rFont val="Times New Roman"/>
        <charset val="0"/>
      </rPr>
      <t>2318.5</t>
    </r>
    <r>
      <rPr>
        <sz val="14"/>
        <rFont val="宋体"/>
        <charset val="134"/>
      </rPr>
      <t>立方米，硬化</t>
    </r>
    <r>
      <rPr>
        <sz val="14"/>
        <rFont val="Times New Roman"/>
        <charset val="0"/>
      </rPr>
      <t>7900</t>
    </r>
    <r>
      <rPr>
        <sz val="14"/>
        <rFont val="宋体"/>
        <charset val="134"/>
      </rPr>
      <t>平方米。其中，</t>
    </r>
    <r>
      <rPr>
        <sz val="14"/>
        <rFont val="Times New Roman"/>
        <charset val="0"/>
      </rPr>
      <t>1.</t>
    </r>
    <r>
      <rPr>
        <sz val="14"/>
        <rFont val="宋体"/>
        <charset val="134"/>
      </rPr>
      <t>易地搬迁</t>
    </r>
    <r>
      <rPr>
        <sz val="14"/>
        <rFont val="Times New Roman"/>
        <charset val="0"/>
      </rPr>
      <t>5</t>
    </r>
    <r>
      <rPr>
        <sz val="14"/>
        <rFont val="宋体"/>
        <charset val="134"/>
      </rPr>
      <t>户后院护坡长</t>
    </r>
    <r>
      <rPr>
        <sz val="14"/>
        <rFont val="Times New Roman"/>
        <charset val="0"/>
      </rPr>
      <t>96</t>
    </r>
    <r>
      <rPr>
        <sz val="14"/>
        <rFont val="宋体"/>
        <charset val="134"/>
      </rPr>
      <t>米，高</t>
    </r>
    <r>
      <rPr>
        <sz val="14"/>
        <rFont val="Times New Roman"/>
        <charset val="0"/>
      </rPr>
      <t>4.5</t>
    </r>
    <r>
      <rPr>
        <sz val="14"/>
        <rFont val="宋体"/>
        <charset val="134"/>
      </rPr>
      <t>米，</t>
    </r>
    <r>
      <rPr>
        <sz val="14"/>
        <rFont val="Times New Roman"/>
        <charset val="0"/>
      </rPr>
      <t>2</t>
    </r>
    <r>
      <rPr>
        <sz val="14"/>
        <rFont val="宋体"/>
        <charset val="134"/>
      </rPr>
      <t>，第二台崖边道路倒塌</t>
    </r>
    <r>
      <rPr>
        <sz val="14"/>
        <rFont val="Times New Roman"/>
        <charset val="0"/>
      </rPr>
      <t>110</t>
    </r>
    <r>
      <rPr>
        <sz val="14"/>
        <rFont val="宋体"/>
        <charset val="134"/>
      </rPr>
      <t>米，高</t>
    </r>
    <r>
      <rPr>
        <sz val="14"/>
        <rFont val="Times New Roman"/>
        <charset val="0"/>
      </rPr>
      <t>10</t>
    </r>
    <r>
      <rPr>
        <sz val="14"/>
        <rFont val="宋体"/>
        <charset val="134"/>
      </rPr>
      <t>米。</t>
    </r>
    <r>
      <rPr>
        <sz val="14"/>
        <rFont val="Times New Roman"/>
        <charset val="0"/>
      </rPr>
      <t>3.</t>
    </r>
    <r>
      <rPr>
        <sz val="14"/>
        <rFont val="宋体"/>
        <charset val="134"/>
      </rPr>
      <t>新义易地搬迁旁道路道路垫方护坡长</t>
    </r>
    <r>
      <rPr>
        <sz val="14"/>
        <rFont val="Times New Roman"/>
        <charset val="0"/>
      </rPr>
      <t>255</t>
    </r>
    <r>
      <rPr>
        <sz val="14"/>
        <rFont val="宋体"/>
        <charset val="134"/>
      </rPr>
      <t>米，高</t>
    </r>
    <r>
      <rPr>
        <sz val="14"/>
        <rFont val="Times New Roman"/>
        <charset val="0"/>
      </rPr>
      <t>3</t>
    </r>
    <r>
      <rPr>
        <sz val="14"/>
        <rFont val="宋体"/>
        <charset val="134"/>
      </rPr>
      <t>米。新建新村路口涵管</t>
    </r>
    <r>
      <rPr>
        <sz val="14"/>
        <rFont val="Times New Roman"/>
        <charset val="0"/>
      </rPr>
      <t>2</t>
    </r>
    <r>
      <rPr>
        <sz val="14"/>
        <rFont val="宋体"/>
        <charset val="134"/>
      </rPr>
      <t>道。</t>
    </r>
  </si>
  <si>
    <r>
      <rPr>
        <sz val="14"/>
        <rFont val="宋体"/>
        <charset val="134"/>
      </rPr>
      <t>有效改善易地搬迁户生产生活条件，提高出行农户安全</t>
    </r>
  </si>
  <si>
    <r>
      <rPr>
        <sz val="14"/>
        <rFont val="宋体"/>
        <charset val="134"/>
      </rPr>
      <t>川王镇大庄村易地搬迁后续防护工程</t>
    </r>
  </si>
  <si>
    <r>
      <rPr>
        <sz val="14"/>
        <rFont val="宋体"/>
        <charset val="134"/>
      </rPr>
      <t>安装护栏</t>
    </r>
    <r>
      <rPr>
        <sz val="14"/>
        <rFont val="Times New Roman"/>
        <charset val="134"/>
      </rPr>
      <t>3000</t>
    </r>
    <r>
      <rPr>
        <sz val="14"/>
        <rFont val="宋体"/>
        <charset val="134"/>
      </rPr>
      <t>米，修建护坡</t>
    </r>
    <r>
      <rPr>
        <sz val="14"/>
        <rFont val="Times New Roman"/>
        <charset val="134"/>
      </rPr>
      <t>1200</t>
    </r>
    <r>
      <rPr>
        <sz val="14"/>
        <rFont val="宋体"/>
        <charset val="134"/>
      </rPr>
      <t>立方米，修建水渠</t>
    </r>
    <r>
      <rPr>
        <sz val="14"/>
        <rFont val="Times New Roman"/>
        <charset val="134"/>
      </rPr>
      <t>300</t>
    </r>
    <r>
      <rPr>
        <sz val="14"/>
        <rFont val="宋体"/>
        <charset val="134"/>
      </rPr>
      <t>米。</t>
    </r>
  </si>
  <si>
    <r>
      <rPr>
        <sz val="14"/>
        <rFont val="宋体"/>
        <charset val="134"/>
      </rPr>
      <t>平安乡水泉村易地扶贫搬迁安置点护坡建设项目</t>
    </r>
  </si>
  <si>
    <r>
      <rPr>
        <sz val="14"/>
        <rFont val="宋体"/>
        <charset val="134"/>
      </rPr>
      <t>水泉村</t>
    </r>
  </si>
  <si>
    <r>
      <rPr>
        <sz val="14"/>
        <rFont val="宋体"/>
        <charset val="134"/>
      </rPr>
      <t>在水泉新村修建护坡</t>
    </r>
    <r>
      <rPr>
        <sz val="14"/>
        <rFont val="Times New Roman"/>
        <charset val="134"/>
      </rPr>
      <t>3170</t>
    </r>
    <r>
      <rPr>
        <sz val="14"/>
        <rFont val="宋体"/>
        <charset val="134"/>
      </rPr>
      <t>立方米</t>
    </r>
  </si>
  <si>
    <r>
      <rPr>
        <sz val="14"/>
        <rFont val="宋体"/>
        <charset val="134"/>
      </rPr>
      <t>保障群众安全出行</t>
    </r>
  </si>
  <si>
    <r>
      <rPr>
        <b/>
        <sz val="14"/>
        <rFont val="Times New Roman"/>
        <charset val="134"/>
      </rPr>
      <t>1.2.4</t>
    </r>
    <r>
      <rPr>
        <b/>
        <sz val="14"/>
        <rFont val="宋体"/>
        <charset val="134"/>
      </rPr>
      <t>易地扶贫搬迁公共服务设施项目</t>
    </r>
  </si>
  <si>
    <r>
      <rPr>
        <b/>
        <sz val="14"/>
        <rFont val="宋体"/>
        <charset val="134"/>
      </rPr>
      <t>投资</t>
    </r>
    <r>
      <rPr>
        <b/>
        <sz val="14"/>
        <rFont val="Times New Roman"/>
        <charset val="134"/>
      </rPr>
      <t>29</t>
    </r>
    <r>
      <rPr>
        <b/>
        <sz val="14"/>
        <rFont val="宋体"/>
        <charset val="134"/>
      </rPr>
      <t>万元用于易地扶贫搬迁公共服务设施项目。</t>
    </r>
  </si>
  <si>
    <r>
      <rPr>
        <sz val="14"/>
        <rFont val="宋体"/>
        <charset val="134"/>
      </rPr>
      <t>张家川镇易地扶贫搬迁堡山安置点场地硬化项目</t>
    </r>
  </si>
  <si>
    <r>
      <rPr>
        <sz val="14"/>
        <rFont val="宋体"/>
        <charset val="134"/>
      </rPr>
      <t>堡山新村</t>
    </r>
  </si>
  <si>
    <r>
      <rPr>
        <sz val="14"/>
        <rFont val="宋体"/>
        <charset val="134"/>
      </rPr>
      <t>堡山村场地硬化</t>
    </r>
    <r>
      <rPr>
        <sz val="14"/>
        <rFont val="Times New Roman"/>
        <charset val="134"/>
      </rPr>
      <t>1200</t>
    </r>
    <r>
      <rPr>
        <sz val="14"/>
        <rFont val="宋体"/>
        <charset val="134"/>
      </rPr>
      <t>平方米，堡山村席间护坡护坡：长</t>
    </r>
    <r>
      <rPr>
        <sz val="14"/>
        <rFont val="Times New Roman"/>
        <charset val="134"/>
      </rPr>
      <t>55</t>
    </r>
    <r>
      <rPr>
        <sz val="14"/>
        <rFont val="宋体"/>
        <charset val="134"/>
      </rPr>
      <t>米，高</t>
    </r>
    <r>
      <rPr>
        <sz val="14"/>
        <rFont val="Times New Roman"/>
        <charset val="134"/>
      </rPr>
      <t>3</t>
    </r>
    <r>
      <rPr>
        <sz val="14"/>
        <rFont val="宋体"/>
        <charset val="134"/>
      </rPr>
      <t>米，宽</t>
    </r>
    <r>
      <rPr>
        <sz val="14"/>
        <rFont val="Times New Roman"/>
        <charset val="134"/>
      </rPr>
      <t>1.2</t>
    </r>
    <r>
      <rPr>
        <sz val="14"/>
        <rFont val="宋体"/>
        <charset val="134"/>
      </rPr>
      <t>米；共计</t>
    </r>
    <r>
      <rPr>
        <sz val="14"/>
        <rFont val="Times New Roman"/>
        <charset val="134"/>
      </rPr>
      <t>300</t>
    </r>
    <r>
      <rPr>
        <sz val="14"/>
        <rFont val="宋体"/>
        <charset val="134"/>
      </rPr>
      <t>立方米</t>
    </r>
  </si>
  <si>
    <r>
      <rPr>
        <sz val="14"/>
        <rFont val="宋体"/>
        <charset val="134"/>
      </rPr>
      <t>提高群众生活水平</t>
    </r>
  </si>
  <si>
    <r>
      <rPr>
        <b/>
        <sz val="14"/>
        <rFont val="Times New Roman"/>
        <charset val="134"/>
      </rPr>
      <t>1.3</t>
    </r>
    <r>
      <rPr>
        <b/>
        <sz val="14"/>
        <rFont val="宋体"/>
        <charset val="134"/>
      </rPr>
      <t>搬迁避让配套基础设施建设项目：</t>
    </r>
    <r>
      <rPr>
        <b/>
        <sz val="14"/>
        <rFont val="Times New Roman"/>
        <charset val="134"/>
      </rPr>
      <t>1</t>
    </r>
    <r>
      <rPr>
        <b/>
        <sz val="14"/>
        <rFont val="宋体"/>
        <charset val="134"/>
      </rPr>
      <t>项</t>
    </r>
  </si>
  <si>
    <r>
      <rPr>
        <b/>
        <sz val="14"/>
        <rFont val="宋体"/>
        <charset val="134"/>
      </rPr>
      <t>投资</t>
    </r>
    <r>
      <rPr>
        <b/>
        <sz val="14"/>
        <rFont val="Times New Roman"/>
        <charset val="134"/>
      </rPr>
      <t>1398.5</t>
    </r>
    <r>
      <rPr>
        <b/>
        <sz val="14"/>
        <rFont val="宋体"/>
        <charset val="134"/>
      </rPr>
      <t>万元用于搬迁避让配套基础设施建设项目。</t>
    </r>
  </si>
  <si>
    <r>
      <rPr>
        <sz val="14"/>
        <rFont val="宋体"/>
        <charset val="134"/>
      </rPr>
      <t>纳沟村地质灾害灾后重建安置基础设施建设项目</t>
    </r>
  </si>
  <si>
    <r>
      <rPr>
        <sz val="14"/>
        <rFont val="宋体"/>
        <charset val="134"/>
      </rPr>
      <t>纳沟村</t>
    </r>
  </si>
  <si>
    <r>
      <rPr>
        <sz val="14"/>
        <rFont val="宋体"/>
        <charset val="134"/>
      </rPr>
      <t>排水渠</t>
    </r>
    <r>
      <rPr>
        <sz val="14"/>
        <rFont val="Times New Roman"/>
        <charset val="134"/>
      </rPr>
      <t>300</t>
    </r>
    <r>
      <rPr>
        <sz val="14"/>
        <rFont val="宋体"/>
        <charset val="134"/>
      </rPr>
      <t>米</t>
    </r>
    <r>
      <rPr>
        <sz val="14"/>
        <rFont val="Times New Roman"/>
        <charset val="134"/>
      </rPr>
      <t xml:space="preserve"> </t>
    </r>
    <r>
      <rPr>
        <sz val="14"/>
        <rFont val="宋体"/>
        <charset val="134"/>
      </rPr>
      <t>，挡土墙</t>
    </r>
    <r>
      <rPr>
        <sz val="14"/>
        <rFont val="Times New Roman"/>
        <charset val="134"/>
      </rPr>
      <t>1960</t>
    </r>
    <r>
      <rPr>
        <sz val="14"/>
        <rFont val="宋体"/>
        <charset val="134"/>
      </rPr>
      <t>立方米，硬化工程量</t>
    </r>
    <r>
      <rPr>
        <sz val="14"/>
        <rFont val="Times New Roman"/>
        <charset val="134"/>
      </rPr>
      <t>3800</t>
    </r>
    <r>
      <rPr>
        <sz val="14"/>
        <rFont val="宋体"/>
        <charset val="134"/>
      </rPr>
      <t>平方米，雨水管网工程量</t>
    </r>
    <r>
      <rPr>
        <sz val="14"/>
        <rFont val="Times New Roman"/>
        <charset val="134"/>
      </rPr>
      <t>200</t>
    </r>
    <r>
      <rPr>
        <sz val="14"/>
        <rFont val="宋体"/>
        <charset val="134"/>
      </rPr>
      <t>米，污水管网工程量</t>
    </r>
    <r>
      <rPr>
        <sz val="14"/>
        <rFont val="Times New Roman"/>
        <charset val="134"/>
      </rPr>
      <t>200</t>
    </r>
    <r>
      <rPr>
        <sz val="14"/>
        <rFont val="宋体"/>
        <charset val="134"/>
      </rPr>
      <t>米，给水管网工程量</t>
    </r>
    <r>
      <rPr>
        <sz val="14"/>
        <rFont val="Times New Roman"/>
        <charset val="134"/>
      </rPr>
      <t>200</t>
    </r>
    <r>
      <rPr>
        <sz val="14"/>
        <rFont val="宋体"/>
        <charset val="134"/>
      </rPr>
      <t>米，化粪池工程量</t>
    </r>
    <r>
      <rPr>
        <sz val="14"/>
        <rFont val="Times New Roman"/>
        <charset val="134"/>
      </rPr>
      <t>20</t>
    </r>
    <r>
      <rPr>
        <sz val="14"/>
        <rFont val="宋体"/>
        <charset val="134"/>
      </rPr>
      <t>立方米。</t>
    </r>
  </si>
  <si>
    <r>
      <rPr>
        <sz val="14"/>
        <rFont val="宋体"/>
        <charset val="134"/>
      </rPr>
      <t>连五乡腰庄村避让搬迁安置点基础设施建设工程</t>
    </r>
  </si>
  <si>
    <r>
      <rPr>
        <sz val="14"/>
        <rFont val="宋体"/>
        <charset val="134"/>
      </rPr>
      <t>腰庄村</t>
    </r>
  </si>
  <si>
    <r>
      <rPr>
        <sz val="14"/>
        <rFont val="宋体"/>
        <charset val="134"/>
      </rPr>
      <t>硬化道路</t>
    </r>
    <r>
      <rPr>
        <sz val="14"/>
        <rFont val="Times New Roman"/>
        <charset val="134"/>
      </rPr>
      <t>230</t>
    </r>
    <r>
      <rPr>
        <sz val="14"/>
        <rFont val="宋体"/>
        <charset val="134"/>
      </rPr>
      <t>米，路基宽</t>
    </r>
    <r>
      <rPr>
        <sz val="14"/>
        <rFont val="Times New Roman"/>
        <charset val="134"/>
      </rPr>
      <t>5.3</t>
    </r>
    <r>
      <rPr>
        <sz val="14"/>
        <rFont val="宋体"/>
        <charset val="134"/>
      </rPr>
      <t>米，路面宽</t>
    </r>
    <r>
      <rPr>
        <sz val="14"/>
        <rFont val="Times New Roman"/>
        <charset val="134"/>
      </rPr>
      <t>5</t>
    </r>
    <r>
      <rPr>
        <sz val="14"/>
        <rFont val="宋体"/>
        <charset val="134"/>
      </rPr>
      <t>米，</t>
    </r>
    <r>
      <rPr>
        <sz val="14"/>
        <rFont val="Times New Roman"/>
        <charset val="134"/>
      </rPr>
      <t>HDPE</t>
    </r>
    <r>
      <rPr>
        <sz val="14"/>
        <rFont val="宋体"/>
        <charset val="134"/>
      </rPr>
      <t>波纹管</t>
    </r>
    <r>
      <rPr>
        <sz val="14"/>
        <rFont val="Times New Roman"/>
        <charset val="134"/>
      </rPr>
      <t>500mm</t>
    </r>
    <r>
      <rPr>
        <sz val="14"/>
        <rFont val="宋体"/>
        <charset val="134"/>
      </rPr>
      <t>雨水管</t>
    </r>
    <r>
      <rPr>
        <sz val="14"/>
        <rFont val="Times New Roman"/>
        <charset val="134"/>
      </rPr>
      <t>250</t>
    </r>
    <r>
      <rPr>
        <sz val="14"/>
        <rFont val="宋体"/>
        <charset val="134"/>
      </rPr>
      <t>米。；</t>
    </r>
    <r>
      <rPr>
        <sz val="14"/>
        <rFont val="Times New Roman"/>
        <charset val="134"/>
      </rPr>
      <t>HDPE400mm</t>
    </r>
    <r>
      <rPr>
        <sz val="14"/>
        <rFont val="宋体"/>
        <charset val="134"/>
      </rPr>
      <t>污水管</t>
    </r>
    <r>
      <rPr>
        <sz val="14"/>
        <rFont val="Times New Roman"/>
        <charset val="134"/>
      </rPr>
      <t>240</t>
    </r>
    <r>
      <rPr>
        <sz val="14"/>
        <rFont val="宋体"/>
        <charset val="134"/>
      </rPr>
      <t>米；路缘石</t>
    </r>
    <r>
      <rPr>
        <sz val="14"/>
        <rFont val="Times New Roman"/>
        <charset val="134"/>
      </rPr>
      <t>230</t>
    </r>
    <r>
      <rPr>
        <sz val="14"/>
        <rFont val="宋体"/>
        <charset val="134"/>
      </rPr>
      <t>米；化粪池</t>
    </r>
    <r>
      <rPr>
        <sz val="14"/>
        <rFont val="Times New Roman"/>
        <charset val="134"/>
      </rPr>
      <t>30</t>
    </r>
    <r>
      <rPr>
        <sz val="14"/>
        <rFont val="宋体"/>
        <charset val="134"/>
      </rPr>
      <t>立方米；过路涵</t>
    </r>
    <r>
      <rPr>
        <sz val="14"/>
        <rFont val="Times New Roman"/>
        <charset val="134"/>
      </rPr>
      <t>1</t>
    </r>
    <r>
      <rPr>
        <sz val="14"/>
        <rFont val="宋体"/>
        <charset val="134"/>
      </rPr>
      <t>道</t>
    </r>
    <r>
      <rPr>
        <sz val="14"/>
        <rFont val="Times New Roman"/>
        <charset val="134"/>
      </rPr>
      <t>9</t>
    </r>
    <r>
      <rPr>
        <sz val="14"/>
        <rFont val="宋体"/>
        <charset val="134"/>
      </rPr>
      <t>米；仰斜式挡土墙</t>
    </r>
    <r>
      <rPr>
        <sz val="14"/>
        <rFont val="Times New Roman"/>
        <charset val="134"/>
      </rPr>
      <t>95</t>
    </r>
    <r>
      <rPr>
        <sz val="14"/>
        <rFont val="宋体"/>
        <charset val="134"/>
      </rPr>
      <t>米。</t>
    </r>
  </si>
  <si>
    <r>
      <rPr>
        <sz val="14"/>
        <rFont val="宋体"/>
        <charset val="134"/>
      </rPr>
      <t>张家川县恭门镇毛山村安置点挡土墙工程</t>
    </r>
  </si>
  <si>
    <r>
      <rPr>
        <sz val="14"/>
        <rFont val="宋体"/>
        <charset val="134"/>
      </rPr>
      <t>毛山村</t>
    </r>
  </si>
  <si>
    <r>
      <rPr>
        <sz val="14"/>
        <rFont val="宋体"/>
        <charset val="134"/>
      </rPr>
      <t>新建挡土墙</t>
    </r>
    <r>
      <rPr>
        <sz val="14"/>
        <rFont val="Times New Roman"/>
        <charset val="134"/>
      </rPr>
      <t>430</t>
    </r>
    <r>
      <rPr>
        <sz val="14"/>
        <rFont val="宋体"/>
        <charset val="134"/>
      </rPr>
      <t>米，采用</t>
    </r>
    <r>
      <rPr>
        <sz val="14"/>
        <rFont val="Times New Roman"/>
        <charset val="134"/>
      </rPr>
      <t>C20</t>
    </r>
    <r>
      <rPr>
        <sz val="14"/>
        <rFont val="宋体"/>
        <charset val="134"/>
      </rPr>
      <t>片石混凝土，共</t>
    </r>
    <r>
      <rPr>
        <sz val="14"/>
        <rFont val="Times New Roman"/>
        <charset val="134"/>
      </rPr>
      <t>4333.9</t>
    </r>
    <r>
      <rPr>
        <sz val="14"/>
        <rFont val="宋体"/>
        <charset val="134"/>
      </rPr>
      <t>立方米</t>
    </r>
  </si>
  <si>
    <r>
      <rPr>
        <sz val="14"/>
        <rFont val="宋体"/>
        <charset val="134"/>
      </rPr>
      <t>张家川县恭门镇毛山村安置点通村道路建设项目</t>
    </r>
  </si>
  <si>
    <r>
      <rPr>
        <sz val="14"/>
        <rFont val="宋体"/>
        <charset val="134"/>
      </rPr>
      <t>新建道路</t>
    </r>
    <r>
      <rPr>
        <sz val="14"/>
        <rFont val="Times New Roman"/>
        <charset val="134"/>
      </rPr>
      <t>2</t>
    </r>
    <r>
      <rPr>
        <sz val="14"/>
        <rFont val="宋体"/>
        <charset val="134"/>
      </rPr>
      <t>公里，路基宽</t>
    </r>
    <r>
      <rPr>
        <sz val="14"/>
        <rFont val="Times New Roman"/>
        <charset val="134"/>
      </rPr>
      <t>6.5</t>
    </r>
    <r>
      <rPr>
        <sz val="14"/>
        <rFont val="宋体"/>
        <charset val="134"/>
      </rPr>
      <t>面，路面宽</t>
    </r>
    <r>
      <rPr>
        <sz val="14"/>
        <rFont val="Times New Roman"/>
        <charset val="134"/>
      </rPr>
      <t>6</t>
    </r>
    <r>
      <rPr>
        <sz val="14"/>
        <rFont val="宋体"/>
        <charset val="134"/>
      </rPr>
      <t>米。防护工程</t>
    </r>
    <r>
      <rPr>
        <sz val="14"/>
        <rFont val="Times New Roman"/>
        <charset val="134"/>
      </rPr>
      <t>683.1</t>
    </r>
    <r>
      <rPr>
        <sz val="14"/>
        <rFont val="宋体"/>
        <charset val="134"/>
      </rPr>
      <t>立方米，排水渠</t>
    </r>
    <r>
      <rPr>
        <sz val="14"/>
        <rFont val="Times New Roman"/>
        <charset val="134"/>
      </rPr>
      <t>1.04</t>
    </r>
    <r>
      <rPr>
        <sz val="14"/>
        <rFont val="宋体"/>
        <charset val="134"/>
      </rPr>
      <t>公里</t>
    </r>
  </si>
  <si>
    <r>
      <rPr>
        <sz val="14"/>
        <rFont val="宋体"/>
        <charset val="134"/>
      </rPr>
      <t>恭门镇毛山村安置点巷道硬化项目</t>
    </r>
  </si>
  <si>
    <r>
      <rPr>
        <sz val="14"/>
        <rFont val="宋体"/>
        <charset val="134"/>
      </rPr>
      <t>硬化道路</t>
    </r>
    <r>
      <rPr>
        <sz val="14"/>
        <rFont val="Times New Roman"/>
        <charset val="134"/>
      </rPr>
      <t>15400</t>
    </r>
    <r>
      <rPr>
        <sz val="14"/>
        <rFont val="宋体"/>
        <charset val="134"/>
      </rPr>
      <t>平方米，铺设管网</t>
    </r>
    <r>
      <rPr>
        <sz val="14"/>
        <rFont val="Times New Roman"/>
        <charset val="134"/>
      </rPr>
      <t>7.8</t>
    </r>
    <r>
      <rPr>
        <sz val="14"/>
        <rFont val="宋体"/>
        <charset val="134"/>
      </rPr>
      <t>公里，检查井、水篦子等。</t>
    </r>
  </si>
  <si>
    <r>
      <rPr>
        <sz val="14"/>
        <rFont val="宋体"/>
        <charset val="134"/>
      </rPr>
      <t>张家川县木河乡毛家村安置点挡土墙工程</t>
    </r>
  </si>
  <si>
    <r>
      <rPr>
        <sz val="14"/>
        <rFont val="宋体"/>
        <charset val="134"/>
      </rPr>
      <t>毛家村</t>
    </r>
  </si>
  <si>
    <r>
      <rPr>
        <sz val="14"/>
        <rFont val="宋体"/>
        <charset val="134"/>
      </rPr>
      <t>新建</t>
    </r>
    <r>
      <rPr>
        <sz val="14"/>
        <rFont val="Times New Roman"/>
        <charset val="134"/>
      </rPr>
      <t>M7.5</t>
    </r>
    <r>
      <rPr>
        <sz val="14"/>
        <rFont val="宋体"/>
        <charset val="134"/>
      </rPr>
      <t>浆砌片石挡土墙</t>
    </r>
    <r>
      <rPr>
        <sz val="14"/>
        <rFont val="Times New Roman"/>
        <charset val="134"/>
      </rPr>
      <t>498</t>
    </r>
    <r>
      <rPr>
        <sz val="14"/>
        <rFont val="宋体"/>
        <charset val="134"/>
      </rPr>
      <t>米，</t>
    </r>
    <r>
      <rPr>
        <sz val="14"/>
        <rFont val="Times New Roman"/>
        <charset val="134"/>
      </rPr>
      <t>M7.5</t>
    </r>
    <r>
      <rPr>
        <sz val="14"/>
        <rFont val="宋体"/>
        <charset val="134"/>
      </rPr>
      <t>浆砌片石窗孔式护面护坡</t>
    </r>
    <r>
      <rPr>
        <sz val="14"/>
        <rFont val="Times New Roman"/>
        <charset val="134"/>
      </rPr>
      <t>80</t>
    </r>
    <r>
      <rPr>
        <sz val="14"/>
        <rFont val="宋体"/>
        <charset val="134"/>
      </rPr>
      <t>米，截水沟、挡土墙</t>
    </r>
    <r>
      <rPr>
        <sz val="14"/>
        <rFont val="Times New Roman"/>
        <charset val="134"/>
      </rPr>
      <t>710</t>
    </r>
    <r>
      <rPr>
        <sz val="14"/>
        <rFont val="宋体"/>
        <charset val="134"/>
      </rPr>
      <t>米。</t>
    </r>
  </si>
  <si>
    <r>
      <rPr>
        <sz val="14"/>
        <rFont val="宋体"/>
        <charset val="134"/>
      </rPr>
      <t>张家川县木河乡毛家村安置点通村道路建设项目</t>
    </r>
  </si>
  <si>
    <r>
      <rPr>
        <sz val="14"/>
        <rFont val="宋体"/>
        <charset val="134"/>
      </rPr>
      <t>新建道路</t>
    </r>
    <r>
      <rPr>
        <sz val="14"/>
        <rFont val="Times New Roman"/>
        <charset val="134"/>
      </rPr>
      <t>0.80</t>
    </r>
    <r>
      <rPr>
        <sz val="14"/>
        <rFont val="宋体"/>
        <charset val="134"/>
      </rPr>
      <t>公里，路基宽</t>
    </r>
    <r>
      <rPr>
        <sz val="14"/>
        <rFont val="Times New Roman"/>
        <charset val="134"/>
      </rPr>
      <t>6.5</t>
    </r>
    <r>
      <rPr>
        <sz val="14"/>
        <rFont val="宋体"/>
        <charset val="134"/>
      </rPr>
      <t>面，路面宽</t>
    </r>
    <r>
      <rPr>
        <sz val="14"/>
        <rFont val="Times New Roman"/>
        <charset val="134"/>
      </rPr>
      <t>5</t>
    </r>
    <r>
      <rPr>
        <sz val="14"/>
        <rFont val="宋体"/>
        <charset val="134"/>
      </rPr>
      <t>米。防护工程</t>
    </r>
    <r>
      <rPr>
        <sz val="14"/>
        <rFont val="Times New Roman"/>
        <charset val="134"/>
      </rPr>
      <t>450</t>
    </r>
    <r>
      <rPr>
        <sz val="14"/>
        <rFont val="宋体"/>
        <charset val="134"/>
      </rPr>
      <t>立方米</t>
    </r>
    <r>
      <rPr>
        <sz val="14"/>
        <rFont val="Times New Roman"/>
        <charset val="134"/>
      </rPr>
      <t>.</t>
    </r>
  </si>
  <si>
    <r>
      <rPr>
        <sz val="14"/>
        <rFont val="宋体"/>
        <charset val="134"/>
      </rPr>
      <t>木河乡毛家村安置点巷道硬化项目</t>
    </r>
  </si>
  <si>
    <r>
      <rPr>
        <sz val="14"/>
        <rFont val="宋体"/>
        <charset val="134"/>
      </rPr>
      <t>硬化道路</t>
    </r>
    <r>
      <rPr>
        <sz val="14"/>
        <rFont val="Times New Roman"/>
        <charset val="134"/>
      </rPr>
      <t>4950</t>
    </r>
    <r>
      <rPr>
        <sz val="14"/>
        <rFont val="宋体"/>
        <charset val="134"/>
      </rPr>
      <t>平方米，铺设管网</t>
    </r>
    <r>
      <rPr>
        <sz val="14"/>
        <rFont val="Times New Roman"/>
        <charset val="134"/>
      </rPr>
      <t>3.5</t>
    </r>
    <r>
      <rPr>
        <sz val="14"/>
        <rFont val="宋体"/>
        <charset val="134"/>
      </rPr>
      <t>公里，检查井、水篦子等。</t>
    </r>
  </si>
  <si>
    <r>
      <rPr>
        <sz val="14"/>
        <rFont val="宋体"/>
        <charset val="134"/>
      </rPr>
      <t>张家川县张川镇堡山村安置点防护工程</t>
    </r>
  </si>
  <si>
    <r>
      <rPr>
        <sz val="14"/>
        <rFont val="宋体"/>
        <charset val="134"/>
      </rPr>
      <t>堡山村</t>
    </r>
  </si>
  <si>
    <r>
      <rPr>
        <sz val="14"/>
        <rFont val="宋体"/>
        <charset val="134"/>
      </rPr>
      <t>新建浆砌片石防护</t>
    </r>
    <r>
      <rPr>
        <sz val="14"/>
        <rFont val="Times New Roman"/>
        <charset val="134"/>
      </rPr>
      <t>530</t>
    </r>
    <r>
      <rPr>
        <sz val="14"/>
        <rFont val="宋体"/>
        <charset val="134"/>
      </rPr>
      <t>米，共计</t>
    </r>
    <r>
      <rPr>
        <sz val="14"/>
        <rFont val="Times New Roman"/>
        <charset val="134"/>
      </rPr>
      <t>2229.25</t>
    </r>
    <r>
      <rPr>
        <sz val="14"/>
        <rFont val="宋体"/>
        <charset val="134"/>
      </rPr>
      <t>立方米</t>
    </r>
  </si>
  <si>
    <r>
      <rPr>
        <sz val="14"/>
        <rFont val="宋体"/>
        <charset val="134"/>
      </rPr>
      <t>张家川镇阳上村安置点防护工程</t>
    </r>
  </si>
  <si>
    <r>
      <rPr>
        <sz val="14"/>
        <rFont val="宋体"/>
        <charset val="134"/>
      </rPr>
      <t>阳上村</t>
    </r>
  </si>
  <si>
    <r>
      <rPr>
        <sz val="14"/>
        <rFont val="宋体"/>
        <charset val="134"/>
      </rPr>
      <t>新建浆砌片石防护</t>
    </r>
    <r>
      <rPr>
        <sz val="14"/>
        <rFont val="Times New Roman"/>
        <charset val="134"/>
      </rPr>
      <t>180</t>
    </r>
    <r>
      <rPr>
        <sz val="14"/>
        <rFont val="宋体"/>
        <charset val="134"/>
      </rPr>
      <t>米，共计</t>
    </r>
    <r>
      <rPr>
        <sz val="14"/>
        <rFont val="Times New Roman"/>
        <charset val="134"/>
      </rPr>
      <t>752.35</t>
    </r>
    <r>
      <rPr>
        <sz val="14"/>
        <rFont val="宋体"/>
        <charset val="134"/>
      </rPr>
      <t>立方米</t>
    </r>
  </si>
  <si>
    <r>
      <rPr>
        <b/>
        <sz val="14"/>
        <rFont val="Times New Roman"/>
        <charset val="134"/>
      </rPr>
      <t>1.4</t>
    </r>
    <r>
      <rPr>
        <b/>
        <sz val="14"/>
        <rFont val="宋体"/>
        <charset val="134"/>
      </rPr>
      <t>易地搬迁贴息</t>
    </r>
  </si>
  <si>
    <r>
      <rPr>
        <b/>
        <sz val="14"/>
        <rFont val="宋体"/>
        <charset val="134"/>
      </rPr>
      <t>投资</t>
    </r>
    <r>
      <rPr>
        <b/>
        <sz val="14"/>
        <rFont val="Times New Roman"/>
        <charset val="134"/>
      </rPr>
      <t>484</t>
    </r>
    <r>
      <rPr>
        <b/>
        <sz val="14"/>
        <rFont val="宋体"/>
        <charset val="134"/>
      </rPr>
      <t>万元用于易地搬迁贴息项目。</t>
    </r>
  </si>
  <si>
    <r>
      <rPr>
        <sz val="14"/>
        <rFont val="宋体"/>
        <charset val="134"/>
      </rPr>
      <t>易地搬迁贴息项目</t>
    </r>
  </si>
  <si>
    <r>
      <rPr>
        <sz val="14"/>
        <rFont val="宋体"/>
        <charset val="134"/>
      </rPr>
      <t>投资</t>
    </r>
    <r>
      <rPr>
        <sz val="14"/>
        <rFont val="Times New Roman"/>
        <charset val="134"/>
      </rPr>
      <t>484</t>
    </r>
    <r>
      <rPr>
        <sz val="14"/>
        <rFont val="宋体"/>
        <charset val="134"/>
      </rPr>
      <t>万元用于易地搬迁贴息项目。</t>
    </r>
  </si>
  <si>
    <r>
      <rPr>
        <sz val="14"/>
        <rFont val="宋体"/>
        <charset val="134"/>
      </rPr>
      <t>减轻贷款农户利息负担。</t>
    </r>
  </si>
  <si>
    <r>
      <rPr>
        <sz val="14"/>
        <rFont val="宋体"/>
        <charset val="134"/>
      </rPr>
      <t>县发改局</t>
    </r>
  </si>
  <si>
    <r>
      <rPr>
        <b/>
        <sz val="18"/>
        <rFont val="宋体"/>
        <charset val="134"/>
      </rPr>
      <t>五</t>
    </r>
  </si>
  <si>
    <r>
      <rPr>
        <b/>
        <sz val="18"/>
        <rFont val="宋体"/>
        <charset val="134"/>
      </rPr>
      <t>巩固三保障成果：</t>
    </r>
    <r>
      <rPr>
        <b/>
        <sz val="18"/>
        <rFont val="Times New Roman"/>
        <charset val="134"/>
      </rPr>
      <t>3</t>
    </r>
    <r>
      <rPr>
        <b/>
        <sz val="18"/>
        <rFont val="宋体"/>
        <charset val="134"/>
      </rPr>
      <t>项</t>
    </r>
  </si>
  <si>
    <r>
      <rPr>
        <b/>
        <sz val="18"/>
        <rFont val="宋体"/>
        <charset val="134"/>
      </rPr>
      <t>投资</t>
    </r>
    <r>
      <rPr>
        <b/>
        <sz val="18"/>
        <rFont val="Times New Roman"/>
        <charset val="134"/>
      </rPr>
      <t>2735.8</t>
    </r>
    <r>
      <rPr>
        <b/>
        <sz val="18"/>
        <rFont val="宋体"/>
        <charset val="134"/>
      </rPr>
      <t>万元用于巩固三保障成果。</t>
    </r>
  </si>
  <si>
    <r>
      <rPr>
        <b/>
        <sz val="14"/>
        <rFont val="宋体"/>
        <charset val="134"/>
      </rPr>
      <t>住房</t>
    </r>
  </si>
  <si>
    <r>
      <rPr>
        <b/>
        <sz val="14"/>
        <rFont val="宋体"/>
        <charset val="1"/>
      </rPr>
      <t>农村危房改造等农房改造</t>
    </r>
  </si>
  <si>
    <r>
      <rPr>
        <b/>
        <sz val="14"/>
        <rFont val="宋体"/>
        <charset val="134"/>
      </rPr>
      <t>教育</t>
    </r>
  </si>
  <si>
    <r>
      <rPr>
        <b/>
        <sz val="14"/>
        <rFont val="宋体"/>
        <charset val="134"/>
      </rPr>
      <t>投资</t>
    </r>
    <r>
      <rPr>
        <b/>
        <sz val="14"/>
        <rFont val="Times New Roman"/>
        <charset val="134"/>
      </rPr>
      <t>439.8</t>
    </r>
    <r>
      <rPr>
        <b/>
        <sz val="14"/>
        <rFont val="宋体"/>
        <charset val="134"/>
      </rPr>
      <t>万元用于教育项目。</t>
    </r>
  </si>
  <si>
    <r>
      <rPr>
        <b/>
        <sz val="14"/>
        <rFont val="宋体"/>
        <charset val="134"/>
      </rPr>
      <t>享受</t>
    </r>
    <r>
      <rPr>
        <b/>
        <sz val="14"/>
        <rFont val="Times New Roman"/>
        <charset val="134"/>
      </rPr>
      <t>“</t>
    </r>
    <r>
      <rPr>
        <b/>
        <sz val="14"/>
        <rFont val="宋体"/>
        <charset val="134"/>
      </rPr>
      <t>雨露计划</t>
    </r>
    <r>
      <rPr>
        <b/>
        <sz val="14"/>
        <rFont val="Times New Roman"/>
        <charset val="134"/>
      </rPr>
      <t>”</t>
    </r>
    <r>
      <rPr>
        <b/>
        <sz val="14"/>
        <rFont val="宋体"/>
        <charset val="134"/>
      </rPr>
      <t>职业教育补助</t>
    </r>
  </si>
  <si>
    <r>
      <rPr>
        <b/>
        <sz val="14"/>
        <rFont val="宋体"/>
        <charset val="134"/>
      </rPr>
      <t>投资</t>
    </r>
    <r>
      <rPr>
        <b/>
        <sz val="14"/>
        <rFont val="Times New Roman"/>
        <charset val="134"/>
      </rPr>
      <t>439.8</t>
    </r>
    <r>
      <rPr>
        <b/>
        <sz val="14"/>
        <rFont val="宋体"/>
        <charset val="134"/>
      </rPr>
      <t>万元用于实施全县</t>
    </r>
    <r>
      <rPr>
        <b/>
        <sz val="14"/>
        <rFont val="Times New Roman"/>
        <charset val="134"/>
      </rPr>
      <t>“</t>
    </r>
    <r>
      <rPr>
        <b/>
        <sz val="14"/>
        <rFont val="宋体"/>
        <charset val="134"/>
      </rPr>
      <t>雨露计划</t>
    </r>
    <r>
      <rPr>
        <b/>
        <sz val="14"/>
        <rFont val="Times New Roman"/>
        <charset val="134"/>
      </rPr>
      <t>”</t>
    </r>
    <r>
      <rPr>
        <b/>
        <sz val="14"/>
        <rFont val="宋体"/>
        <charset val="134"/>
      </rPr>
      <t>项目，每人补助</t>
    </r>
    <r>
      <rPr>
        <b/>
        <sz val="14"/>
        <rFont val="Times New Roman"/>
        <charset val="134"/>
      </rPr>
      <t>3000</t>
    </r>
    <r>
      <rPr>
        <b/>
        <sz val="14"/>
        <rFont val="宋体"/>
        <charset val="134"/>
      </rPr>
      <t>元，共补助</t>
    </r>
    <r>
      <rPr>
        <b/>
        <sz val="14"/>
        <rFont val="Times New Roman"/>
        <charset val="134"/>
      </rPr>
      <t>1466</t>
    </r>
    <r>
      <rPr>
        <b/>
        <sz val="14"/>
        <rFont val="宋体"/>
        <charset val="134"/>
      </rPr>
      <t>人。</t>
    </r>
  </si>
  <si>
    <r>
      <rPr>
        <sz val="14"/>
        <rFont val="宋体"/>
        <charset val="134"/>
      </rPr>
      <t>平安乡</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</si>
  <si>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在全乡资助两后生雨露计划</t>
    </r>
    <r>
      <rPr>
        <sz val="14"/>
        <rFont val="Times New Roman"/>
        <charset val="0"/>
      </rPr>
      <t>19</t>
    </r>
    <r>
      <rPr>
        <sz val="14"/>
        <rFont val="宋体"/>
        <charset val="134"/>
      </rPr>
      <t>人，人均</t>
    </r>
    <r>
      <rPr>
        <sz val="14"/>
        <rFont val="Times New Roman"/>
        <charset val="0"/>
      </rPr>
      <t>3000</t>
    </r>
    <r>
      <rPr>
        <sz val="14"/>
        <rFont val="宋体"/>
        <charset val="134"/>
      </rPr>
      <t>元，估算总投资</t>
    </r>
    <r>
      <rPr>
        <sz val="14"/>
        <rFont val="Times New Roman"/>
        <charset val="134"/>
      </rPr>
      <t>5.7</t>
    </r>
    <r>
      <rPr>
        <sz val="14"/>
        <rFont val="宋体"/>
        <charset val="134"/>
      </rPr>
      <t>万元。涉及全乡</t>
    </r>
    <r>
      <rPr>
        <sz val="14"/>
        <rFont val="Times New Roman"/>
        <charset val="134"/>
      </rPr>
      <t>7</t>
    </r>
    <r>
      <rPr>
        <sz val="14"/>
        <rFont val="宋体"/>
        <charset val="134"/>
      </rPr>
      <t>个村。其中：铁古村</t>
    </r>
    <r>
      <rPr>
        <sz val="14"/>
        <rFont val="Times New Roman"/>
        <charset val="134"/>
      </rPr>
      <t>4</t>
    </r>
    <r>
      <rPr>
        <sz val="14"/>
        <rFont val="宋体"/>
        <charset val="134"/>
      </rPr>
      <t>人、包梁村</t>
    </r>
    <r>
      <rPr>
        <sz val="14"/>
        <rFont val="Times New Roman"/>
        <charset val="0"/>
      </rPr>
      <t>1</t>
    </r>
    <r>
      <rPr>
        <sz val="14"/>
        <rFont val="宋体"/>
        <charset val="134"/>
      </rPr>
      <t>人、马原村</t>
    </r>
    <r>
      <rPr>
        <sz val="14"/>
        <rFont val="Times New Roman"/>
        <charset val="134"/>
      </rPr>
      <t>1</t>
    </r>
    <r>
      <rPr>
        <sz val="14"/>
        <rFont val="宋体"/>
        <charset val="134"/>
      </rPr>
      <t>人、梨树村</t>
    </r>
    <r>
      <rPr>
        <sz val="14"/>
        <rFont val="Times New Roman"/>
        <charset val="0"/>
      </rPr>
      <t>1</t>
    </r>
    <r>
      <rPr>
        <sz val="14"/>
        <rFont val="宋体"/>
        <charset val="134"/>
      </rPr>
      <t>人、磨马村</t>
    </r>
    <r>
      <rPr>
        <sz val="14"/>
        <rFont val="Times New Roman"/>
        <charset val="134"/>
      </rPr>
      <t>3</t>
    </r>
    <r>
      <rPr>
        <sz val="14"/>
        <rFont val="宋体"/>
        <charset val="134"/>
      </rPr>
      <t>人、水泉村</t>
    </r>
    <r>
      <rPr>
        <sz val="14"/>
        <rFont val="Times New Roman"/>
        <charset val="134"/>
      </rPr>
      <t>6</t>
    </r>
    <r>
      <rPr>
        <sz val="14"/>
        <rFont val="宋体"/>
        <charset val="134"/>
      </rPr>
      <t>人、新庄村</t>
    </r>
    <r>
      <rPr>
        <sz val="14"/>
        <rFont val="Times New Roman"/>
        <charset val="134"/>
      </rPr>
      <t>3</t>
    </r>
    <r>
      <rPr>
        <sz val="14"/>
        <rFont val="宋体"/>
        <charset val="134"/>
      </rPr>
      <t>人，共</t>
    </r>
    <r>
      <rPr>
        <sz val="14"/>
        <rFont val="Times New Roman"/>
        <charset val="0"/>
      </rPr>
      <t>19</t>
    </r>
    <r>
      <rPr>
        <sz val="14"/>
        <rFont val="宋体"/>
        <charset val="134"/>
      </rPr>
      <t>人。</t>
    </r>
  </si>
  <si>
    <r>
      <rPr>
        <sz val="14"/>
        <rFont val="宋体"/>
        <charset val="134"/>
      </rPr>
      <t>帮助获得中技、中专和高职学历的学生完成学业，达到</t>
    </r>
    <r>
      <rPr>
        <sz val="14"/>
        <rFont val="Times New Roman"/>
        <charset val="134"/>
      </rPr>
      <t>“</t>
    </r>
    <r>
      <rPr>
        <sz val="14"/>
        <rFont val="宋体"/>
        <charset val="134"/>
      </rPr>
      <t>上学一人，就业一人，脱贫一家</t>
    </r>
    <r>
      <rPr>
        <sz val="14"/>
        <rFont val="Times New Roman"/>
        <charset val="134"/>
      </rPr>
      <t>”</t>
    </r>
    <r>
      <rPr>
        <sz val="14"/>
        <rFont val="宋体"/>
        <charset val="134"/>
      </rPr>
      <t>的目标。</t>
    </r>
  </si>
  <si>
    <r>
      <rPr>
        <sz val="14"/>
        <rFont val="宋体"/>
        <charset val="134"/>
      </rPr>
      <t>乡村振兴局</t>
    </r>
  </si>
  <si>
    <r>
      <rPr>
        <sz val="14"/>
        <rFont val="宋体"/>
        <charset val="134"/>
      </rPr>
      <t>梁山镇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</si>
  <si>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为全镇已脱贫户学生监测户学生</t>
    </r>
    <r>
      <rPr>
        <sz val="14"/>
        <rFont val="Times New Roman"/>
        <charset val="134"/>
      </rPr>
      <t>85</t>
    </r>
    <r>
      <rPr>
        <sz val="14"/>
        <rFont val="宋体"/>
        <charset val="134"/>
      </rPr>
      <t>人，落实雨露计划资助每生每学年</t>
    </r>
    <r>
      <rPr>
        <sz val="14"/>
        <rFont val="Times New Roman"/>
        <charset val="134"/>
      </rPr>
      <t>3000</t>
    </r>
    <r>
      <rPr>
        <sz val="14"/>
        <rFont val="宋体"/>
        <charset val="134"/>
      </rPr>
      <t>元、需资金斜头村</t>
    </r>
    <r>
      <rPr>
        <sz val="14"/>
        <rFont val="Times New Roman"/>
        <charset val="134"/>
      </rPr>
      <t>4</t>
    </r>
    <r>
      <rPr>
        <sz val="14"/>
        <rFont val="宋体"/>
        <charset val="134"/>
      </rPr>
      <t>人，岳山村</t>
    </r>
    <r>
      <rPr>
        <sz val="14"/>
        <rFont val="Times New Roman"/>
        <charset val="134"/>
      </rPr>
      <t>14</t>
    </r>
    <r>
      <rPr>
        <sz val="14"/>
        <rFont val="宋体"/>
        <charset val="134"/>
      </rPr>
      <t>人，梁山村</t>
    </r>
    <r>
      <rPr>
        <sz val="14"/>
        <rFont val="Times New Roman"/>
        <charset val="134"/>
      </rPr>
      <t>2</t>
    </r>
    <r>
      <rPr>
        <sz val="14"/>
        <rFont val="宋体"/>
        <charset val="134"/>
      </rPr>
      <t>人，丹麻村</t>
    </r>
    <r>
      <rPr>
        <sz val="14"/>
        <rFont val="Times New Roman"/>
        <charset val="134"/>
      </rPr>
      <t>10</t>
    </r>
    <r>
      <rPr>
        <sz val="14"/>
        <rFont val="宋体"/>
        <charset val="134"/>
      </rPr>
      <t>人、高营村</t>
    </r>
    <r>
      <rPr>
        <sz val="14"/>
        <rFont val="Times New Roman"/>
        <charset val="134"/>
      </rPr>
      <t>2</t>
    </r>
    <r>
      <rPr>
        <sz val="14"/>
        <rFont val="宋体"/>
        <charset val="134"/>
      </rPr>
      <t>人、唐刘</t>
    </r>
    <r>
      <rPr>
        <sz val="14"/>
        <rFont val="Times New Roman"/>
        <charset val="134"/>
      </rPr>
      <t>6</t>
    </r>
    <r>
      <rPr>
        <sz val="14"/>
        <rFont val="宋体"/>
        <charset val="134"/>
      </rPr>
      <t>人、樱桃沟村</t>
    </r>
    <r>
      <rPr>
        <sz val="14"/>
        <rFont val="Times New Roman"/>
        <charset val="134"/>
      </rPr>
      <t>2</t>
    </r>
    <r>
      <rPr>
        <sz val="14"/>
        <rFont val="宋体"/>
        <charset val="134"/>
      </rPr>
      <t>人、阳洼村</t>
    </r>
    <r>
      <rPr>
        <sz val="14"/>
        <rFont val="Times New Roman"/>
        <charset val="134"/>
      </rPr>
      <t>16</t>
    </r>
    <r>
      <rPr>
        <sz val="14"/>
        <rFont val="宋体"/>
        <charset val="134"/>
      </rPr>
      <t>人、杨渠村</t>
    </r>
    <r>
      <rPr>
        <sz val="14"/>
        <rFont val="Times New Roman"/>
        <charset val="134"/>
      </rPr>
      <t>8</t>
    </r>
    <r>
      <rPr>
        <sz val="14"/>
        <rFont val="宋体"/>
        <charset val="134"/>
      </rPr>
      <t>人、吕湾村</t>
    </r>
    <r>
      <rPr>
        <sz val="14"/>
        <rFont val="Times New Roman"/>
        <charset val="134"/>
      </rPr>
      <t>9</t>
    </r>
    <r>
      <rPr>
        <sz val="14"/>
        <rFont val="宋体"/>
        <charset val="134"/>
      </rPr>
      <t>人、五方村</t>
    </r>
    <r>
      <rPr>
        <sz val="14"/>
        <rFont val="Times New Roman"/>
        <charset val="134"/>
      </rPr>
      <t>3</t>
    </r>
    <r>
      <rPr>
        <sz val="14"/>
        <rFont val="宋体"/>
        <charset val="134"/>
      </rPr>
      <t>人、杨崖村</t>
    </r>
    <r>
      <rPr>
        <sz val="14"/>
        <rFont val="Times New Roman"/>
        <charset val="134"/>
      </rPr>
      <t>6</t>
    </r>
    <r>
      <rPr>
        <sz val="14"/>
        <rFont val="宋体"/>
        <charset val="134"/>
      </rPr>
      <t>人。</t>
    </r>
  </si>
  <si>
    <t>0.0085</t>
  </si>
  <si>
    <r>
      <rPr>
        <sz val="14"/>
        <rFont val="宋体"/>
        <charset val="134"/>
      </rPr>
      <t>龙山镇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</si>
  <si>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龙山镇</t>
    </r>
    <r>
      <rPr>
        <sz val="14"/>
        <rFont val="Times New Roman"/>
        <charset val="134"/>
      </rPr>
      <t>251</t>
    </r>
    <r>
      <rPr>
        <sz val="14"/>
        <rFont val="宋体"/>
        <charset val="134"/>
      </rPr>
      <t>人，每人补助</t>
    </r>
    <r>
      <rPr>
        <sz val="14"/>
        <rFont val="Times New Roman"/>
        <charset val="134"/>
      </rPr>
      <t>0.3</t>
    </r>
    <r>
      <rPr>
        <sz val="14"/>
        <rFont val="宋体"/>
        <charset val="134"/>
      </rPr>
      <t>万元。共补助</t>
    </r>
    <r>
      <rPr>
        <sz val="14"/>
        <rFont val="Times New Roman"/>
        <charset val="134"/>
      </rPr>
      <t>75.3</t>
    </r>
    <r>
      <rPr>
        <sz val="14"/>
        <rFont val="宋体"/>
        <charset val="134"/>
      </rPr>
      <t>万元。北河村</t>
    </r>
    <r>
      <rPr>
        <sz val="14"/>
        <rFont val="Times New Roman"/>
        <charset val="134"/>
      </rPr>
      <t>15</t>
    </r>
    <r>
      <rPr>
        <sz val="14"/>
        <rFont val="宋体"/>
        <charset val="134"/>
      </rPr>
      <t>人，北街村</t>
    </r>
    <r>
      <rPr>
        <sz val="14"/>
        <rFont val="Times New Roman"/>
        <charset val="134"/>
      </rPr>
      <t>10</t>
    </r>
    <r>
      <rPr>
        <sz val="14"/>
        <rFont val="宋体"/>
        <charset val="134"/>
      </rPr>
      <t>人，冯塬村</t>
    </r>
    <r>
      <rPr>
        <sz val="14"/>
        <rFont val="Times New Roman"/>
        <charset val="134"/>
      </rPr>
      <t>6</t>
    </r>
    <r>
      <rPr>
        <sz val="14"/>
        <rFont val="宋体"/>
        <charset val="134"/>
      </rPr>
      <t>人，官泉村</t>
    </r>
    <r>
      <rPr>
        <sz val="14"/>
        <rFont val="Times New Roman"/>
        <charset val="134"/>
      </rPr>
      <t>10</t>
    </r>
    <r>
      <rPr>
        <sz val="14"/>
        <rFont val="宋体"/>
        <charset val="134"/>
      </rPr>
      <t>人，韩川村</t>
    </r>
    <r>
      <rPr>
        <sz val="14"/>
        <rFont val="Times New Roman"/>
        <charset val="134"/>
      </rPr>
      <t>13</t>
    </r>
    <r>
      <rPr>
        <sz val="14"/>
        <rFont val="宋体"/>
        <charset val="134"/>
      </rPr>
      <t>人，连柯村</t>
    </r>
    <r>
      <rPr>
        <sz val="14"/>
        <rFont val="Times New Roman"/>
        <charset val="134"/>
      </rPr>
      <t>15</t>
    </r>
    <r>
      <rPr>
        <sz val="14"/>
        <rFont val="宋体"/>
        <charset val="134"/>
      </rPr>
      <t>人，芦塬村</t>
    </r>
    <r>
      <rPr>
        <sz val="14"/>
        <rFont val="Times New Roman"/>
        <charset val="134"/>
      </rPr>
      <t>5</t>
    </r>
    <r>
      <rPr>
        <sz val="14"/>
        <rFont val="宋体"/>
        <charset val="134"/>
      </rPr>
      <t>人，马河村</t>
    </r>
    <r>
      <rPr>
        <sz val="14"/>
        <rFont val="Times New Roman"/>
        <charset val="134"/>
      </rPr>
      <t>22</t>
    </r>
    <r>
      <rPr>
        <sz val="14"/>
        <rFont val="宋体"/>
        <charset val="134"/>
      </rPr>
      <t>人，南街村</t>
    </r>
    <r>
      <rPr>
        <sz val="14"/>
        <rFont val="Times New Roman"/>
        <charset val="134"/>
      </rPr>
      <t>13</t>
    </r>
    <r>
      <rPr>
        <sz val="14"/>
        <rFont val="宋体"/>
        <charset val="134"/>
      </rPr>
      <t>人，树坡村</t>
    </r>
    <r>
      <rPr>
        <sz val="14"/>
        <rFont val="Times New Roman"/>
        <charset val="134"/>
      </rPr>
      <t>5</t>
    </r>
    <r>
      <rPr>
        <sz val="14"/>
        <rFont val="宋体"/>
        <charset val="134"/>
      </rPr>
      <t>人，四方村</t>
    </r>
    <r>
      <rPr>
        <sz val="14"/>
        <rFont val="Times New Roman"/>
        <charset val="134"/>
      </rPr>
      <t>16</t>
    </r>
    <r>
      <rPr>
        <sz val="14"/>
        <rFont val="宋体"/>
        <charset val="134"/>
      </rPr>
      <t>人，汪堡村</t>
    </r>
    <r>
      <rPr>
        <sz val="14"/>
        <rFont val="Times New Roman"/>
        <charset val="134"/>
      </rPr>
      <t>20</t>
    </r>
    <r>
      <rPr>
        <sz val="14"/>
        <rFont val="宋体"/>
        <charset val="134"/>
      </rPr>
      <t>人，西川村</t>
    </r>
    <r>
      <rPr>
        <sz val="14"/>
        <rFont val="Times New Roman"/>
        <charset val="134"/>
      </rPr>
      <t>4</t>
    </r>
    <r>
      <rPr>
        <sz val="14"/>
        <rFont val="宋体"/>
        <charset val="134"/>
      </rPr>
      <t>人，西沟村</t>
    </r>
    <r>
      <rPr>
        <sz val="14"/>
        <rFont val="Times New Roman"/>
        <charset val="134"/>
      </rPr>
      <t>21</t>
    </r>
    <r>
      <rPr>
        <sz val="14"/>
        <rFont val="宋体"/>
        <charset val="134"/>
      </rPr>
      <t>人，西门村</t>
    </r>
    <r>
      <rPr>
        <sz val="14"/>
        <rFont val="Times New Roman"/>
        <charset val="134"/>
      </rPr>
      <t>11</t>
    </r>
    <r>
      <rPr>
        <sz val="14"/>
        <rFont val="宋体"/>
        <charset val="134"/>
      </rPr>
      <t>人，榆树村</t>
    </r>
    <r>
      <rPr>
        <sz val="14"/>
        <rFont val="Times New Roman"/>
        <charset val="134"/>
      </rPr>
      <t>32</t>
    </r>
    <r>
      <rPr>
        <sz val="14"/>
        <rFont val="宋体"/>
        <charset val="134"/>
      </rPr>
      <t>人，郑家村</t>
    </r>
    <r>
      <rPr>
        <sz val="14"/>
        <rFont val="Times New Roman"/>
        <charset val="134"/>
      </rPr>
      <t>20</t>
    </r>
    <r>
      <rPr>
        <sz val="14"/>
        <rFont val="宋体"/>
        <charset val="134"/>
      </rPr>
      <t>人，马黑曼村</t>
    </r>
    <r>
      <rPr>
        <sz val="14"/>
        <rFont val="Times New Roman"/>
        <charset val="134"/>
      </rPr>
      <t>3</t>
    </r>
    <r>
      <rPr>
        <sz val="14"/>
        <rFont val="宋体"/>
        <charset val="134"/>
      </rPr>
      <t>人，南梁村</t>
    </r>
    <r>
      <rPr>
        <sz val="14"/>
        <rFont val="Times New Roman"/>
        <charset val="134"/>
      </rPr>
      <t>7</t>
    </r>
    <r>
      <rPr>
        <sz val="14"/>
        <rFont val="宋体"/>
        <charset val="134"/>
      </rPr>
      <t>人，李山</t>
    </r>
    <r>
      <rPr>
        <sz val="14"/>
        <rFont val="Times New Roman"/>
        <charset val="134"/>
      </rPr>
      <t>3</t>
    </r>
    <r>
      <rPr>
        <sz val="14"/>
        <rFont val="宋体"/>
        <charset val="134"/>
      </rPr>
      <t>人。</t>
    </r>
  </si>
  <si>
    <t>20</t>
  </si>
  <si>
    <t>0.231</t>
  </si>
  <si>
    <t>0.0251</t>
  </si>
  <si>
    <r>
      <rPr>
        <sz val="14"/>
        <rFont val="宋体"/>
        <charset val="134"/>
      </rPr>
      <t>闫家乡</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</si>
  <si>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全乡</t>
    </r>
    <r>
      <rPr>
        <sz val="14"/>
        <rFont val="Times New Roman"/>
        <charset val="134"/>
      </rPr>
      <t>2022</t>
    </r>
    <r>
      <rPr>
        <sz val="14"/>
        <rFont val="宋体"/>
        <charset val="134"/>
      </rPr>
      <t>年计划实施雨露计划补助项目</t>
    </r>
    <r>
      <rPr>
        <sz val="14"/>
        <rFont val="Times New Roman"/>
        <charset val="134"/>
      </rPr>
      <t>73</t>
    </r>
    <r>
      <rPr>
        <sz val="14"/>
        <rFont val="宋体"/>
        <charset val="134"/>
      </rPr>
      <t>人其中：闫家村</t>
    </r>
    <r>
      <rPr>
        <sz val="14"/>
        <rFont val="Times New Roman"/>
        <charset val="134"/>
      </rPr>
      <t>7</t>
    </r>
    <r>
      <rPr>
        <sz val="14"/>
        <rFont val="宋体"/>
        <charset val="134"/>
      </rPr>
      <t>人、朝阳村</t>
    </r>
    <r>
      <rPr>
        <sz val="14"/>
        <rFont val="Times New Roman"/>
        <charset val="134"/>
      </rPr>
      <t>3</t>
    </r>
    <r>
      <rPr>
        <sz val="14"/>
        <rFont val="宋体"/>
        <charset val="134"/>
      </rPr>
      <t>人、丁河村</t>
    </r>
    <r>
      <rPr>
        <sz val="14"/>
        <rFont val="Times New Roman"/>
        <charset val="134"/>
      </rPr>
      <t>8</t>
    </r>
    <r>
      <rPr>
        <sz val="14"/>
        <rFont val="宋体"/>
        <charset val="134"/>
      </rPr>
      <t>人、王坪村</t>
    </r>
    <r>
      <rPr>
        <sz val="14"/>
        <rFont val="Times New Roman"/>
        <charset val="134"/>
      </rPr>
      <t>11</t>
    </r>
    <r>
      <rPr>
        <sz val="14"/>
        <rFont val="宋体"/>
        <charset val="134"/>
      </rPr>
      <t>人、付堡村</t>
    </r>
    <r>
      <rPr>
        <sz val="14"/>
        <rFont val="Times New Roman"/>
        <charset val="134"/>
      </rPr>
      <t>4</t>
    </r>
    <r>
      <rPr>
        <sz val="14"/>
        <rFont val="宋体"/>
        <charset val="134"/>
      </rPr>
      <t>人、后山村</t>
    </r>
    <r>
      <rPr>
        <sz val="14"/>
        <rFont val="Times New Roman"/>
        <charset val="134"/>
      </rPr>
      <t>5</t>
    </r>
    <r>
      <rPr>
        <sz val="14"/>
        <rFont val="宋体"/>
        <charset val="134"/>
      </rPr>
      <t>人、三友村</t>
    </r>
    <r>
      <rPr>
        <sz val="14"/>
        <rFont val="Times New Roman"/>
        <charset val="134"/>
      </rPr>
      <t>4</t>
    </r>
    <r>
      <rPr>
        <sz val="14"/>
        <rFont val="宋体"/>
        <charset val="134"/>
      </rPr>
      <t>人、大场村</t>
    </r>
    <r>
      <rPr>
        <sz val="14"/>
        <rFont val="Times New Roman"/>
        <charset val="134"/>
      </rPr>
      <t>6</t>
    </r>
    <r>
      <rPr>
        <sz val="14"/>
        <rFont val="宋体"/>
        <charset val="134"/>
      </rPr>
      <t>人、草川梁村</t>
    </r>
    <r>
      <rPr>
        <sz val="14"/>
        <rFont val="Times New Roman"/>
        <charset val="134"/>
      </rPr>
      <t>3</t>
    </r>
    <r>
      <rPr>
        <sz val="14"/>
        <rFont val="宋体"/>
        <charset val="134"/>
      </rPr>
      <t>人、神树村</t>
    </r>
    <r>
      <rPr>
        <sz val="14"/>
        <rFont val="Times New Roman"/>
        <charset val="134"/>
      </rPr>
      <t>4</t>
    </r>
    <r>
      <rPr>
        <sz val="14"/>
        <rFont val="宋体"/>
        <charset val="134"/>
      </rPr>
      <t>人、花山村</t>
    </r>
    <r>
      <rPr>
        <sz val="14"/>
        <rFont val="Times New Roman"/>
        <charset val="134"/>
      </rPr>
      <t>3</t>
    </r>
    <r>
      <rPr>
        <sz val="14"/>
        <rFont val="宋体"/>
        <charset val="134"/>
      </rPr>
      <t>人、车古村</t>
    </r>
    <r>
      <rPr>
        <sz val="14"/>
        <rFont val="Times New Roman"/>
        <charset val="134"/>
      </rPr>
      <t>5</t>
    </r>
    <r>
      <rPr>
        <sz val="14"/>
        <rFont val="宋体"/>
        <charset val="134"/>
      </rPr>
      <t>人、陈庙村</t>
    </r>
    <r>
      <rPr>
        <sz val="14"/>
        <rFont val="Times New Roman"/>
        <charset val="134"/>
      </rPr>
      <t>3</t>
    </r>
    <r>
      <rPr>
        <sz val="14"/>
        <rFont val="宋体"/>
        <charset val="134"/>
      </rPr>
      <t>人、操场村</t>
    </r>
    <r>
      <rPr>
        <sz val="14"/>
        <rFont val="Times New Roman"/>
        <charset val="134"/>
      </rPr>
      <t>7</t>
    </r>
    <r>
      <rPr>
        <sz val="14"/>
        <rFont val="宋体"/>
        <charset val="134"/>
      </rPr>
      <t>人。每人每年补助</t>
    </r>
    <r>
      <rPr>
        <sz val="14"/>
        <rFont val="Times New Roman"/>
        <charset val="134"/>
      </rPr>
      <t>3000</t>
    </r>
    <r>
      <rPr>
        <sz val="14"/>
        <rFont val="宋体"/>
        <charset val="134"/>
      </rPr>
      <t>元，共需资金</t>
    </r>
    <r>
      <rPr>
        <sz val="14"/>
        <rFont val="Times New Roman"/>
        <charset val="134"/>
      </rPr>
      <t>21.9</t>
    </r>
    <r>
      <rPr>
        <sz val="14"/>
        <rFont val="宋体"/>
        <charset val="134"/>
      </rPr>
      <t>万元</t>
    </r>
  </si>
  <si>
    <r>
      <rPr>
        <sz val="14"/>
        <rFont val="宋体"/>
        <charset val="134"/>
      </rPr>
      <t>刘堡镇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</si>
  <si>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刘堡镇落实两后生</t>
    </r>
    <r>
      <rPr>
        <sz val="14"/>
        <rFont val="Times New Roman"/>
        <charset val="134"/>
      </rPr>
      <t>“</t>
    </r>
    <r>
      <rPr>
        <sz val="14"/>
        <rFont val="宋体"/>
        <charset val="134"/>
      </rPr>
      <t>雨露计划</t>
    </r>
    <r>
      <rPr>
        <sz val="14"/>
        <rFont val="Times New Roman"/>
        <charset val="134"/>
      </rPr>
      <t>”</t>
    </r>
    <r>
      <rPr>
        <sz val="14"/>
        <rFont val="宋体"/>
        <charset val="134"/>
      </rPr>
      <t>补助项目</t>
    </r>
    <r>
      <rPr>
        <sz val="14"/>
        <rFont val="Times New Roman"/>
        <charset val="134"/>
      </rPr>
      <t>91</t>
    </r>
    <r>
      <rPr>
        <sz val="14"/>
        <rFont val="宋体"/>
        <charset val="134"/>
      </rPr>
      <t>人，其中：董家村</t>
    </r>
    <r>
      <rPr>
        <sz val="14"/>
        <rFont val="Times New Roman"/>
        <charset val="134"/>
      </rPr>
      <t>4</t>
    </r>
    <r>
      <rPr>
        <sz val="14"/>
        <rFont val="宋体"/>
        <charset val="134"/>
      </rPr>
      <t>人次、杜家村</t>
    </r>
    <r>
      <rPr>
        <sz val="14"/>
        <rFont val="Times New Roman"/>
        <charset val="134"/>
      </rPr>
      <t>3</t>
    </r>
    <r>
      <rPr>
        <sz val="14"/>
        <rFont val="宋体"/>
        <charset val="134"/>
      </rPr>
      <t>人次、丰银村</t>
    </r>
    <r>
      <rPr>
        <sz val="14"/>
        <rFont val="Times New Roman"/>
        <charset val="134"/>
      </rPr>
      <t>3</t>
    </r>
    <r>
      <rPr>
        <sz val="14"/>
        <rFont val="宋体"/>
        <charset val="134"/>
      </rPr>
      <t>人次、高家村</t>
    </r>
    <r>
      <rPr>
        <sz val="14"/>
        <rFont val="Times New Roman"/>
        <charset val="134"/>
      </rPr>
      <t>1</t>
    </r>
    <r>
      <rPr>
        <sz val="14"/>
        <rFont val="宋体"/>
        <charset val="134"/>
      </rPr>
      <t>人次、梨园村</t>
    </r>
    <r>
      <rPr>
        <sz val="14"/>
        <rFont val="Times New Roman"/>
        <charset val="134"/>
      </rPr>
      <t>5</t>
    </r>
    <r>
      <rPr>
        <sz val="14"/>
        <rFont val="宋体"/>
        <charset val="134"/>
      </rPr>
      <t>人次、李山村</t>
    </r>
    <r>
      <rPr>
        <sz val="14"/>
        <rFont val="Times New Roman"/>
        <charset val="134"/>
      </rPr>
      <t>4</t>
    </r>
    <r>
      <rPr>
        <sz val="14"/>
        <rFont val="宋体"/>
        <charset val="134"/>
      </rPr>
      <t>人次、刘堡村</t>
    </r>
    <r>
      <rPr>
        <sz val="14"/>
        <rFont val="Times New Roman"/>
        <charset val="134"/>
      </rPr>
      <t>19</t>
    </r>
    <r>
      <rPr>
        <sz val="14"/>
        <rFont val="宋体"/>
        <charset val="134"/>
      </rPr>
      <t>人次、芦科村</t>
    </r>
    <r>
      <rPr>
        <sz val="14"/>
        <rFont val="Times New Roman"/>
        <charset val="134"/>
      </rPr>
      <t>5</t>
    </r>
    <r>
      <rPr>
        <sz val="14"/>
        <rFont val="宋体"/>
        <charset val="134"/>
      </rPr>
      <t>人次、米家村</t>
    </r>
    <r>
      <rPr>
        <sz val="14"/>
        <rFont val="Times New Roman"/>
        <charset val="134"/>
      </rPr>
      <t>3</t>
    </r>
    <r>
      <rPr>
        <sz val="14"/>
        <rFont val="宋体"/>
        <charset val="134"/>
      </rPr>
      <t>人次、王家村</t>
    </r>
    <r>
      <rPr>
        <sz val="14"/>
        <rFont val="Times New Roman"/>
        <charset val="134"/>
      </rPr>
      <t>6</t>
    </r>
    <r>
      <rPr>
        <sz val="14"/>
        <rFont val="宋体"/>
        <charset val="134"/>
      </rPr>
      <t>人次、王山村</t>
    </r>
    <r>
      <rPr>
        <sz val="14"/>
        <rFont val="Times New Roman"/>
        <charset val="134"/>
      </rPr>
      <t>5</t>
    </r>
    <r>
      <rPr>
        <sz val="14"/>
        <rFont val="宋体"/>
        <charset val="134"/>
      </rPr>
      <t>人次、五星村</t>
    </r>
    <r>
      <rPr>
        <sz val="14"/>
        <rFont val="Times New Roman"/>
        <charset val="134"/>
      </rPr>
      <t>3</t>
    </r>
    <r>
      <rPr>
        <sz val="14"/>
        <rFont val="宋体"/>
        <charset val="134"/>
      </rPr>
      <t>人次、峡里村</t>
    </r>
    <r>
      <rPr>
        <sz val="14"/>
        <rFont val="Times New Roman"/>
        <charset val="134"/>
      </rPr>
      <t>6</t>
    </r>
    <r>
      <rPr>
        <sz val="14"/>
        <rFont val="宋体"/>
        <charset val="134"/>
      </rPr>
      <t>人次、小湾村</t>
    </r>
    <r>
      <rPr>
        <sz val="14"/>
        <rFont val="Times New Roman"/>
        <charset val="134"/>
      </rPr>
      <t>6</t>
    </r>
    <r>
      <rPr>
        <sz val="14"/>
        <rFont val="宋体"/>
        <charset val="134"/>
      </rPr>
      <t>人次、窑儿村</t>
    </r>
    <r>
      <rPr>
        <sz val="14"/>
        <rFont val="Times New Roman"/>
        <charset val="134"/>
      </rPr>
      <t>2</t>
    </r>
    <r>
      <rPr>
        <sz val="14"/>
        <rFont val="宋体"/>
        <charset val="134"/>
      </rPr>
      <t>人次、赵湾村</t>
    </r>
    <r>
      <rPr>
        <sz val="14"/>
        <rFont val="Times New Roman"/>
        <charset val="134"/>
      </rPr>
      <t>7</t>
    </r>
    <r>
      <rPr>
        <sz val="14"/>
        <rFont val="宋体"/>
        <charset val="134"/>
      </rPr>
      <t>人次、郑沟村</t>
    </r>
    <r>
      <rPr>
        <sz val="14"/>
        <rFont val="Times New Roman"/>
        <charset val="134"/>
      </rPr>
      <t>9</t>
    </r>
    <r>
      <rPr>
        <sz val="14"/>
        <rFont val="宋体"/>
        <charset val="134"/>
      </rPr>
      <t>人次</t>
    </r>
  </si>
  <si>
    <r>
      <rPr>
        <sz val="14"/>
        <rFont val="宋体"/>
        <charset val="134"/>
      </rPr>
      <t>大阳镇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</si>
  <si>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共</t>
    </r>
    <r>
      <rPr>
        <sz val="14"/>
        <rFont val="Times New Roman"/>
        <charset val="134"/>
      </rPr>
      <t>80</t>
    </r>
    <r>
      <rPr>
        <sz val="14"/>
        <rFont val="宋体"/>
        <charset val="134"/>
      </rPr>
      <t>人，其中：刘山村</t>
    </r>
    <r>
      <rPr>
        <sz val="14"/>
        <rFont val="Times New Roman"/>
        <charset val="134"/>
      </rPr>
      <t>10</t>
    </r>
    <r>
      <rPr>
        <sz val="14"/>
        <rFont val="宋体"/>
        <charset val="134"/>
      </rPr>
      <t>人、闫庄村</t>
    </r>
    <r>
      <rPr>
        <sz val="14"/>
        <rFont val="Times New Roman"/>
        <charset val="134"/>
      </rPr>
      <t>10</t>
    </r>
    <r>
      <rPr>
        <sz val="14"/>
        <rFont val="宋体"/>
        <charset val="134"/>
      </rPr>
      <t>人，南山村</t>
    </r>
    <r>
      <rPr>
        <sz val="14"/>
        <rFont val="Times New Roman"/>
        <charset val="134"/>
      </rPr>
      <t>8</t>
    </r>
    <r>
      <rPr>
        <sz val="14"/>
        <rFont val="宋体"/>
        <charset val="134"/>
      </rPr>
      <t>人、小杨村</t>
    </r>
    <r>
      <rPr>
        <sz val="14"/>
        <rFont val="Times New Roman"/>
        <charset val="134"/>
      </rPr>
      <t>8</t>
    </r>
    <r>
      <rPr>
        <sz val="14"/>
        <rFont val="宋体"/>
        <charset val="134"/>
      </rPr>
      <t>人、候吴村</t>
    </r>
    <r>
      <rPr>
        <sz val="14"/>
        <rFont val="Times New Roman"/>
        <charset val="134"/>
      </rPr>
      <t>6</t>
    </r>
    <r>
      <rPr>
        <sz val="14"/>
        <rFont val="宋体"/>
        <charset val="134"/>
      </rPr>
      <t>人、吴家村</t>
    </r>
    <r>
      <rPr>
        <sz val="14"/>
        <rFont val="Times New Roman"/>
        <charset val="134"/>
      </rPr>
      <t>6</t>
    </r>
    <r>
      <rPr>
        <sz val="14"/>
        <rFont val="宋体"/>
        <charset val="134"/>
      </rPr>
      <t>人、大阳村</t>
    </r>
    <r>
      <rPr>
        <sz val="14"/>
        <rFont val="Times New Roman"/>
        <charset val="134"/>
      </rPr>
      <t>5</t>
    </r>
    <r>
      <rPr>
        <sz val="14"/>
        <rFont val="宋体"/>
        <charset val="134"/>
      </rPr>
      <t>人、东沟村</t>
    </r>
    <r>
      <rPr>
        <sz val="14"/>
        <rFont val="Times New Roman"/>
        <charset val="134"/>
      </rPr>
      <t>4</t>
    </r>
    <r>
      <rPr>
        <sz val="14"/>
        <rFont val="宋体"/>
        <charset val="134"/>
      </rPr>
      <t>人、刘山村</t>
    </r>
    <r>
      <rPr>
        <sz val="14"/>
        <rFont val="Times New Roman"/>
        <charset val="134"/>
      </rPr>
      <t>4</t>
    </r>
    <r>
      <rPr>
        <sz val="14"/>
        <rFont val="宋体"/>
        <charset val="134"/>
      </rPr>
      <t>人、太原村</t>
    </r>
    <r>
      <rPr>
        <sz val="14"/>
        <rFont val="Times New Roman"/>
        <charset val="134"/>
      </rPr>
      <t>4</t>
    </r>
    <r>
      <rPr>
        <sz val="14"/>
        <rFont val="宋体"/>
        <charset val="134"/>
      </rPr>
      <t>人、阳湾村</t>
    </r>
    <r>
      <rPr>
        <sz val="14"/>
        <rFont val="Times New Roman"/>
        <charset val="134"/>
      </rPr>
      <t>4</t>
    </r>
    <r>
      <rPr>
        <sz val="14"/>
        <rFont val="宋体"/>
        <charset val="134"/>
      </rPr>
      <t>人、刘沟村</t>
    </r>
    <r>
      <rPr>
        <sz val="14"/>
        <rFont val="Times New Roman"/>
        <charset val="134"/>
      </rPr>
      <t>2</t>
    </r>
    <r>
      <rPr>
        <sz val="14"/>
        <rFont val="宋体"/>
        <charset val="134"/>
      </rPr>
      <t>人、水滩村</t>
    </r>
    <r>
      <rPr>
        <sz val="14"/>
        <rFont val="Times New Roman"/>
        <charset val="134"/>
      </rPr>
      <t>2</t>
    </r>
    <r>
      <rPr>
        <sz val="14"/>
        <rFont val="宋体"/>
        <charset val="134"/>
      </rPr>
      <t>人、下渠村</t>
    </r>
    <r>
      <rPr>
        <sz val="14"/>
        <rFont val="Times New Roman"/>
        <charset val="134"/>
      </rPr>
      <t>2</t>
    </r>
    <r>
      <rPr>
        <sz val="14"/>
        <rFont val="宋体"/>
        <charset val="134"/>
      </rPr>
      <t>人、高沟村</t>
    </r>
    <r>
      <rPr>
        <sz val="14"/>
        <rFont val="Times New Roman"/>
        <charset val="134"/>
      </rPr>
      <t>1</t>
    </r>
    <r>
      <rPr>
        <sz val="14"/>
        <rFont val="宋体"/>
        <charset val="134"/>
      </rPr>
      <t>人、梁堡村</t>
    </r>
    <r>
      <rPr>
        <sz val="14"/>
        <rFont val="Times New Roman"/>
        <charset val="134"/>
      </rPr>
      <t>1</t>
    </r>
    <r>
      <rPr>
        <sz val="14"/>
        <rFont val="宋体"/>
        <charset val="134"/>
      </rPr>
      <t>人、下李村</t>
    </r>
    <r>
      <rPr>
        <sz val="14"/>
        <rFont val="Times New Roman"/>
        <charset val="134"/>
      </rPr>
      <t>1</t>
    </r>
    <r>
      <rPr>
        <sz val="14"/>
        <rFont val="宋体"/>
        <charset val="134"/>
      </rPr>
      <t>人、寨子村</t>
    </r>
    <r>
      <rPr>
        <sz val="14"/>
        <rFont val="Times New Roman"/>
        <charset val="134"/>
      </rPr>
      <t>1</t>
    </r>
    <r>
      <rPr>
        <sz val="14"/>
        <rFont val="宋体"/>
        <charset val="134"/>
      </rPr>
      <t>人。</t>
    </r>
  </si>
  <si>
    <r>
      <rPr>
        <sz val="14"/>
        <rFont val="宋体"/>
        <charset val="134"/>
      </rPr>
      <t>张棉乡</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</si>
  <si>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在张棉驿乡</t>
    </r>
    <r>
      <rPr>
        <sz val="14"/>
        <rFont val="Times New Roman"/>
        <charset val="134"/>
      </rPr>
      <t>9</t>
    </r>
    <r>
      <rPr>
        <sz val="14"/>
        <rFont val="宋体"/>
        <charset val="134"/>
      </rPr>
      <t>村</t>
    </r>
    <r>
      <rPr>
        <sz val="14"/>
        <rFont val="Times New Roman"/>
        <charset val="134"/>
      </rPr>
      <t>76</t>
    </r>
    <r>
      <rPr>
        <sz val="14"/>
        <rFont val="宋体"/>
        <charset val="134"/>
      </rPr>
      <t>名中高职技术类院校在校生实施雨露计划项目，每人每年</t>
    </r>
    <r>
      <rPr>
        <sz val="14"/>
        <rFont val="Times New Roman"/>
        <charset val="134"/>
      </rPr>
      <t>3000</t>
    </r>
    <r>
      <rPr>
        <sz val="14"/>
        <rFont val="宋体"/>
        <charset val="134"/>
      </rPr>
      <t>元。其中：东峡村</t>
    </r>
    <r>
      <rPr>
        <sz val="14"/>
        <rFont val="Times New Roman"/>
        <charset val="134"/>
      </rPr>
      <t>6</t>
    </r>
    <r>
      <rPr>
        <sz val="14"/>
        <rFont val="宋体"/>
        <charset val="134"/>
      </rPr>
      <t>人、和平村</t>
    </r>
    <r>
      <rPr>
        <sz val="14"/>
        <rFont val="Times New Roman"/>
        <charset val="134"/>
      </rPr>
      <t xml:space="preserve"> 7</t>
    </r>
    <r>
      <rPr>
        <sz val="14"/>
        <rFont val="宋体"/>
        <charset val="134"/>
      </rPr>
      <t>人，马夭村</t>
    </r>
    <r>
      <rPr>
        <sz val="14"/>
        <rFont val="Times New Roman"/>
        <charset val="134"/>
      </rPr>
      <t>18</t>
    </r>
    <r>
      <rPr>
        <sz val="14"/>
        <rFont val="宋体"/>
        <charset val="134"/>
      </rPr>
      <t>人，张棉村</t>
    </r>
    <r>
      <rPr>
        <sz val="14"/>
        <rFont val="Times New Roman"/>
        <charset val="134"/>
      </rPr>
      <t>9</t>
    </r>
    <r>
      <rPr>
        <sz val="14"/>
        <rFont val="宋体"/>
        <charset val="134"/>
      </rPr>
      <t>人，庙川村</t>
    </r>
    <r>
      <rPr>
        <sz val="14"/>
        <rFont val="Times New Roman"/>
        <charset val="134"/>
      </rPr>
      <t>8</t>
    </r>
    <r>
      <rPr>
        <sz val="14"/>
        <rFont val="宋体"/>
        <charset val="134"/>
      </rPr>
      <t>人，盘山村</t>
    </r>
    <r>
      <rPr>
        <sz val="14"/>
        <rFont val="Times New Roman"/>
        <charset val="134"/>
      </rPr>
      <t>1</t>
    </r>
    <r>
      <rPr>
        <sz val="14"/>
        <rFont val="宋体"/>
        <charset val="134"/>
      </rPr>
      <t>人，上蒋村</t>
    </r>
    <r>
      <rPr>
        <sz val="14"/>
        <rFont val="Times New Roman"/>
        <charset val="134"/>
      </rPr>
      <t>6</t>
    </r>
    <r>
      <rPr>
        <sz val="14"/>
        <rFont val="宋体"/>
        <charset val="134"/>
      </rPr>
      <t>人。田湾村</t>
    </r>
    <r>
      <rPr>
        <sz val="14"/>
        <rFont val="Times New Roman"/>
        <charset val="134"/>
      </rPr>
      <t>16</t>
    </r>
    <r>
      <rPr>
        <sz val="14"/>
        <rFont val="宋体"/>
        <charset val="134"/>
      </rPr>
      <t>人，先马村</t>
    </r>
    <r>
      <rPr>
        <sz val="14"/>
        <rFont val="Times New Roman"/>
        <charset val="134"/>
      </rPr>
      <t>5</t>
    </r>
    <r>
      <rPr>
        <sz val="14"/>
        <rFont val="宋体"/>
        <charset val="134"/>
      </rPr>
      <t>人。</t>
    </r>
  </si>
  <si>
    <r>
      <rPr>
        <sz val="14"/>
        <rFont val="宋体"/>
        <charset val="134"/>
      </rPr>
      <t>张川镇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</si>
  <si>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计划在全镇实施雨露计划</t>
    </r>
    <r>
      <rPr>
        <sz val="14"/>
        <rFont val="Times New Roman"/>
        <charset val="134"/>
      </rPr>
      <t>“</t>
    </r>
    <r>
      <rPr>
        <sz val="14"/>
        <rFont val="宋体"/>
        <charset val="134"/>
      </rPr>
      <t>两后生</t>
    </r>
    <r>
      <rPr>
        <sz val="14"/>
        <rFont val="Times New Roman"/>
        <charset val="134"/>
      </rPr>
      <t>”</t>
    </r>
    <r>
      <rPr>
        <sz val="14"/>
        <rFont val="宋体"/>
        <charset val="134"/>
      </rPr>
      <t>补助项目</t>
    </r>
    <r>
      <rPr>
        <sz val="14"/>
        <rFont val="Times New Roman"/>
        <charset val="134"/>
      </rPr>
      <t>152</t>
    </r>
    <r>
      <rPr>
        <sz val="14"/>
        <rFont val="宋体"/>
        <charset val="134"/>
      </rPr>
      <t>人，每人</t>
    </r>
    <r>
      <rPr>
        <sz val="14"/>
        <rFont val="Times New Roman"/>
        <charset val="134"/>
      </rPr>
      <t>3000</t>
    </r>
    <r>
      <rPr>
        <sz val="14"/>
        <rFont val="宋体"/>
        <charset val="134"/>
      </rPr>
      <t>元</t>
    </r>
    <r>
      <rPr>
        <sz val="14"/>
        <rFont val="Times New Roman"/>
        <charset val="134"/>
      </rPr>
      <t>/</t>
    </r>
    <r>
      <rPr>
        <sz val="14"/>
        <rFont val="宋体"/>
        <charset val="134"/>
      </rPr>
      <t>年；其中：堡山村</t>
    </r>
    <r>
      <rPr>
        <sz val="14"/>
        <rFont val="Times New Roman"/>
        <charset val="134"/>
      </rPr>
      <t>3</t>
    </r>
    <r>
      <rPr>
        <sz val="14"/>
        <rFont val="宋体"/>
        <charset val="134"/>
      </rPr>
      <t>人，背武村</t>
    </r>
    <r>
      <rPr>
        <sz val="14"/>
        <rFont val="Times New Roman"/>
        <charset val="134"/>
      </rPr>
      <t>2</t>
    </r>
    <r>
      <rPr>
        <sz val="14"/>
        <rFont val="宋体"/>
        <charset val="134"/>
      </rPr>
      <t>人，查湾村</t>
    </r>
    <r>
      <rPr>
        <sz val="14"/>
        <rFont val="Times New Roman"/>
        <charset val="134"/>
      </rPr>
      <t>6</t>
    </r>
    <r>
      <rPr>
        <sz val="14"/>
        <rFont val="宋体"/>
        <charset val="134"/>
      </rPr>
      <t>人，崔湾村</t>
    </r>
    <r>
      <rPr>
        <sz val="14"/>
        <rFont val="Times New Roman"/>
        <charset val="134"/>
      </rPr>
      <t>1</t>
    </r>
    <r>
      <rPr>
        <sz val="14"/>
        <rFont val="宋体"/>
        <charset val="134"/>
      </rPr>
      <t>人，大堡村</t>
    </r>
    <r>
      <rPr>
        <sz val="14"/>
        <rFont val="Times New Roman"/>
        <charset val="134"/>
      </rPr>
      <t>3</t>
    </r>
    <r>
      <rPr>
        <sz val="14"/>
        <rFont val="宋体"/>
        <charset val="134"/>
      </rPr>
      <t>人，东关村</t>
    </r>
    <r>
      <rPr>
        <sz val="14"/>
        <rFont val="Times New Roman"/>
        <charset val="134"/>
      </rPr>
      <t>7</t>
    </r>
    <r>
      <rPr>
        <sz val="14"/>
        <rFont val="宋体"/>
        <charset val="134"/>
      </rPr>
      <t>人，东街村</t>
    </r>
    <r>
      <rPr>
        <sz val="14"/>
        <rFont val="Times New Roman"/>
        <charset val="134"/>
      </rPr>
      <t>11</t>
    </r>
    <r>
      <rPr>
        <sz val="14"/>
        <rFont val="宋体"/>
        <charset val="134"/>
      </rPr>
      <t>人，沟口村</t>
    </r>
    <r>
      <rPr>
        <sz val="14"/>
        <rFont val="Times New Roman"/>
        <charset val="134"/>
      </rPr>
      <t>6</t>
    </r>
    <r>
      <rPr>
        <sz val="14"/>
        <rFont val="宋体"/>
        <charset val="134"/>
      </rPr>
      <t>人，刘家村</t>
    </r>
    <r>
      <rPr>
        <sz val="14"/>
        <rFont val="Times New Roman"/>
        <charset val="134"/>
      </rPr>
      <t>3</t>
    </r>
    <r>
      <rPr>
        <sz val="14"/>
        <rFont val="宋体"/>
        <charset val="134"/>
      </rPr>
      <t>人，孟寺村</t>
    </r>
    <r>
      <rPr>
        <sz val="14"/>
        <rFont val="Times New Roman"/>
        <charset val="134"/>
      </rPr>
      <t>2</t>
    </r>
    <r>
      <rPr>
        <sz val="14"/>
        <rFont val="宋体"/>
        <charset val="134"/>
      </rPr>
      <t>人，纳沟村</t>
    </r>
    <r>
      <rPr>
        <sz val="14"/>
        <rFont val="Times New Roman"/>
        <charset val="134"/>
      </rPr>
      <t>11</t>
    </r>
    <r>
      <rPr>
        <sz val="14"/>
        <rFont val="宋体"/>
        <charset val="134"/>
      </rPr>
      <t>人，南川村</t>
    </r>
    <r>
      <rPr>
        <sz val="14"/>
        <rFont val="Times New Roman"/>
        <charset val="134"/>
      </rPr>
      <t>13</t>
    </r>
    <r>
      <rPr>
        <sz val="14"/>
        <rFont val="宋体"/>
        <charset val="134"/>
      </rPr>
      <t>人，上川村</t>
    </r>
    <r>
      <rPr>
        <sz val="14"/>
        <rFont val="Times New Roman"/>
        <charset val="134"/>
      </rPr>
      <t>3</t>
    </r>
    <r>
      <rPr>
        <sz val="14"/>
        <rFont val="宋体"/>
        <charset val="134"/>
      </rPr>
      <t>人，上磨村</t>
    </r>
    <r>
      <rPr>
        <sz val="14"/>
        <rFont val="Times New Roman"/>
        <charset val="134"/>
      </rPr>
      <t>6</t>
    </r>
    <r>
      <rPr>
        <sz val="14"/>
        <rFont val="宋体"/>
        <charset val="134"/>
      </rPr>
      <t>人，西街村</t>
    </r>
    <r>
      <rPr>
        <sz val="14"/>
        <rFont val="Times New Roman"/>
        <charset val="134"/>
      </rPr>
      <t>7</t>
    </r>
    <r>
      <rPr>
        <sz val="14"/>
        <rFont val="宋体"/>
        <charset val="134"/>
      </rPr>
      <t>人，西夭村</t>
    </r>
    <r>
      <rPr>
        <sz val="14"/>
        <rFont val="Times New Roman"/>
        <charset val="134"/>
      </rPr>
      <t>2</t>
    </r>
    <r>
      <rPr>
        <sz val="14"/>
        <rFont val="宋体"/>
        <charset val="134"/>
      </rPr>
      <t>人，下仁村</t>
    </r>
    <r>
      <rPr>
        <sz val="14"/>
        <rFont val="Times New Roman"/>
        <charset val="134"/>
      </rPr>
      <t>9</t>
    </r>
    <r>
      <rPr>
        <sz val="14"/>
        <rFont val="宋体"/>
        <charset val="134"/>
      </rPr>
      <t>人，阳上村</t>
    </r>
    <r>
      <rPr>
        <sz val="14"/>
        <rFont val="Times New Roman"/>
        <charset val="134"/>
      </rPr>
      <t>1</t>
    </r>
    <r>
      <rPr>
        <sz val="14"/>
        <rFont val="宋体"/>
        <charset val="134"/>
      </rPr>
      <t>人，杨川村</t>
    </r>
    <r>
      <rPr>
        <sz val="14"/>
        <rFont val="Times New Roman"/>
        <charset val="134"/>
      </rPr>
      <t>12</t>
    </r>
    <r>
      <rPr>
        <sz val="14"/>
        <rFont val="宋体"/>
        <charset val="134"/>
      </rPr>
      <t>人，杨店村</t>
    </r>
    <r>
      <rPr>
        <sz val="14"/>
        <rFont val="Times New Roman"/>
        <charset val="134"/>
      </rPr>
      <t>4</t>
    </r>
    <r>
      <rPr>
        <sz val="14"/>
        <rFont val="宋体"/>
        <charset val="134"/>
      </rPr>
      <t>人，园树村</t>
    </r>
    <r>
      <rPr>
        <sz val="14"/>
        <rFont val="Times New Roman"/>
        <charset val="134"/>
      </rPr>
      <t>13</t>
    </r>
    <r>
      <rPr>
        <sz val="14"/>
        <rFont val="宋体"/>
        <charset val="134"/>
      </rPr>
      <t>人，赵川村</t>
    </r>
    <r>
      <rPr>
        <sz val="14"/>
        <rFont val="Times New Roman"/>
        <charset val="134"/>
      </rPr>
      <t>3</t>
    </r>
    <r>
      <rPr>
        <sz val="14"/>
        <rFont val="宋体"/>
        <charset val="134"/>
      </rPr>
      <t>人，赵阳村</t>
    </r>
    <r>
      <rPr>
        <sz val="14"/>
        <rFont val="Times New Roman"/>
        <charset val="134"/>
      </rPr>
      <t>6</t>
    </r>
    <r>
      <rPr>
        <sz val="14"/>
        <rFont val="宋体"/>
        <charset val="134"/>
      </rPr>
      <t>人，瓦泉村</t>
    </r>
    <r>
      <rPr>
        <sz val="14"/>
        <rFont val="Times New Roman"/>
        <charset val="134"/>
      </rPr>
      <t>5</t>
    </r>
    <r>
      <rPr>
        <sz val="14"/>
        <rFont val="宋体"/>
        <charset val="134"/>
      </rPr>
      <t>人，崔家村</t>
    </r>
    <r>
      <rPr>
        <sz val="14"/>
        <rFont val="Times New Roman"/>
        <charset val="134"/>
      </rPr>
      <t>4</t>
    </r>
    <r>
      <rPr>
        <sz val="14"/>
        <rFont val="宋体"/>
        <charset val="134"/>
      </rPr>
      <t>人，袁川村</t>
    </r>
    <r>
      <rPr>
        <sz val="14"/>
        <rFont val="Times New Roman"/>
        <charset val="134"/>
      </rPr>
      <t>5</t>
    </r>
    <r>
      <rPr>
        <sz val="14"/>
        <rFont val="宋体"/>
        <charset val="134"/>
      </rPr>
      <t>人，前山村</t>
    </r>
    <r>
      <rPr>
        <sz val="14"/>
        <rFont val="Times New Roman"/>
        <charset val="134"/>
      </rPr>
      <t>4</t>
    </r>
    <r>
      <rPr>
        <sz val="14"/>
        <rFont val="宋体"/>
        <charset val="134"/>
      </rPr>
      <t>人。</t>
    </r>
  </si>
  <si>
    <r>
      <rPr>
        <sz val="14"/>
        <rFont val="宋体"/>
        <charset val="134"/>
      </rPr>
      <t>马关镇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</si>
  <si>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计划在全镇实施雨露计划两后生补助项目</t>
    </r>
    <r>
      <rPr>
        <sz val="14"/>
        <rFont val="Times New Roman"/>
        <charset val="134"/>
      </rPr>
      <t>248</t>
    </r>
    <r>
      <rPr>
        <sz val="14"/>
        <rFont val="宋体"/>
        <charset val="134"/>
      </rPr>
      <t>人，八杜村</t>
    </r>
    <r>
      <rPr>
        <sz val="14"/>
        <rFont val="Times New Roman"/>
        <charset val="134"/>
      </rPr>
      <t>41</t>
    </r>
    <r>
      <rPr>
        <sz val="14"/>
        <rFont val="宋体"/>
        <charset val="134"/>
      </rPr>
      <t>、草湾村</t>
    </r>
    <r>
      <rPr>
        <sz val="14"/>
        <rFont val="Times New Roman"/>
        <charset val="134"/>
      </rPr>
      <t>23</t>
    </r>
    <r>
      <rPr>
        <sz val="14"/>
        <rFont val="宋体"/>
        <charset val="134"/>
      </rPr>
      <t>、东庄村</t>
    </r>
    <r>
      <rPr>
        <sz val="14"/>
        <rFont val="Times New Roman"/>
        <charset val="134"/>
      </rPr>
      <t>10</t>
    </r>
    <r>
      <rPr>
        <sz val="14"/>
        <rFont val="宋体"/>
        <charset val="134"/>
      </rPr>
      <t>、黄花村</t>
    </r>
    <r>
      <rPr>
        <sz val="14"/>
        <rFont val="Times New Roman"/>
        <charset val="134"/>
      </rPr>
      <t>9</t>
    </r>
    <r>
      <rPr>
        <sz val="14"/>
        <rFont val="宋体"/>
        <charset val="134"/>
      </rPr>
      <t>、马堡村</t>
    </r>
    <r>
      <rPr>
        <sz val="14"/>
        <rFont val="Times New Roman"/>
        <charset val="134"/>
      </rPr>
      <t>15</t>
    </r>
    <r>
      <rPr>
        <sz val="14"/>
        <rFont val="宋体"/>
        <charset val="134"/>
      </rPr>
      <t>、、庙湾村</t>
    </r>
    <r>
      <rPr>
        <sz val="14"/>
        <rFont val="Times New Roman"/>
        <charset val="134"/>
      </rPr>
      <t>20</t>
    </r>
    <r>
      <rPr>
        <sz val="14"/>
        <rFont val="宋体"/>
        <charset val="134"/>
      </rPr>
      <t>、上河村</t>
    </r>
    <r>
      <rPr>
        <sz val="14"/>
        <rFont val="Times New Roman"/>
        <charset val="134"/>
      </rPr>
      <t>15</t>
    </r>
    <r>
      <rPr>
        <sz val="14"/>
        <rFont val="宋体"/>
        <charset val="134"/>
      </rPr>
      <t>、石川村</t>
    </r>
    <r>
      <rPr>
        <sz val="14"/>
        <rFont val="Times New Roman"/>
        <charset val="134"/>
      </rPr>
      <t>18</t>
    </r>
    <r>
      <rPr>
        <sz val="14"/>
        <rFont val="宋体"/>
        <charset val="134"/>
      </rPr>
      <t>、韦沟村</t>
    </r>
    <r>
      <rPr>
        <sz val="14"/>
        <rFont val="Times New Roman"/>
        <charset val="134"/>
      </rPr>
      <t>4</t>
    </r>
    <r>
      <rPr>
        <sz val="14"/>
        <rFont val="宋体"/>
        <charset val="134"/>
      </rPr>
      <t>、西山村</t>
    </r>
    <r>
      <rPr>
        <sz val="14"/>
        <rFont val="Times New Roman"/>
        <charset val="134"/>
      </rPr>
      <t>3,</t>
    </r>
    <r>
      <rPr>
        <sz val="14"/>
        <rFont val="宋体"/>
        <charset val="134"/>
      </rPr>
      <t>、西台村</t>
    </r>
    <r>
      <rPr>
        <sz val="14"/>
        <rFont val="Times New Roman"/>
        <charset val="134"/>
      </rPr>
      <t>14</t>
    </r>
    <r>
      <rPr>
        <sz val="14"/>
        <rFont val="宋体"/>
        <charset val="134"/>
      </rPr>
      <t>、西庄村</t>
    </r>
    <r>
      <rPr>
        <sz val="14"/>
        <rFont val="Times New Roman"/>
        <charset val="134"/>
      </rPr>
      <t>8</t>
    </r>
    <r>
      <rPr>
        <sz val="14"/>
        <rFont val="宋体"/>
        <charset val="134"/>
      </rPr>
      <t>、小庄村</t>
    </r>
    <r>
      <rPr>
        <sz val="14"/>
        <rFont val="Times New Roman"/>
        <charset val="134"/>
      </rPr>
      <t>14</t>
    </r>
    <r>
      <rPr>
        <sz val="14"/>
        <rFont val="宋体"/>
        <charset val="134"/>
      </rPr>
      <t>、新义村</t>
    </r>
    <r>
      <rPr>
        <sz val="14"/>
        <rFont val="Times New Roman"/>
        <charset val="134"/>
      </rPr>
      <t>4</t>
    </r>
    <r>
      <rPr>
        <sz val="14"/>
        <rFont val="宋体"/>
        <charset val="134"/>
      </rPr>
      <t>、赵沟村</t>
    </r>
    <r>
      <rPr>
        <sz val="14"/>
        <rFont val="Times New Roman"/>
        <charset val="134"/>
      </rPr>
      <t>15</t>
    </r>
    <r>
      <rPr>
        <sz val="14"/>
        <rFont val="宋体"/>
        <charset val="134"/>
      </rPr>
      <t>、上豆村</t>
    </r>
    <r>
      <rPr>
        <sz val="14"/>
        <rFont val="Times New Roman"/>
        <charset val="134"/>
      </rPr>
      <t>34</t>
    </r>
    <r>
      <rPr>
        <sz val="14"/>
        <rFont val="宋体"/>
        <charset val="134"/>
      </rPr>
      <t>、东山村</t>
    </r>
    <r>
      <rPr>
        <sz val="14"/>
        <rFont val="Times New Roman"/>
        <charset val="134"/>
      </rPr>
      <t>1</t>
    </r>
    <r>
      <rPr>
        <sz val="14"/>
        <rFont val="宋体"/>
        <charset val="134"/>
      </rPr>
      <t>。</t>
    </r>
  </si>
  <si>
    <r>
      <rPr>
        <sz val="14"/>
        <rFont val="宋体"/>
        <charset val="134"/>
      </rPr>
      <t>川王镇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</si>
  <si>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全镇</t>
    </r>
    <r>
      <rPr>
        <sz val="14"/>
        <rFont val="Times New Roman"/>
        <charset val="134"/>
      </rPr>
      <t>61</t>
    </r>
    <r>
      <rPr>
        <sz val="14"/>
        <rFont val="宋体"/>
        <charset val="134"/>
      </rPr>
      <t>人。其中川王</t>
    </r>
    <r>
      <rPr>
        <sz val="14"/>
        <rFont val="Times New Roman"/>
        <charset val="134"/>
      </rPr>
      <t>4</t>
    </r>
    <r>
      <rPr>
        <sz val="14"/>
        <rFont val="宋体"/>
        <charset val="134"/>
      </rPr>
      <t>人，大庄</t>
    </r>
    <r>
      <rPr>
        <sz val="14"/>
        <rFont val="Times New Roman"/>
        <charset val="134"/>
      </rPr>
      <t>3</t>
    </r>
    <r>
      <rPr>
        <sz val="14"/>
        <rFont val="宋体"/>
        <charset val="134"/>
      </rPr>
      <t>人，范湾</t>
    </r>
    <r>
      <rPr>
        <sz val="14"/>
        <rFont val="Times New Roman"/>
        <charset val="134"/>
      </rPr>
      <t>2</t>
    </r>
    <r>
      <rPr>
        <sz val="14"/>
        <rFont val="宋体"/>
        <charset val="134"/>
      </rPr>
      <t>人，关河</t>
    </r>
    <r>
      <rPr>
        <sz val="14"/>
        <rFont val="Times New Roman"/>
        <charset val="134"/>
      </rPr>
      <t>4</t>
    </r>
    <r>
      <rPr>
        <sz val="14"/>
        <rFont val="宋体"/>
        <charset val="134"/>
      </rPr>
      <t>人，海湾</t>
    </r>
    <r>
      <rPr>
        <sz val="14"/>
        <rFont val="Times New Roman"/>
        <charset val="134"/>
      </rPr>
      <t>7</t>
    </r>
    <r>
      <rPr>
        <sz val="14"/>
        <rFont val="宋体"/>
        <charset val="134"/>
      </rPr>
      <t>人，何湾</t>
    </r>
    <r>
      <rPr>
        <sz val="14"/>
        <rFont val="Times New Roman"/>
        <charset val="134"/>
      </rPr>
      <t>6</t>
    </r>
    <r>
      <rPr>
        <sz val="14"/>
        <rFont val="宋体"/>
        <charset val="134"/>
      </rPr>
      <t>人，马达</t>
    </r>
    <r>
      <rPr>
        <sz val="14"/>
        <rFont val="Times New Roman"/>
        <charset val="134"/>
      </rPr>
      <t>9</t>
    </r>
    <r>
      <rPr>
        <sz val="14"/>
        <rFont val="宋体"/>
        <charset val="134"/>
      </rPr>
      <t>人，毛寨</t>
    </r>
    <r>
      <rPr>
        <sz val="14"/>
        <rFont val="Times New Roman"/>
        <charset val="134"/>
      </rPr>
      <t>8</t>
    </r>
    <r>
      <rPr>
        <sz val="14"/>
        <rFont val="宋体"/>
        <charset val="134"/>
      </rPr>
      <t>人，松树湾</t>
    </r>
    <r>
      <rPr>
        <sz val="14"/>
        <rFont val="Times New Roman"/>
        <charset val="134"/>
      </rPr>
      <t>3</t>
    </r>
    <r>
      <rPr>
        <sz val="14"/>
        <rFont val="宋体"/>
        <charset val="134"/>
      </rPr>
      <t>人，铁洼</t>
    </r>
    <r>
      <rPr>
        <sz val="14"/>
        <rFont val="Times New Roman"/>
        <charset val="134"/>
      </rPr>
      <t>2</t>
    </r>
    <r>
      <rPr>
        <sz val="14"/>
        <rFont val="宋体"/>
        <charset val="134"/>
      </rPr>
      <t>人，王沟</t>
    </r>
    <r>
      <rPr>
        <sz val="14"/>
        <rFont val="Times New Roman"/>
        <charset val="134"/>
      </rPr>
      <t>4</t>
    </r>
    <r>
      <rPr>
        <sz val="14"/>
        <rFont val="宋体"/>
        <charset val="134"/>
      </rPr>
      <t>人，西崖</t>
    </r>
    <r>
      <rPr>
        <sz val="14"/>
        <rFont val="Times New Roman"/>
        <charset val="134"/>
      </rPr>
      <t>5</t>
    </r>
    <r>
      <rPr>
        <sz val="14"/>
        <rFont val="宋体"/>
        <charset val="134"/>
      </rPr>
      <t>人，峡口</t>
    </r>
    <r>
      <rPr>
        <sz val="14"/>
        <rFont val="Times New Roman"/>
        <charset val="134"/>
      </rPr>
      <t>1</t>
    </r>
    <r>
      <rPr>
        <sz val="14"/>
        <rFont val="宋体"/>
        <charset val="134"/>
      </rPr>
      <t>人，小河</t>
    </r>
    <r>
      <rPr>
        <sz val="14"/>
        <rFont val="Times New Roman"/>
        <charset val="134"/>
      </rPr>
      <t>3</t>
    </r>
    <r>
      <rPr>
        <sz val="14"/>
        <rFont val="宋体"/>
        <charset val="134"/>
      </rPr>
      <t>人。</t>
    </r>
  </si>
  <si>
    <r>
      <rPr>
        <sz val="14"/>
        <rFont val="宋体"/>
        <charset val="134"/>
      </rPr>
      <t>马鹿镇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</si>
  <si>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在全镇</t>
    </r>
    <r>
      <rPr>
        <sz val="14"/>
        <rFont val="Times New Roman"/>
        <charset val="134"/>
      </rPr>
      <t>15</t>
    </r>
    <r>
      <rPr>
        <sz val="14"/>
        <rFont val="宋体"/>
        <charset val="134"/>
      </rPr>
      <t>村扶持已脱贫户和监测户家庭中高职教育学生</t>
    </r>
    <r>
      <rPr>
        <sz val="14"/>
        <rFont val="Times New Roman"/>
        <charset val="134"/>
      </rPr>
      <t>71</t>
    </r>
    <r>
      <rPr>
        <sz val="14"/>
        <rFont val="宋体"/>
        <charset val="134"/>
      </rPr>
      <t>人。其中堡梁村</t>
    </r>
    <r>
      <rPr>
        <sz val="14"/>
        <rFont val="Times New Roman"/>
        <charset val="134"/>
      </rPr>
      <t>8</t>
    </r>
    <r>
      <rPr>
        <sz val="14"/>
        <rFont val="宋体"/>
        <charset val="134"/>
      </rPr>
      <t>人，韩河村</t>
    </r>
    <r>
      <rPr>
        <sz val="14"/>
        <rFont val="Times New Roman"/>
        <charset val="134"/>
      </rPr>
      <t>6</t>
    </r>
    <r>
      <rPr>
        <sz val="14"/>
        <rFont val="宋体"/>
        <charset val="134"/>
      </rPr>
      <t>人，陡崖村</t>
    </r>
    <r>
      <rPr>
        <sz val="14"/>
        <rFont val="Times New Roman"/>
        <charset val="134"/>
      </rPr>
      <t>1</t>
    </r>
    <r>
      <rPr>
        <sz val="14"/>
        <rFont val="宋体"/>
        <charset val="134"/>
      </rPr>
      <t>人，草川村</t>
    </r>
    <r>
      <rPr>
        <sz val="14"/>
        <rFont val="Times New Roman"/>
        <charset val="134"/>
      </rPr>
      <t>5</t>
    </r>
    <r>
      <rPr>
        <sz val="14"/>
        <rFont val="宋体"/>
        <charset val="134"/>
      </rPr>
      <t>人，大滩村</t>
    </r>
    <r>
      <rPr>
        <sz val="14"/>
        <rFont val="Times New Roman"/>
        <charset val="134"/>
      </rPr>
      <t>4</t>
    </r>
    <r>
      <rPr>
        <sz val="14"/>
        <rFont val="宋体"/>
        <charset val="134"/>
      </rPr>
      <t>人，白杨村</t>
    </r>
    <r>
      <rPr>
        <sz val="14"/>
        <rFont val="Times New Roman"/>
        <charset val="134"/>
      </rPr>
      <t>5</t>
    </r>
    <r>
      <rPr>
        <sz val="14"/>
        <rFont val="宋体"/>
        <charset val="134"/>
      </rPr>
      <t>人，康王村</t>
    </r>
    <r>
      <rPr>
        <sz val="14"/>
        <rFont val="Times New Roman"/>
        <charset val="134"/>
      </rPr>
      <t>1</t>
    </r>
    <r>
      <rPr>
        <sz val="14"/>
        <rFont val="宋体"/>
        <charset val="134"/>
      </rPr>
      <t>人，林峰村</t>
    </r>
    <r>
      <rPr>
        <sz val="14"/>
        <rFont val="Times New Roman"/>
        <charset val="134"/>
      </rPr>
      <t>3</t>
    </r>
    <r>
      <rPr>
        <sz val="14"/>
        <rFont val="宋体"/>
        <charset val="134"/>
      </rPr>
      <t>人，石庄科村</t>
    </r>
    <r>
      <rPr>
        <sz val="14"/>
        <rFont val="Times New Roman"/>
        <charset val="134"/>
      </rPr>
      <t>4</t>
    </r>
    <r>
      <rPr>
        <sz val="14"/>
        <rFont val="宋体"/>
        <charset val="134"/>
      </rPr>
      <t>人，牌楼村</t>
    </r>
    <r>
      <rPr>
        <sz val="14"/>
        <rFont val="Times New Roman"/>
        <charset val="134"/>
      </rPr>
      <t>8</t>
    </r>
    <r>
      <rPr>
        <sz val="14"/>
        <rFont val="宋体"/>
        <charset val="134"/>
      </rPr>
      <t>人，龙口村</t>
    </r>
    <r>
      <rPr>
        <sz val="14"/>
        <rFont val="Times New Roman"/>
        <charset val="134"/>
      </rPr>
      <t>12</t>
    </r>
    <r>
      <rPr>
        <sz val="14"/>
        <rFont val="宋体"/>
        <charset val="134"/>
      </rPr>
      <t>人，金川村</t>
    </r>
    <r>
      <rPr>
        <sz val="14"/>
        <rFont val="Times New Roman"/>
        <charset val="134"/>
      </rPr>
      <t>5</t>
    </r>
    <r>
      <rPr>
        <sz val="14"/>
        <rFont val="宋体"/>
        <charset val="134"/>
      </rPr>
      <t>人，宝坪村</t>
    </r>
    <r>
      <rPr>
        <sz val="14"/>
        <rFont val="Times New Roman"/>
        <charset val="134"/>
      </rPr>
      <t>1</t>
    </r>
    <r>
      <rPr>
        <sz val="14"/>
        <rFont val="宋体"/>
        <charset val="134"/>
      </rPr>
      <t>人，长宁村</t>
    </r>
    <r>
      <rPr>
        <sz val="14"/>
        <rFont val="Times New Roman"/>
        <charset val="134"/>
      </rPr>
      <t>3</t>
    </r>
    <r>
      <rPr>
        <sz val="14"/>
        <rFont val="宋体"/>
        <charset val="134"/>
      </rPr>
      <t>人，花园村</t>
    </r>
    <r>
      <rPr>
        <sz val="14"/>
        <rFont val="Times New Roman"/>
        <charset val="134"/>
      </rPr>
      <t>4</t>
    </r>
    <r>
      <rPr>
        <sz val="14"/>
        <rFont val="宋体"/>
        <charset val="134"/>
      </rPr>
      <t>人。</t>
    </r>
  </si>
  <si>
    <r>
      <rPr>
        <sz val="14"/>
        <rFont val="宋体"/>
        <charset val="134"/>
      </rPr>
      <t>连五乡</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</si>
  <si>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在全乡</t>
    </r>
    <r>
      <rPr>
        <sz val="14"/>
        <rFont val="Times New Roman"/>
        <charset val="134"/>
      </rPr>
      <t>14</t>
    </r>
    <r>
      <rPr>
        <sz val="14"/>
        <rFont val="宋体"/>
        <charset val="134"/>
      </rPr>
      <t>个行政村实施雨露计划补助项目</t>
    </r>
    <r>
      <rPr>
        <sz val="14"/>
        <rFont val="Times New Roman"/>
        <charset val="134"/>
      </rPr>
      <t>61</t>
    </r>
    <r>
      <rPr>
        <sz val="14"/>
        <rFont val="宋体"/>
        <charset val="134"/>
      </rPr>
      <t>人</t>
    </r>
    <r>
      <rPr>
        <sz val="14"/>
        <rFont val="Times New Roman"/>
        <charset val="134"/>
      </rPr>
      <t>,</t>
    </r>
    <r>
      <rPr>
        <sz val="14"/>
        <rFont val="宋体"/>
        <charset val="134"/>
      </rPr>
      <t>每人每学年</t>
    </r>
    <r>
      <rPr>
        <sz val="14"/>
        <rFont val="Times New Roman"/>
        <charset val="134"/>
      </rPr>
      <t>3000</t>
    </r>
    <r>
      <rPr>
        <sz val="14"/>
        <rFont val="宋体"/>
        <charset val="134"/>
      </rPr>
      <t>，共计资金</t>
    </r>
    <r>
      <rPr>
        <sz val="14"/>
        <rFont val="Times New Roman"/>
        <charset val="134"/>
      </rPr>
      <t>18</t>
    </r>
    <r>
      <rPr>
        <sz val="14"/>
        <rFont val="宋体"/>
        <charset val="134"/>
      </rPr>
      <t>万元。其中：陈家村</t>
    </r>
    <r>
      <rPr>
        <sz val="14"/>
        <rFont val="Times New Roman"/>
        <charset val="134"/>
      </rPr>
      <t>8</t>
    </r>
    <r>
      <rPr>
        <sz val="14"/>
        <rFont val="宋体"/>
        <charset val="134"/>
      </rPr>
      <t>人，高庄村</t>
    </r>
    <r>
      <rPr>
        <sz val="14"/>
        <rFont val="Times New Roman"/>
        <charset val="134"/>
      </rPr>
      <t>1</t>
    </r>
    <r>
      <rPr>
        <sz val="14"/>
        <rFont val="宋体"/>
        <charset val="134"/>
      </rPr>
      <t>人，兰家村</t>
    </r>
    <r>
      <rPr>
        <sz val="14"/>
        <rFont val="Times New Roman"/>
        <charset val="134"/>
      </rPr>
      <t>3</t>
    </r>
    <r>
      <rPr>
        <sz val="14"/>
        <rFont val="宋体"/>
        <charset val="134"/>
      </rPr>
      <t>人，李家村</t>
    </r>
    <r>
      <rPr>
        <sz val="14"/>
        <rFont val="Times New Roman"/>
        <charset val="134"/>
      </rPr>
      <t>7</t>
    </r>
    <r>
      <rPr>
        <sz val="14"/>
        <rFont val="宋体"/>
        <charset val="134"/>
      </rPr>
      <t>人，连五村</t>
    </r>
    <r>
      <rPr>
        <sz val="14"/>
        <rFont val="Times New Roman"/>
        <charset val="134"/>
      </rPr>
      <t>6</t>
    </r>
    <r>
      <rPr>
        <sz val="14"/>
        <rFont val="宋体"/>
        <charset val="134"/>
      </rPr>
      <t>人，四合村</t>
    </r>
    <r>
      <rPr>
        <sz val="14"/>
        <rFont val="Times New Roman"/>
        <charset val="134"/>
      </rPr>
      <t>4</t>
    </r>
    <r>
      <rPr>
        <sz val="14"/>
        <rFont val="宋体"/>
        <charset val="134"/>
      </rPr>
      <t>人，腰庄村</t>
    </r>
    <r>
      <rPr>
        <sz val="14"/>
        <rFont val="Times New Roman"/>
        <charset val="134"/>
      </rPr>
      <t>1</t>
    </r>
    <r>
      <rPr>
        <sz val="14"/>
        <rFont val="宋体"/>
        <charset val="134"/>
      </rPr>
      <t>人，贠家村</t>
    </r>
    <r>
      <rPr>
        <sz val="14"/>
        <rFont val="Times New Roman"/>
        <charset val="134"/>
      </rPr>
      <t>2</t>
    </r>
    <r>
      <rPr>
        <sz val="14"/>
        <rFont val="宋体"/>
        <charset val="134"/>
      </rPr>
      <t>人，张家村</t>
    </r>
    <r>
      <rPr>
        <sz val="14"/>
        <rFont val="Times New Roman"/>
        <charset val="134"/>
      </rPr>
      <t>4</t>
    </r>
    <r>
      <rPr>
        <sz val="14"/>
        <rFont val="宋体"/>
        <charset val="134"/>
      </rPr>
      <t>人，中渠村</t>
    </r>
    <r>
      <rPr>
        <sz val="14"/>
        <rFont val="Times New Roman"/>
        <charset val="134"/>
      </rPr>
      <t>12</t>
    </r>
    <r>
      <rPr>
        <sz val="14"/>
        <rFont val="宋体"/>
        <charset val="134"/>
      </rPr>
      <t>人，中心村</t>
    </r>
    <r>
      <rPr>
        <sz val="14"/>
        <rFont val="Times New Roman"/>
        <charset val="134"/>
      </rPr>
      <t>9</t>
    </r>
    <r>
      <rPr>
        <sz val="14"/>
        <rFont val="宋体"/>
        <charset val="134"/>
      </rPr>
      <t>人，马咀村</t>
    </r>
    <r>
      <rPr>
        <sz val="14"/>
        <rFont val="Times New Roman"/>
        <charset val="134"/>
      </rPr>
      <t>3</t>
    </r>
    <r>
      <rPr>
        <sz val="14"/>
        <rFont val="宋体"/>
        <charset val="134"/>
      </rPr>
      <t>个，黄家村</t>
    </r>
    <r>
      <rPr>
        <sz val="14"/>
        <rFont val="Times New Roman"/>
        <charset val="134"/>
      </rPr>
      <t>1</t>
    </r>
    <r>
      <rPr>
        <sz val="14"/>
        <rFont val="宋体"/>
        <charset val="134"/>
      </rPr>
      <t>个。</t>
    </r>
  </si>
  <si>
    <r>
      <rPr>
        <sz val="14"/>
        <rFont val="仿宋"/>
        <charset val="134"/>
      </rPr>
      <t>连五乡</t>
    </r>
  </si>
  <si>
    <r>
      <rPr>
        <sz val="14"/>
        <rFont val="宋体"/>
        <charset val="134"/>
      </rPr>
      <t>木河乡</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</si>
  <si>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仿宋_GB2312"/>
        <charset val="134"/>
      </rPr>
      <t>新建</t>
    </r>
  </si>
  <si>
    <r>
      <rPr>
        <sz val="14"/>
        <rFont val="仿宋_GB2312"/>
        <charset val="134"/>
      </rPr>
      <t>木河乡</t>
    </r>
  </si>
  <si>
    <r>
      <rPr>
        <sz val="14"/>
        <rFont val="宋体"/>
        <charset val="134"/>
      </rPr>
      <t>在全乡资助两后生雨露计划</t>
    </r>
    <r>
      <rPr>
        <sz val="14"/>
        <rFont val="Times New Roman"/>
        <charset val="134"/>
      </rPr>
      <t>79</t>
    </r>
    <r>
      <rPr>
        <sz val="14"/>
        <rFont val="宋体"/>
        <charset val="134"/>
      </rPr>
      <t>人，人均</t>
    </r>
    <r>
      <rPr>
        <sz val="14"/>
        <rFont val="Times New Roman"/>
        <charset val="134"/>
      </rPr>
      <t>3000</t>
    </r>
    <r>
      <rPr>
        <sz val="14"/>
        <rFont val="宋体"/>
        <charset val="134"/>
      </rPr>
      <t>元，估算总投资</t>
    </r>
    <r>
      <rPr>
        <sz val="14"/>
        <rFont val="Times New Roman"/>
        <charset val="134"/>
      </rPr>
      <t>22.8</t>
    </r>
    <r>
      <rPr>
        <sz val="14"/>
        <rFont val="宋体"/>
        <charset val="134"/>
      </rPr>
      <t>万元。涉及全乡</t>
    </r>
    <r>
      <rPr>
        <sz val="14"/>
        <rFont val="Times New Roman"/>
        <charset val="134"/>
      </rPr>
      <t>13</t>
    </r>
    <r>
      <rPr>
        <sz val="14"/>
        <rFont val="宋体"/>
        <charset val="134"/>
      </rPr>
      <t>个村。其中：高山</t>
    </r>
    <r>
      <rPr>
        <sz val="14"/>
        <rFont val="Times New Roman"/>
        <charset val="134"/>
      </rPr>
      <t>4</t>
    </r>
    <r>
      <rPr>
        <sz val="14"/>
        <rFont val="宋体"/>
        <charset val="134"/>
      </rPr>
      <t>人、秋木</t>
    </r>
    <r>
      <rPr>
        <sz val="14"/>
        <rFont val="Times New Roman"/>
        <charset val="134"/>
      </rPr>
      <t>12</t>
    </r>
    <r>
      <rPr>
        <sz val="14"/>
        <rFont val="宋体"/>
        <charset val="134"/>
      </rPr>
      <t>人、坪王</t>
    </r>
    <r>
      <rPr>
        <sz val="14"/>
        <rFont val="Times New Roman"/>
        <charset val="134"/>
      </rPr>
      <t>2</t>
    </r>
    <r>
      <rPr>
        <sz val="14"/>
        <rFont val="宋体"/>
        <charset val="134"/>
      </rPr>
      <t>人，八卜</t>
    </r>
    <r>
      <rPr>
        <sz val="14"/>
        <rFont val="Times New Roman"/>
        <charset val="134"/>
      </rPr>
      <t>4</t>
    </r>
    <r>
      <rPr>
        <sz val="14"/>
        <rFont val="宋体"/>
        <charset val="134"/>
      </rPr>
      <t>人、毛家</t>
    </r>
    <r>
      <rPr>
        <sz val="14"/>
        <rFont val="Times New Roman"/>
        <charset val="134"/>
      </rPr>
      <t>2</t>
    </r>
    <r>
      <rPr>
        <sz val="14"/>
        <rFont val="宋体"/>
        <charset val="134"/>
      </rPr>
      <t>人、桃园</t>
    </r>
    <r>
      <rPr>
        <sz val="14"/>
        <rFont val="Times New Roman"/>
        <charset val="134"/>
      </rPr>
      <t>8</t>
    </r>
    <r>
      <rPr>
        <sz val="14"/>
        <rFont val="宋体"/>
        <charset val="134"/>
      </rPr>
      <t>人、马坪</t>
    </r>
    <r>
      <rPr>
        <sz val="14"/>
        <rFont val="Times New Roman"/>
        <charset val="134"/>
      </rPr>
      <t>7</t>
    </r>
    <r>
      <rPr>
        <sz val="14"/>
        <rFont val="宋体"/>
        <charset val="134"/>
      </rPr>
      <t>人、杜渠</t>
    </r>
    <r>
      <rPr>
        <sz val="14"/>
        <rFont val="Times New Roman"/>
        <charset val="134"/>
      </rPr>
      <t>4</t>
    </r>
    <r>
      <rPr>
        <sz val="14"/>
        <rFont val="宋体"/>
        <charset val="134"/>
      </rPr>
      <t>人、庄河</t>
    </r>
    <r>
      <rPr>
        <sz val="14"/>
        <rFont val="Times New Roman"/>
        <charset val="134"/>
      </rPr>
      <t>4</t>
    </r>
    <r>
      <rPr>
        <sz val="14"/>
        <rFont val="宋体"/>
        <charset val="134"/>
      </rPr>
      <t>人、上渠</t>
    </r>
    <r>
      <rPr>
        <sz val="14"/>
        <rFont val="Times New Roman"/>
        <charset val="134"/>
      </rPr>
      <t>2</t>
    </r>
    <r>
      <rPr>
        <sz val="14"/>
        <rFont val="宋体"/>
        <charset val="134"/>
      </rPr>
      <t>人、李沟</t>
    </r>
    <r>
      <rPr>
        <sz val="14"/>
        <rFont val="Times New Roman"/>
        <charset val="134"/>
      </rPr>
      <t>11</t>
    </r>
    <r>
      <rPr>
        <sz val="14"/>
        <rFont val="宋体"/>
        <charset val="134"/>
      </rPr>
      <t>人、店子</t>
    </r>
    <r>
      <rPr>
        <sz val="14"/>
        <rFont val="Times New Roman"/>
        <charset val="134"/>
      </rPr>
      <t>14</t>
    </r>
    <r>
      <rPr>
        <sz val="14"/>
        <rFont val="宋体"/>
        <charset val="134"/>
      </rPr>
      <t>人、下庞</t>
    </r>
    <r>
      <rPr>
        <sz val="14"/>
        <rFont val="Times New Roman"/>
        <charset val="134"/>
      </rPr>
      <t>5</t>
    </r>
    <r>
      <rPr>
        <sz val="14"/>
        <rFont val="宋体"/>
        <charset val="134"/>
      </rPr>
      <t>人，共</t>
    </r>
    <r>
      <rPr>
        <sz val="14"/>
        <rFont val="Times New Roman"/>
        <charset val="134"/>
      </rPr>
      <t>76</t>
    </r>
    <r>
      <rPr>
        <sz val="14"/>
        <rFont val="宋体"/>
        <charset val="134"/>
      </rPr>
      <t>人。</t>
    </r>
  </si>
  <si>
    <r>
      <rPr>
        <sz val="14"/>
        <rFont val="宋体"/>
        <charset val="134"/>
      </rPr>
      <t>胡川镇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</si>
  <si>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胡川镇</t>
    </r>
    <r>
      <rPr>
        <sz val="14"/>
        <rFont val="Times New Roman"/>
        <charset val="134"/>
      </rPr>
      <t>2022</t>
    </r>
    <r>
      <rPr>
        <sz val="14"/>
        <rFont val="宋体"/>
        <charset val="134"/>
      </rPr>
      <t>年雨露计划涉及</t>
    </r>
    <r>
      <rPr>
        <sz val="14"/>
        <rFont val="Times New Roman"/>
        <charset val="134"/>
      </rPr>
      <t>14</t>
    </r>
    <r>
      <rPr>
        <sz val="14"/>
        <rFont val="宋体"/>
        <charset val="134"/>
      </rPr>
      <t>村</t>
    </r>
    <r>
      <rPr>
        <sz val="14"/>
        <rFont val="Times New Roman"/>
        <charset val="134"/>
      </rPr>
      <t>44</t>
    </r>
    <r>
      <rPr>
        <sz val="14"/>
        <rFont val="宋体"/>
        <charset val="134"/>
      </rPr>
      <t>人，其中脱贫户</t>
    </r>
    <r>
      <rPr>
        <sz val="14"/>
        <rFont val="Times New Roman"/>
        <charset val="134"/>
      </rPr>
      <t>40</t>
    </r>
    <r>
      <rPr>
        <sz val="14"/>
        <rFont val="宋体"/>
        <charset val="134"/>
      </rPr>
      <t>户、边缘户</t>
    </r>
    <r>
      <rPr>
        <sz val="14"/>
        <rFont val="Times New Roman"/>
        <charset val="134"/>
      </rPr>
      <t>4</t>
    </r>
    <r>
      <rPr>
        <sz val="14"/>
        <rFont val="宋体"/>
        <charset val="134"/>
      </rPr>
      <t>户，具体为祁沟村</t>
    </r>
    <r>
      <rPr>
        <sz val="14"/>
        <rFont val="Times New Roman"/>
        <charset val="134"/>
      </rPr>
      <t>7</t>
    </r>
    <r>
      <rPr>
        <sz val="14"/>
        <rFont val="宋体"/>
        <charset val="134"/>
      </rPr>
      <t>人、夏堡村</t>
    </r>
    <r>
      <rPr>
        <sz val="14"/>
        <rFont val="Times New Roman"/>
        <charset val="134"/>
      </rPr>
      <t>3</t>
    </r>
    <r>
      <rPr>
        <sz val="14"/>
        <rFont val="宋体"/>
        <charset val="134"/>
      </rPr>
      <t>人、柳湾村</t>
    </r>
    <r>
      <rPr>
        <sz val="14"/>
        <rFont val="Times New Roman"/>
        <charset val="134"/>
      </rPr>
      <t>2</t>
    </r>
    <r>
      <rPr>
        <sz val="14"/>
        <rFont val="宋体"/>
        <charset val="134"/>
      </rPr>
      <t>人、宁马村</t>
    </r>
    <r>
      <rPr>
        <sz val="14"/>
        <rFont val="Times New Roman"/>
        <charset val="134"/>
      </rPr>
      <t>3</t>
    </r>
    <r>
      <rPr>
        <sz val="14"/>
        <rFont val="宋体"/>
        <charset val="134"/>
      </rPr>
      <t>人、张堡村</t>
    </r>
    <r>
      <rPr>
        <sz val="14"/>
        <rFont val="Times New Roman"/>
        <charset val="134"/>
      </rPr>
      <t>2</t>
    </r>
    <r>
      <rPr>
        <sz val="14"/>
        <rFont val="宋体"/>
        <charset val="134"/>
      </rPr>
      <t>人、潘峪村</t>
    </r>
    <r>
      <rPr>
        <sz val="14"/>
        <rFont val="Times New Roman"/>
        <charset val="134"/>
      </rPr>
      <t>6</t>
    </r>
    <r>
      <rPr>
        <sz val="14"/>
        <rFont val="宋体"/>
        <charset val="134"/>
      </rPr>
      <t>人、蒲家村</t>
    </r>
    <r>
      <rPr>
        <sz val="14"/>
        <rFont val="Times New Roman"/>
        <charset val="134"/>
      </rPr>
      <t>4</t>
    </r>
    <r>
      <rPr>
        <sz val="14"/>
        <rFont val="宋体"/>
        <charset val="134"/>
      </rPr>
      <t>人（含</t>
    </r>
    <r>
      <rPr>
        <sz val="14"/>
        <rFont val="Times New Roman"/>
        <charset val="134"/>
      </rPr>
      <t>3</t>
    </r>
    <r>
      <rPr>
        <sz val="14"/>
        <rFont val="宋体"/>
        <charset val="134"/>
      </rPr>
      <t>户边缘户）、窑上村</t>
    </r>
    <r>
      <rPr>
        <sz val="14"/>
        <rFont val="Times New Roman"/>
        <charset val="134"/>
      </rPr>
      <t>4</t>
    </r>
    <r>
      <rPr>
        <sz val="14"/>
        <rFont val="宋体"/>
        <charset val="134"/>
      </rPr>
      <t>人（含</t>
    </r>
    <r>
      <rPr>
        <sz val="14"/>
        <rFont val="Times New Roman"/>
        <charset val="134"/>
      </rPr>
      <t>1</t>
    </r>
    <r>
      <rPr>
        <sz val="14"/>
        <rFont val="宋体"/>
        <charset val="134"/>
      </rPr>
      <t>户边缘户）、前梁村</t>
    </r>
    <r>
      <rPr>
        <sz val="14"/>
        <rFont val="Times New Roman"/>
        <charset val="134"/>
      </rPr>
      <t>2</t>
    </r>
    <r>
      <rPr>
        <sz val="14"/>
        <rFont val="宋体"/>
        <charset val="134"/>
      </rPr>
      <t>人、胡川村</t>
    </r>
    <r>
      <rPr>
        <sz val="14"/>
        <rFont val="Times New Roman"/>
        <charset val="134"/>
      </rPr>
      <t>4</t>
    </r>
    <r>
      <rPr>
        <sz val="14"/>
        <rFont val="宋体"/>
        <charset val="134"/>
      </rPr>
      <t>人、王安村</t>
    </r>
    <r>
      <rPr>
        <sz val="14"/>
        <rFont val="Times New Roman"/>
        <charset val="134"/>
      </rPr>
      <t>1</t>
    </r>
    <r>
      <rPr>
        <sz val="14"/>
        <rFont val="宋体"/>
        <charset val="134"/>
      </rPr>
      <t>人、刘塬村</t>
    </r>
    <r>
      <rPr>
        <sz val="14"/>
        <rFont val="Times New Roman"/>
        <charset val="134"/>
      </rPr>
      <t>1</t>
    </r>
    <r>
      <rPr>
        <sz val="14"/>
        <rFont val="宋体"/>
        <charset val="134"/>
      </rPr>
      <t>人、深坷村</t>
    </r>
    <r>
      <rPr>
        <sz val="14"/>
        <rFont val="Times New Roman"/>
        <charset val="134"/>
      </rPr>
      <t>3</t>
    </r>
    <r>
      <rPr>
        <sz val="14"/>
        <rFont val="宋体"/>
        <charset val="134"/>
      </rPr>
      <t>人、仓下村</t>
    </r>
    <r>
      <rPr>
        <sz val="14"/>
        <rFont val="Times New Roman"/>
        <charset val="134"/>
      </rPr>
      <t>2</t>
    </r>
    <r>
      <rPr>
        <sz val="14"/>
        <rFont val="宋体"/>
        <charset val="134"/>
      </rPr>
      <t>人。</t>
    </r>
  </si>
  <si>
    <r>
      <rPr>
        <sz val="14"/>
        <rFont val="宋体"/>
        <charset val="134"/>
      </rPr>
      <t>恭门镇</t>
    </r>
    <r>
      <rPr>
        <sz val="14"/>
        <rFont val="Times New Roman"/>
        <charset val="134"/>
      </rPr>
      <t>“</t>
    </r>
    <r>
      <rPr>
        <sz val="14"/>
        <rFont val="宋体"/>
        <charset val="134"/>
      </rPr>
      <t>雨露计划</t>
    </r>
    <r>
      <rPr>
        <sz val="14"/>
        <rFont val="Times New Roman"/>
        <charset val="134"/>
      </rPr>
      <t>”</t>
    </r>
    <r>
      <rPr>
        <sz val="14"/>
        <rFont val="宋体"/>
        <charset val="134"/>
      </rPr>
      <t>培训补助项目</t>
    </r>
  </si>
  <si>
    <r>
      <rPr>
        <sz val="14"/>
        <rFont val="宋体"/>
        <charset val="134"/>
      </rPr>
      <t>扶持</t>
    </r>
    <r>
      <rPr>
        <sz val="14"/>
        <rFont val="Times New Roman"/>
        <charset val="134"/>
      </rPr>
      <t>23</t>
    </r>
    <r>
      <rPr>
        <sz val="14"/>
        <rFont val="宋体"/>
        <charset val="134"/>
      </rPr>
      <t>村已脱贫户及边缘户家庭中高职教育学生</t>
    </r>
    <r>
      <rPr>
        <sz val="14"/>
        <rFont val="Times New Roman"/>
        <charset val="134"/>
      </rPr>
      <t>75</t>
    </r>
    <r>
      <rPr>
        <sz val="14"/>
        <rFont val="宋体"/>
        <charset val="134"/>
      </rPr>
      <t>人（其中脱贫户</t>
    </r>
    <r>
      <rPr>
        <sz val="14"/>
        <rFont val="Times New Roman"/>
        <charset val="134"/>
      </rPr>
      <t>73</t>
    </r>
    <r>
      <rPr>
        <sz val="14"/>
        <rFont val="宋体"/>
        <charset val="134"/>
      </rPr>
      <t>人，边缘户</t>
    </r>
    <r>
      <rPr>
        <sz val="14"/>
        <rFont val="Times New Roman"/>
        <charset val="134"/>
      </rPr>
      <t>2</t>
    </r>
    <r>
      <rPr>
        <sz val="14"/>
        <rFont val="宋体"/>
        <charset val="134"/>
      </rPr>
      <t>人），每人补助</t>
    </r>
    <r>
      <rPr>
        <sz val="14"/>
        <rFont val="Times New Roman"/>
        <charset val="134"/>
      </rPr>
      <t>3000</t>
    </r>
    <r>
      <rPr>
        <sz val="14"/>
        <rFont val="宋体"/>
        <charset val="134"/>
      </rPr>
      <t>元，共补助</t>
    </r>
    <r>
      <rPr>
        <sz val="14"/>
        <rFont val="Times New Roman"/>
        <charset val="134"/>
      </rPr>
      <t>22.5</t>
    </r>
    <r>
      <rPr>
        <sz val="14"/>
        <rFont val="宋体"/>
        <charset val="134"/>
      </rPr>
      <t>万元。其中城子村</t>
    </r>
    <r>
      <rPr>
        <sz val="14"/>
        <rFont val="Times New Roman"/>
        <charset val="134"/>
      </rPr>
      <t>3</t>
    </r>
    <r>
      <rPr>
        <sz val="14"/>
        <rFont val="宋体"/>
        <charset val="134"/>
      </rPr>
      <t>人，付川村</t>
    </r>
    <r>
      <rPr>
        <sz val="14"/>
        <rFont val="Times New Roman"/>
        <charset val="134"/>
      </rPr>
      <t>5</t>
    </r>
    <r>
      <rPr>
        <sz val="14"/>
        <rFont val="宋体"/>
        <charset val="134"/>
      </rPr>
      <t>人，恭门村</t>
    </r>
    <r>
      <rPr>
        <sz val="14"/>
        <rFont val="Times New Roman"/>
        <charset val="134"/>
      </rPr>
      <t>6</t>
    </r>
    <r>
      <rPr>
        <sz val="14"/>
        <rFont val="宋体"/>
        <charset val="134"/>
      </rPr>
      <t>人，海河村</t>
    </r>
    <r>
      <rPr>
        <sz val="14"/>
        <rFont val="Times New Roman"/>
        <charset val="134"/>
      </rPr>
      <t>4</t>
    </r>
    <r>
      <rPr>
        <sz val="14"/>
        <rFont val="宋体"/>
        <charset val="134"/>
      </rPr>
      <t>人，河北村</t>
    </r>
    <r>
      <rPr>
        <sz val="14"/>
        <rFont val="Times New Roman"/>
        <charset val="134"/>
      </rPr>
      <t>2</t>
    </r>
    <r>
      <rPr>
        <sz val="14"/>
        <rFont val="宋体"/>
        <charset val="134"/>
      </rPr>
      <t>人，河峪村</t>
    </r>
    <r>
      <rPr>
        <sz val="14"/>
        <rFont val="Times New Roman"/>
        <charset val="134"/>
      </rPr>
      <t>3</t>
    </r>
    <r>
      <rPr>
        <sz val="14"/>
        <rFont val="宋体"/>
        <charset val="134"/>
      </rPr>
      <t>人，灵台村</t>
    </r>
    <r>
      <rPr>
        <sz val="14"/>
        <rFont val="Times New Roman"/>
        <charset val="134"/>
      </rPr>
      <t>5</t>
    </r>
    <r>
      <rPr>
        <sz val="14"/>
        <rFont val="宋体"/>
        <charset val="134"/>
      </rPr>
      <t>人，柳沟村</t>
    </r>
    <r>
      <rPr>
        <sz val="14"/>
        <rFont val="Times New Roman"/>
        <charset val="134"/>
      </rPr>
      <t>3</t>
    </r>
    <r>
      <rPr>
        <sz val="14"/>
        <rFont val="宋体"/>
        <charset val="134"/>
      </rPr>
      <t>人，麻山村</t>
    </r>
    <r>
      <rPr>
        <sz val="14"/>
        <rFont val="Times New Roman"/>
        <charset val="134"/>
      </rPr>
      <t>1</t>
    </r>
    <r>
      <rPr>
        <sz val="14"/>
        <rFont val="宋体"/>
        <charset val="134"/>
      </rPr>
      <t>人，麻崖村</t>
    </r>
    <r>
      <rPr>
        <sz val="14"/>
        <rFont val="Times New Roman"/>
        <charset val="134"/>
      </rPr>
      <t>2</t>
    </r>
    <r>
      <rPr>
        <sz val="14"/>
        <rFont val="宋体"/>
        <charset val="134"/>
      </rPr>
      <t>人，毛山村</t>
    </r>
    <r>
      <rPr>
        <sz val="14"/>
        <rFont val="Times New Roman"/>
        <charset val="134"/>
      </rPr>
      <t>5</t>
    </r>
    <r>
      <rPr>
        <sz val="14"/>
        <rFont val="宋体"/>
        <charset val="134"/>
      </rPr>
      <t>人，毛磨村</t>
    </r>
    <r>
      <rPr>
        <sz val="14"/>
        <rFont val="Times New Roman"/>
        <charset val="134"/>
      </rPr>
      <t>4</t>
    </r>
    <r>
      <rPr>
        <sz val="14"/>
        <rFont val="宋体"/>
        <charset val="134"/>
      </rPr>
      <t>人，仁湾村</t>
    </r>
    <r>
      <rPr>
        <sz val="14"/>
        <rFont val="Times New Roman"/>
        <charset val="134"/>
      </rPr>
      <t>3</t>
    </r>
    <r>
      <rPr>
        <sz val="14"/>
        <rFont val="宋体"/>
        <charset val="134"/>
      </rPr>
      <t>户，水池村</t>
    </r>
    <r>
      <rPr>
        <sz val="14"/>
        <rFont val="Times New Roman"/>
        <charset val="134"/>
      </rPr>
      <t>2</t>
    </r>
    <r>
      <rPr>
        <sz val="14"/>
        <rFont val="宋体"/>
        <charset val="134"/>
      </rPr>
      <t>人，天河村</t>
    </r>
    <r>
      <rPr>
        <sz val="14"/>
        <rFont val="Times New Roman"/>
        <charset val="134"/>
      </rPr>
      <t>2</t>
    </r>
    <r>
      <rPr>
        <sz val="14"/>
        <rFont val="宋体"/>
        <charset val="134"/>
      </rPr>
      <t>人，团结村</t>
    </r>
    <r>
      <rPr>
        <sz val="14"/>
        <rFont val="Times New Roman"/>
        <charset val="134"/>
      </rPr>
      <t>3</t>
    </r>
    <r>
      <rPr>
        <sz val="14"/>
        <rFont val="宋体"/>
        <charset val="134"/>
      </rPr>
      <t>人，西关村</t>
    </r>
    <r>
      <rPr>
        <sz val="14"/>
        <rFont val="Times New Roman"/>
        <charset val="134"/>
      </rPr>
      <t>5</t>
    </r>
    <r>
      <rPr>
        <sz val="14"/>
        <rFont val="宋体"/>
        <charset val="134"/>
      </rPr>
      <t>人，西坡村</t>
    </r>
    <r>
      <rPr>
        <sz val="14"/>
        <rFont val="Times New Roman"/>
        <charset val="134"/>
      </rPr>
      <t>3</t>
    </r>
    <r>
      <rPr>
        <sz val="14"/>
        <rFont val="宋体"/>
        <charset val="134"/>
      </rPr>
      <t>人，杨坡村</t>
    </r>
    <r>
      <rPr>
        <sz val="14"/>
        <rFont val="Times New Roman"/>
        <charset val="134"/>
      </rPr>
      <t>2</t>
    </r>
    <r>
      <rPr>
        <sz val="14"/>
        <rFont val="宋体"/>
        <charset val="134"/>
      </rPr>
      <t>人，阴山村</t>
    </r>
    <r>
      <rPr>
        <sz val="14"/>
        <rFont val="Times New Roman"/>
        <charset val="134"/>
      </rPr>
      <t>3</t>
    </r>
    <r>
      <rPr>
        <sz val="14"/>
        <rFont val="宋体"/>
        <charset val="134"/>
      </rPr>
      <t>人，袁河村</t>
    </r>
    <r>
      <rPr>
        <sz val="14"/>
        <rFont val="Times New Roman"/>
        <charset val="134"/>
      </rPr>
      <t>1</t>
    </r>
    <r>
      <rPr>
        <sz val="14"/>
        <rFont val="宋体"/>
        <charset val="134"/>
      </rPr>
      <t>人，张巴村</t>
    </r>
    <r>
      <rPr>
        <sz val="14"/>
        <rFont val="Times New Roman"/>
        <charset val="134"/>
      </rPr>
      <t>1</t>
    </r>
    <r>
      <rPr>
        <sz val="14"/>
        <rFont val="宋体"/>
        <charset val="134"/>
      </rPr>
      <t>人，张窑村</t>
    </r>
    <r>
      <rPr>
        <sz val="14"/>
        <rFont val="Times New Roman"/>
        <charset val="134"/>
      </rPr>
      <t>7</t>
    </r>
    <r>
      <rPr>
        <sz val="14"/>
        <rFont val="宋体"/>
        <charset val="134"/>
      </rPr>
      <t>人。</t>
    </r>
  </si>
  <si>
    <r>
      <rPr>
        <b/>
        <sz val="14"/>
        <rFont val="宋体"/>
        <charset val="134"/>
      </rPr>
      <t>健康</t>
    </r>
  </si>
  <si>
    <r>
      <rPr>
        <b/>
        <sz val="14"/>
        <rFont val="宋体"/>
        <charset val="134"/>
      </rPr>
      <t>投资</t>
    </r>
    <r>
      <rPr>
        <b/>
        <sz val="14"/>
        <rFont val="Times New Roman"/>
        <charset val="134"/>
      </rPr>
      <t>2296</t>
    </r>
    <r>
      <rPr>
        <b/>
        <sz val="14"/>
        <rFont val="宋体"/>
        <charset val="134"/>
      </rPr>
      <t>万元用于健康类项目。</t>
    </r>
  </si>
  <si>
    <r>
      <rPr>
        <sz val="14"/>
        <rFont val="宋体"/>
        <charset val="134"/>
      </rPr>
      <t>乡镇卫生院污水处理及厕所改造项目</t>
    </r>
  </si>
  <si>
    <r>
      <rPr>
        <sz val="14"/>
        <rFont val="宋体"/>
        <charset val="134"/>
      </rPr>
      <t>乡镇卫生院</t>
    </r>
  </si>
  <si>
    <r>
      <rPr>
        <sz val="14"/>
        <rFont val="Times New Roman"/>
        <charset val="134"/>
      </rPr>
      <t>15</t>
    </r>
    <r>
      <rPr>
        <sz val="14"/>
        <rFont val="宋体"/>
        <charset val="134"/>
      </rPr>
      <t>个乡镇卫生院厕所为土木结构，坑蹲式旱厕，年初因年久失修，管道老化，经常堵塞，为群众职工带来极大不便。计划在</t>
    </r>
    <r>
      <rPr>
        <sz val="14"/>
        <rFont val="Times New Roman"/>
        <charset val="134"/>
      </rPr>
      <t>15</t>
    </r>
    <r>
      <rPr>
        <sz val="14"/>
        <rFont val="宋体"/>
        <charset val="134"/>
      </rPr>
      <t>个乡镇卫生院建设安装污水处理器</t>
    </r>
    <r>
      <rPr>
        <sz val="14"/>
        <rFont val="Times New Roman"/>
        <charset val="134"/>
      </rPr>
      <t>15</t>
    </r>
    <r>
      <rPr>
        <sz val="14"/>
        <rFont val="宋体"/>
        <charset val="134"/>
      </rPr>
      <t>套，安装化粪池</t>
    </r>
    <r>
      <rPr>
        <sz val="14"/>
        <rFont val="Times New Roman"/>
        <charset val="134"/>
      </rPr>
      <t>14</t>
    </r>
    <r>
      <rPr>
        <sz val="14"/>
        <rFont val="宋体"/>
        <charset val="134"/>
      </rPr>
      <t>座以及厕所</t>
    </r>
    <r>
      <rPr>
        <sz val="14"/>
        <rFont val="Times New Roman"/>
        <charset val="134"/>
      </rPr>
      <t>14</t>
    </r>
    <r>
      <rPr>
        <sz val="14"/>
        <rFont val="宋体"/>
        <charset val="134"/>
      </rPr>
      <t>间。</t>
    </r>
  </si>
  <si>
    <r>
      <rPr>
        <sz val="14"/>
        <rFont val="宋体"/>
        <charset val="134"/>
      </rPr>
      <t>按照强化生态监管、完善制度体系，促使生态空间得到保障、生态质量稳中有升、生态功能逐步改善，山水林田湖系统保护的总体要求，解决乡镇卫生院污水处理系统建设是极其重要。</t>
    </r>
  </si>
  <si>
    <r>
      <rPr>
        <sz val="14"/>
        <rFont val="宋体"/>
        <charset val="134"/>
      </rPr>
      <t>卫健局</t>
    </r>
  </si>
  <si>
    <r>
      <rPr>
        <sz val="14"/>
        <rFont val="宋体"/>
        <charset val="134"/>
      </rPr>
      <t>张川镇中心卫生院方舱</t>
    </r>
    <r>
      <rPr>
        <sz val="14"/>
        <rFont val="Times New Roman"/>
        <charset val="134"/>
      </rPr>
      <t>CT</t>
    </r>
  </si>
  <si>
    <r>
      <rPr>
        <sz val="14"/>
        <rFont val="宋体"/>
        <charset val="134"/>
      </rPr>
      <t>张川镇中心卫生院</t>
    </r>
  </si>
  <si>
    <r>
      <rPr>
        <sz val="14"/>
        <rFont val="宋体"/>
        <charset val="134"/>
      </rPr>
      <t>为张川镇中心卫生院购置方舱</t>
    </r>
    <r>
      <rPr>
        <sz val="14"/>
        <rFont val="Times New Roman"/>
        <charset val="134"/>
      </rPr>
      <t>CT1</t>
    </r>
    <r>
      <rPr>
        <sz val="14"/>
        <rFont val="宋体"/>
        <charset val="134"/>
      </rPr>
      <t>台。</t>
    </r>
  </si>
  <si>
    <r>
      <rPr>
        <sz val="14"/>
        <rFont val="宋体"/>
        <charset val="134"/>
      </rPr>
      <t>对发热、疑似新冠患者进行独立影像检查，并实时完成数据传输图像，实现即扫即阅。患者检査后可立即进行空气消毒，确保患者专机、隔室检查及一人一消杀、终末消毒措施落实到位。</t>
    </r>
  </si>
  <si>
    <r>
      <rPr>
        <sz val="14"/>
        <rFont val="宋体"/>
        <charset val="134"/>
      </rPr>
      <t>龙山镇中心卫生院方舱核酸检测实验室</t>
    </r>
  </si>
  <si>
    <r>
      <rPr>
        <sz val="14"/>
        <rFont val="宋体"/>
        <charset val="134"/>
      </rPr>
      <t>龙山镇中心卫生院</t>
    </r>
  </si>
  <si>
    <r>
      <rPr>
        <sz val="14"/>
        <rFont val="宋体"/>
        <charset val="134"/>
      </rPr>
      <t>为龙山镇中心卫生院购置方舱核酸检测实验室</t>
    </r>
    <r>
      <rPr>
        <sz val="14"/>
        <rFont val="Times New Roman"/>
        <charset val="134"/>
      </rPr>
      <t>1</t>
    </r>
    <r>
      <rPr>
        <sz val="14"/>
        <rFont val="宋体"/>
        <charset val="134"/>
      </rPr>
      <t>座。</t>
    </r>
  </si>
  <si>
    <r>
      <rPr>
        <sz val="14"/>
        <rFont val="宋体"/>
        <charset val="134"/>
      </rPr>
      <t>全面提高核酸检测能力和效率，解决我县核酸检测能力不足、效率不高的问题。</t>
    </r>
  </si>
  <si>
    <t>zcz</t>
  </si>
  <si>
    <r>
      <rPr>
        <sz val="14"/>
        <rFont val="宋体"/>
        <charset val="134"/>
      </rPr>
      <t>乡镇卫生院数字化预防接种门诊建设项目</t>
    </r>
  </si>
  <si>
    <r>
      <rPr>
        <sz val="14"/>
        <rFont val="宋体"/>
        <charset val="134"/>
      </rPr>
      <t>分别为梁山镇、大阳镇、木河乡、川王镇、胡川镇</t>
    </r>
    <r>
      <rPr>
        <sz val="14"/>
        <rFont val="Times New Roman"/>
        <charset val="134"/>
      </rPr>
      <t>5</t>
    </r>
    <r>
      <rPr>
        <sz val="14"/>
        <rFont val="宋体"/>
        <charset val="134"/>
      </rPr>
      <t>个乡镇卫生院新建新数字化预防接种门诊及设备购置，总建筑面积</t>
    </r>
    <r>
      <rPr>
        <sz val="14"/>
        <rFont val="Times New Roman"/>
        <charset val="134"/>
      </rPr>
      <t>1200</t>
    </r>
    <r>
      <rPr>
        <sz val="14"/>
        <rFont val="宋体"/>
        <charset val="134"/>
      </rPr>
      <t>平方米，每个</t>
    </r>
    <r>
      <rPr>
        <sz val="14"/>
        <rFont val="Times New Roman"/>
        <charset val="134"/>
      </rPr>
      <t>120</t>
    </r>
    <r>
      <rPr>
        <sz val="14"/>
        <rFont val="宋体"/>
        <charset val="134"/>
      </rPr>
      <t>万元。</t>
    </r>
  </si>
  <si>
    <r>
      <rPr>
        <sz val="14"/>
        <rFont val="宋体"/>
        <charset val="134"/>
      </rPr>
      <t>极大地方便当地适龄儿童及其他接种人群科学有序接种，有效降低疫苗应对传染病的发生。</t>
    </r>
  </si>
  <si>
    <r>
      <rPr>
        <sz val="14"/>
        <rFont val="宋体"/>
        <charset val="134"/>
      </rPr>
      <t>医疗机构救护车辆配备项目</t>
    </r>
  </si>
  <si>
    <r>
      <rPr>
        <sz val="14"/>
        <rFont val="宋体"/>
        <charset val="134"/>
      </rPr>
      <t>为了保障我县医疗机构院前急救和乡镇危重症病人转运，计划为</t>
    </r>
    <r>
      <rPr>
        <sz val="14"/>
        <rFont val="Times New Roman"/>
        <charset val="134"/>
      </rPr>
      <t>5</t>
    </r>
    <r>
      <rPr>
        <sz val="14"/>
        <rFont val="宋体"/>
        <charset val="134"/>
      </rPr>
      <t>家乡镇卫生院配备救护车</t>
    </r>
    <r>
      <rPr>
        <sz val="14"/>
        <rFont val="Times New Roman"/>
        <charset val="134"/>
      </rPr>
      <t>5</t>
    </r>
    <r>
      <rPr>
        <sz val="14"/>
        <rFont val="宋体"/>
        <charset val="134"/>
      </rPr>
      <t>两。</t>
    </r>
  </si>
  <si>
    <r>
      <rPr>
        <sz val="14"/>
        <rFont val="宋体"/>
        <charset val="134"/>
      </rPr>
      <t>防止救护车辆发生道路交通安全事故，提高危急重症患者的救治率，做好院前急救工作。</t>
    </r>
  </si>
  <si>
    <r>
      <rPr>
        <b/>
        <sz val="18"/>
        <rFont val="宋体"/>
        <charset val="134"/>
      </rPr>
      <t>六</t>
    </r>
  </si>
  <si>
    <t>乡村治理和精神文明建设</t>
  </si>
  <si>
    <r>
      <rPr>
        <b/>
        <sz val="18"/>
        <rFont val="宋体"/>
        <charset val="134"/>
      </rPr>
      <t>七</t>
    </r>
  </si>
  <si>
    <r>
      <rPr>
        <b/>
        <sz val="18"/>
        <rFont val="宋体"/>
        <charset val="134"/>
      </rPr>
      <t>项目管理费：</t>
    </r>
    <r>
      <rPr>
        <b/>
        <sz val="18"/>
        <rFont val="Times New Roman"/>
        <charset val="134"/>
      </rPr>
      <t>1</t>
    </r>
    <r>
      <rPr>
        <b/>
        <sz val="18"/>
        <rFont val="宋体"/>
        <charset val="134"/>
      </rPr>
      <t>项</t>
    </r>
  </si>
  <si>
    <r>
      <rPr>
        <b/>
        <sz val="18"/>
        <rFont val="宋体"/>
        <charset val="134"/>
      </rPr>
      <t>投资</t>
    </r>
    <r>
      <rPr>
        <b/>
        <sz val="18"/>
        <rFont val="Times New Roman"/>
        <charset val="134"/>
      </rPr>
      <t>400</t>
    </r>
    <r>
      <rPr>
        <b/>
        <sz val="18"/>
        <rFont val="宋体"/>
        <charset val="134"/>
      </rPr>
      <t>万元用于衔接资金支持项目的前期设计、评审、招标、监理以及验收等与项目管理相关的支出。</t>
    </r>
  </si>
  <si>
    <r>
      <rPr>
        <b/>
        <sz val="14"/>
        <rFont val="宋体"/>
        <charset val="134"/>
      </rPr>
      <t>项目管理费</t>
    </r>
  </si>
  <si>
    <r>
      <rPr>
        <b/>
        <sz val="14"/>
        <rFont val="宋体"/>
        <charset val="134"/>
      </rPr>
      <t>用于衔接资金支持项目的前期设计、评审、招标、监理以及验收等与项目管理相关的支出。</t>
    </r>
  </si>
  <si>
    <r>
      <rPr>
        <b/>
        <sz val="18"/>
        <rFont val="宋体"/>
        <charset val="134"/>
      </rPr>
      <t>八</t>
    </r>
  </si>
  <si>
    <r>
      <rPr>
        <b/>
        <sz val="18"/>
        <rFont val="宋体"/>
        <charset val="134"/>
      </rPr>
      <t>其他：</t>
    </r>
    <r>
      <rPr>
        <b/>
        <sz val="18"/>
        <rFont val="Times New Roman"/>
        <charset val="134"/>
      </rPr>
      <t>1</t>
    </r>
    <r>
      <rPr>
        <b/>
        <sz val="18"/>
        <rFont val="宋体"/>
        <charset val="134"/>
      </rPr>
      <t>项</t>
    </r>
  </si>
  <si>
    <r>
      <rPr>
        <b/>
        <sz val="18"/>
        <rFont val="宋体"/>
        <charset val="134"/>
      </rPr>
      <t>投资</t>
    </r>
    <r>
      <rPr>
        <b/>
        <sz val="18"/>
        <rFont val="Times New Roman"/>
        <charset val="134"/>
      </rPr>
      <t>65</t>
    </r>
    <r>
      <rPr>
        <b/>
        <sz val="18"/>
        <rFont val="宋体"/>
        <charset val="134"/>
      </rPr>
      <t>万元用于实施其他类项目。</t>
    </r>
  </si>
  <si>
    <t>（一）</t>
  </si>
  <si>
    <r>
      <rPr>
        <b/>
        <sz val="18"/>
        <rFont val="宋体"/>
        <charset val="134"/>
      </rPr>
      <t>其他：</t>
    </r>
    <r>
      <rPr>
        <b/>
        <sz val="18"/>
        <rFont val="Times New Roman"/>
        <charset val="134"/>
      </rPr>
      <t>2</t>
    </r>
    <r>
      <rPr>
        <b/>
        <sz val="18"/>
        <rFont val="宋体"/>
        <charset val="134"/>
      </rPr>
      <t>项</t>
    </r>
  </si>
  <si>
    <r>
      <rPr>
        <sz val="14"/>
        <rFont val="宋体"/>
        <charset val="134"/>
      </rPr>
      <t>东西部协作天津市滨海新区残联对口帮扶</t>
    </r>
    <r>
      <rPr>
        <sz val="14"/>
        <rFont val="Times New Roman"/>
        <charset val="134"/>
      </rPr>
      <t xml:space="preserve">
</t>
    </r>
    <r>
      <rPr>
        <sz val="14"/>
        <rFont val="宋体"/>
        <charset val="134"/>
      </rPr>
      <t>张家川县残疾人康复站建设项目</t>
    </r>
  </si>
  <si>
    <t>新增</t>
  </si>
  <si>
    <r>
      <rPr>
        <sz val="14"/>
        <rFont val="宋体"/>
        <charset val="134"/>
      </rPr>
      <t>计划在恭门镇天河村、马鹿镇花园村、木河乡桃园村每村安排资金</t>
    </r>
    <r>
      <rPr>
        <sz val="14"/>
        <rFont val="Times New Roman"/>
        <charset val="134"/>
      </rPr>
      <t>5</t>
    </r>
    <r>
      <rPr>
        <sz val="14"/>
        <rFont val="宋体"/>
        <charset val="134"/>
      </rPr>
      <t>万元，购置残疾人综合训练平台、多功能训练器、下肢功率车、电动直立床等残疾人康复训练器材，依托村级党群服务中心现有场地，布置建设</t>
    </r>
    <r>
      <rPr>
        <sz val="14"/>
        <rFont val="Times New Roman"/>
        <charset val="134"/>
      </rPr>
      <t>3</t>
    </r>
    <r>
      <rPr>
        <sz val="14"/>
        <rFont val="宋体"/>
        <charset val="134"/>
      </rPr>
      <t>个村级残疾人康复站，为农村及周边残疾人提供日常康复服务。</t>
    </r>
  </si>
  <si>
    <t>项目实施后，为农村及周边残疾人提供日常康复服务。</t>
  </si>
  <si>
    <t>县残联</t>
  </si>
  <si>
    <t>防返贫保险项目</t>
  </si>
  <si>
    <r>
      <rPr>
        <sz val="14"/>
        <rFont val="宋体"/>
        <charset val="134"/>
      </rPr>
      <t>将全县脱贫不稳定户、边缘易致贫户，以及因病因灾因学因意外事故等刚性支出较大或收入大幅缩减的家庭作为防止返贫致贫监测对象纳入</t>
    </r>
    <r>
      <rPr>
        <sz val="14"/>
        <rFont val="Times New Roman"/>
        <charset val="134"/>
      </rPr>
      <t>“</t>
    </r>
    <r>
      <rPr>
        <sz val="14"/>
        <rFont val="宋体"/>
        <charset val="134"/>
      </rPr>
      <t>防贫保</t>
    </r>
    <r>
      <rPr>
        <sz val="14"/>
        <rFont val="Times New Roman"/>
        <charset val="134"/>
      </rPr>
      <t>”</t>
    </r>
    <r>
      <rPr>
        <sz val="14"/>
        <rFont val="宋体"/>
        <charset val="134"/>
      </rPr>
      <t>参保范围，针对因病、因灾、因学、因意外事故刚性支出较大或收入大幅缩减等原因影响导致返贫，进行防贫补偿金的发放。</t>
    </r>
  </si>
  <si>
    <r>
      <rPr>
        <sz val="12"/>
        <rFont val="宋体"/>
        <charset val="134"/>
      </rPr>
      <t>该项目实施后，将进一步缓解脱贫户因意外事故、自然灾害、罹患疾病、感染传染病等因素造成的人身，财产损失，提升脱贫人口</t>
    </r>
    <r>
      <rPr>
        <sz val="12"/>
        <rFont val="Times New Roman"/>
        <charset val="0"/>
      </rPr>
      <t>“</t>
    </r>
    <r>
      <rPr>
        <sz val="12"/>
        <rFont val="宋体"/>
        <charset val="134"/>
      </rPr>
      <t>两不愁三保障〞工作，切实保障脱贫人口稳定脱贫。</t>
    </r>
  </si>
  <si>
    <t>县乡村振兴局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</si>
</sst>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Red]\(0\)"/>
    <numFmt numFmtId="178" formatCode="0.00_);[Red]\(0.00\)"/>
    <numFmt numFmtId="179" formatCode="0.0000_ "/>
    <numFmt numFmtId="180" formatCode="0.000_);[Red]\(0.000\)"/>
    <numFmt numFmtId="181" formatCode="0.0000_);\(0.0000\)"/>
    <numFmt numFmtId="182" formatCode="0_ "/>
    <numFmt numFmtId="183" formatCode="0.00_ "/>
    <numFmt numFmtId="184" formatCode="0.000_ "/>
    <numFmt numFmtId="185" formatCode="&quot;改&quot;&quot;建&quot;&quot;四&quot;&quot;级&quot;&quot;公&quot;&quot;路&quot;0.000&quot;公&quot;&quot;里&quot;"/>
    <numFmt numFmtId="186" formatCode="&quot;改&quot;&quot;建&quot;&quot;四&quot;&quot;级&quot;&quot;公&quot;&quot;路&quot;0.00&quot;公&quot;&quot;里&quot;"/>
    <numFmt numFmtId="187" formatCode="&quot;两&quot;&quot;侧&quot;&quot;各&quot;&quot;加&quot;&quot;宽&quot;0&quot;.5米&quot;\,&quot;共&quot;&quot;计&quot;0.00&quot;公&quot;&quot;里&quot;"/>
    <numFmt numFmtId="188" formatCode="yyyy&quot;年&quot;m&quot;月&quot;;@"/>
  </numFmts>
  <fonts count="70">
    <font>
      <sz val="11"/>
      <color theme="1"/>
      <name val="宋体"/>
      <charset val="134"/>
      <scheme val="minor"/>
    </font>
    <font>
      <sz val="12"/>
      <name val="Times New Roman"/>
      <charset val="134"/>
    </font>
    <font>
      <b/>
      <sz val="16"/>
      <name val="Times New Roman"/>
      <charset val="134"/>
    </font>
    <font>
      <b/>
      <sz val="20"/>
      <name val="Times New Roman"/>
      <charset val="134"/>
    </font>
    <font>
      <b/>
      <sz val="18"/>
      <name val="Times New Roman"/>
      <charset val="134"/>
    </font>
    <font>
      <b/>
      <sz val="14"/>
      <name val="Times New Roman"/>
      <charset val="134"/>
    </font>
    <font>
      <sz val="14"/>
      <name val="Times New Roman"/>
      <charset val="134"/>
    </font>
    <font>
      <b/>
      <sz val="12"/>
      <name val="Times New Roman"/>
      <charset val="134"/>
    </font>
    <font>
      <sz val="18"/>
      <name val="Times New Roman"/>
      <charset val="134"/>
    </font>
    <font>
      <sz val="12"/>
      <color rgb="FFFF0000"/>
      <name val="Times New Roman"/>
      <charset val="134"/>
    </font>
    <font>
      <sz val="14"/>
      <color theme="1"/>
      <name val="Times New Roman"/>
      <charset val="134"/>
    </font>
    <font>
      <b/>
      <sz val="14"/>
      <color indexed="8"/>
      <name val="Times New Roman"/>
      <charset val="134"/>
    </font>
    <font>
      <sz val="11"/>
      <name val="Times New Roman"/>
      <charset val="134"/>
    </font>
    <font>
      <sz val="24"/>
      <name val="Times New Roman"/>
      <charset val="134"/>
    </font>
    <font>
      <b/>
      <sz val="20"/>
      <name val="宋体"/>
      <charset val="134"/>
    </font>
    <font>
      <b/>
      <sz val="16"/>
      <name val="宋体"/>
      <charset val="134"/>
    </font>
    <font>
      <b/>
      <sz val="14"/>
      <name val="宋体"/>
      <charset val="134"/>
    </font>
    <font>
      <sz val="14"/>
      <name val="宋体"/>
      <charset val="134"/>
    </font>
    <font>
      <b/>
      <sz val="11"/>
      <name val="Times New Roman"/>
      <charset val="134"/>
    </font>
    <font>
      <sz val="14"/>
      <color theme="1"/>
      <name val="宋体"/>
      <charset val="134"/>
      <scheme val="minor"/>
    </font>
    <font>
      <sz val="14"/>
      <name val="宋体"/>
      <charset val="134"/>
      <scheme val="minor"/>
    </font>
    <font>
      <sz val="14"/>
      <color indexed="8"/>
      <name val="宋体"/>
      <charset val="134"/>
      <scheme val="minor"/>
    </font>
    <font>
      <sz val="14"/>
      <name val="Times New Roman"/>
      <charset val="0"/>
    </font>
    <font>
      <sz val="14"/>
      <color indexed="8"/>
      <name val="Times New Roman"/>
      <charset val="134"/>
    </font>
    <font>
      <sz val="14"/>
      <color rgb="FFFF0000"/>
      <name val="Times New Roman"/>
      <charset val="134"/>
    </font>
    <font>
      <b/>
      <sz val="14"/>
      <color rgb="FFFF0000"/>
      <name val="Times New Roman"/>
      <charset val="134"/>
    </font>
    <font>
      <sz val="11"/>
      <color rgb="FFFF0000"/>
      <name val="Times New Roman"/>
      <charset val="134"/>
    </font>
    <font>
      <b/>
      <sz val="14"/>
      <color rgb="FF000000"/>
      <name val="宋体"/>
      <charset val="134"/>
    </font>
    <font>
      <b/>
      <sz val="14"/>
      <color theme="1"/>
      <name val="Times New Roman"/>
      <charset val="134"/>
    </font>
    <font>
      <b/>
      <sz val="14"/>
      <name val="Times New Roman"/>
      <charset val="1"/>
    </font>
    <font>
      <b/>
      <sz val="18"/>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name val="宋体"/>
      <charset val="134"/>
    </font>
    <font>
      <sz val="14"/>
      <name val="宋体"/>
      <charset val="0"/>
    </font>
    <font>
      <sz val="14"/>
      <color rgb="FFFF0000"/>
      <name val="宋体"/>
      <charset val="134"/>
    </font>
    <font>
      <sz val="14"/>
      <color theme="1"/>
      <name val="宋体"/>
      <charset val="134"/>
    </font>
    <font>
      <b/>
      <sz val="16"/>
      <name val="黑体"/>
      <charset val="134"/>
    </font>
    <font>
      <sz val="14"/>
      <color indexed="8"/>
      <name val="宋体"/>
      <charset val="134"/>
    </font>
    <font>
      <sz val="14"/>
      <name val="仿宋_GB2312"/>
      <charset val="134"/>
    </font>
    <font>
      <b/>
      <sz val="12"/>
      <name val="黑体"/>
      <charset val="134"/>
    </font>
    <font>
      <b/>
      <sz val="14"/>
      <color indexed="8"/>
      <name val="宋体"/>
      <charset val="134"/>
    </font>
    <font>
      <sz val="18"/>
      <name val="黑体"/>
      <charset val="134"/>
    </font>
    <font>
      <b/>
      <sz val="18"/>
      <name val="Calibri"/>
      <charset val="134"/>
    </font>
    <font>
      <vertAlign val="superscript"/>
      <sz val="14"/>
      <name val="Times New Roman"/>
      <charset val="134"/>
    </font>
    <font>
      <vertAlign val="subscript"/>
      <sz val="14"/>
      <name val="Times New Roman"/>
      <charset val="134"/>
    </font>
    <font>
      <sz val="14"/>
      <name val="仿宋"/>
      <charset val="134"/>
    </font>
    <font>
      <b/>
      <sz val="18"/>
      <name val="黑体"/>
      <charset val="134"/>
    </font>
    <font>
      <b/>
      <sz val="14"/>
      <color rgb="FF000000"/>
      <name val="Times New Roman"/>
      <charset val="134"/>
    </font>
    <font>
      <sz val="24"/>
      <name val="方正小标宋简体"/>
      <charset val="134"/>
    </font>
    <font>
      <b/>
      <sz val="14"/>
      <name val="宋体"/>
      <charset val="1"/>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6" borderId="12" applyNumberFormat="0" applyAlignment="0" applyProtection="0">
      <alignment vertical="center"/>
    </xf>
    <xf numFmtId="0" fontId="41" fillId="7" borderId="13" applyNumberFormat="0" applyAlignment="0" applyProtection="0">
      <alignment vertical="center"/>
    </xf>
    <xf numFmtId="0" fontId="42" fillId="7" borderId="12" applyNumberFormat="0" applyAlignment="0" applyProtection="0">
      <alignment vertical="center"/>
    </xf>
    <xf numFmtId="0" fontId="43" fillId="8"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31" fillId="0" borderId="0">
      <alignment vertical="center"/>
    </xf>
    <xf numFmtId="0" fontId="31" fillId="0" borderId="0">
      <alignment vertical="center"/>
    </xf>
    <xf numFmtId="0" fontId="51" fillId="0" borderId="0"/>
    <xf numFmtId="0" fontId="31" fillId="0" borderId="0"/>
    <xf numFmtId="0" fontId="31" fillId="0" borderId="0">
      <alignment vertical="center"/>
    </xf>
    <xf numFmtId="0" fontId="31" fillId="0" borderId="0">
      <alignment vertical="center"/>
    </xf>
  </cellStyleXfs>
  <cellXfs count="380">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Border="1" applyAlignment="1"/>
    <xf numFmtId="0" fontId="5" fillId="0" borderId="0"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5" fillId="0" borderId="0" xfId="0" applyFont="1" applyFill="1">
      <alignment vertical="center"/>
    </xf>
    <xf numFmtId="0" fontId="7" fillId="0" borderId="0" xfId="0" applyFont="1" applyFill="1" applyBorder="1" applyAlignment="1"/>
    <xf numFmtId="0" fontId="6" fillId="0" borderId="0" xfId="0" applyFont="1" applyFill="1">
      <alignment vertical="center"/>
    </xf>
    <xf numFmtId="0" fontId="6" fillId="0" borderId="0" xfId="0" applyFont="1" applyFill="1" applyAlignment="1">
      <alignment vertical="center"/>
    </xf>
    <xf numFmtId="0" fontId="8" fillId="0" borderId="0" xfId="0" applyFont="1" applyFill="1" applyBorder="1" applyAlignment="1"/>
    <xf numFmtId="0" fontId="1" fillId="2" borderId="0" xfId="0" applyFont="1" applyFill="1" applyBorder="1" applyAlignment="1"/>
    <xf numFmtId="0" fontId="6" fillId="0" borderId="0" xfId="0" applyFont="1" applyFill="1" applyAlignment="1"/>
    <xf numFmtId="0" fontId="6" fillId="0" borderId="0" xfId="0" applyFont="1" applyFill="1" applyBorder="1" applyAlignment="1">
      <alignment horizontal="center" vertical="center" wrapText="1"/>
    </xf>
    <xf numFmtId="0" fontId="9" fillId="0" borderId="0" xfId="0" applyFont="1" applyFill="1" applyBorder="1" applyAlignment="1"/>
    <xf numFmtId="0" fontId="10" fillId="3" borderId="0" xfId="0" applyFont="1" applyFill="1" applyBorder="1" applyAlignment="1">
      <alignment horizontal="center" vertical="center" wrapText="1"/>
    </xf>
    <xf numFmtId="0" fontId="11" fillId="0" borderId="0" xfId="0" applyFont="1" applyFill="1" applyBorder="1" applyAlignment="1">
      <alignment vertical="center"/>
    </xf>
    <xf numFmtId="0" fontId="5" fillId="4" borderId="0" xfId="0" applyFont="1" applyFill="1" applyBorder="1" applyAlignment="1">
      <alignment vertical="center"/>
    </xf>
    <xf numFmtId="0" fontId="6" fillId="4" borderId="0" xfId="0" applyFont="1" applyFill="1" applyBorder="1" applyAlignment="1">
      <alignment vertical="center"/>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xf>
    <xf numFmtId="176"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justify" vertical="center"/>
    </xf>
    <xf numFmtId="178" fontId="12" fillId="0" borderId="0" xfId="0" applyNumberFormat="1"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lignment vertical="center"/>
    </xf>
    <xf numFmtId="0" fontId="8"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xf>
    <xf numFmtId="176" fontId="13"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justify" vertical="center" wrapText="1"/>
    </xf>
    <xf numFmtId="177" fontId="15" fillId="0" borderId="1" xfId="0" applyNumberFormat="1" applyFont="1" applyFill="1" applyBorder="1" applyAlignment="1">
      <alignment horizontal="justify" vertical="center" wrapText="1"/>
    </xf>
    <xf numFmtId="177" fontId="2"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177" fontId="6" fillId="0" borderId="1" xfId="0" applyNumberFormat="1" applyFont="1"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177"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justify" vertical="center" wrapText="1"/>
    </xf>
    <xf numFmtId="0" fontId="16" fillId="0" borderId="1" xfId="0" applyFont="1" applyFill="1" applyBorder="1" applyAlignment="1">
      <alignment horizontal="justify" vertical="center" wrapText="1"/>
    </xf>
    <xf numFmtId="180" fontId="5" fillId="0" borderId="1" xfId="0" applyNumberFormat="1" applyFont="1" applyFill="1" applyBorder="1" applyAlignment="1">
      <alignment horizontal="justify" vertical="center" wrapText="1"/>
    </xf>
    <xf numFmtId="176" fontId="6"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177"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xf>
    <xf numFmtId="0" fontId="5" fillId="0" borderId="1" xfId="0" applyFont="1" applyFill="1" applyBorder="1" applyAlignment="1">
      <alignment vertical="center"/>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81" fontId="6" fillId="0" borderId="1"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xf numFmtId="0" fontId="4" fillId="0" borderId="1" xfId="0" applyFont="1" applyFill="1" applyBorder="1" applyAlignment="1">
      <alignment vertical="center"/>
    </xf>
    <xf numFmtId="0" fontId="2" fillId="0" borderId="1" xfId="0" applyFont="1" applyFill="1" applyBorder="1" applyAlignment="1">
      <alignment vertical="center"/>
    </xf>
    <xf numFmtId="0" fontId="6" fillId="0" borderId="1" xfId="0" applyFont="1" applyFill="1" applyBorder="1" applyAlignment="1">
      <alignment vertical="center" wrapText="1"/>
    </xf>
    <xf numFmtId="183"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176"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justify" vertical="center" wrapText="1"/>
    </xf>
    <xf numFmtId="179" fontId="5"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184" fontId="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justify" vertical="center"/>
    </xf>
    <xf numFmtId="0" fontId="5" fillId="0" borderId="1" xfId="0" applyFont="1" applyFill="1" applyBorder="1" applyAlignment="1">
      <alignment horizontal="justify" vertical="center"/>
    </xf>
    <xf numFmtId="177" fontId="6" fillId="0" borderId="1" xfId="0" applyNumberFormat="1" applyFont="1" applyFill="1" applyBorder="1" applyAlignment="1">
      <alignment horizontal="justify" vertical="center"/>
    </xf>
    <xf numFmtId="182" fontId="5"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xf>
    <xf numFmtId="182"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7" fillId="0" borderId="1" xfId="0" applyFont="1" applyFill="1" applyBorder="1" applyAlignment="1">
      <alignment horizontal="justify"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177"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83" fontId="6" fillId="0" borderId="1" xfId="0" applyNumberFormat="1" applyFont="1" applyFill="1" applyBorder="1" applyAlignment="1">
      <alignment horizontal="center" vertical="center"/>
    </xf>
    <xf numFmtId="0" fontId="18" fillId="0" borderId="0" xfId="0" applyFont="1" applyFill="1" applyBorder="1" applyAlignment="1">
      <alignment vertical="center"/>
    </xf>
    <xf numFmtId="0" fontId="6" fillId="0" borderId="1" xfId="0" applyFont="1" applyFill="1" applyBorder="1">
      <alignment vertical="center"/>
    </xf>
    <xf numFmtId="0" fontId="17" fillId="0" borderId="1" xfId="0" applyFont="1" applyFill="1" applyBorder="1" applyAlignment="1">
      <alignment horizontal="justify" vertical="center"/>
    </xf>
    <xf numFmtId="0" fontId="16" fillId="0" borderId="1" xfId="0" applyFont="1" applyFill="1" applyBorder="1" applyAlignment="1">
      <alignment horizontal="justify" vertical="center"/>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7" fillId="0" borderId="4" xfId="0" applyFont="1" applyFill="1" applyBorder="1" applyAlignment="1">
      <alignment horizontal="justify"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176" fontId="4" fillId="0" borderId="1" xfId="0" applyNumberFormat="1" applyFont="1" applyFill="1" applyBorder="1" applyAlignment="1">
      <alignment horizontal="center" vertical="center"/>
    </xf>
    <xf numFmtId="177" fontId="8" fillId="0" borderId="1" xfId="0" applyNumberFormat="1" applyFont="1" applyFill="1" applyBorder="1" applyAlignment="1">
      <alignment horizontal="justify" vertical="center"/>
    </xf>
    <xf numFmtId="0" fontId="6" fillId="0" borderId="1" xfId="0" applyNumberFormat="1" applyFont="1" applyFill="1" applyBorder="1" applyAlignment="1" applyProtection="1">
      <alignment horizontal="center" vertical="center" wrapText="1"/>
    </xf>
    <xf numFmtId="178" fontId="8"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8" fillId="0" borderId="0" xfId="0" applyFont="1" applyFill="1" applyBorder="1" applyAlignment="1">
      <alignment vertical="center"/>
    </xf>
    <xf numFmtId="0" fontId="6" fillId="0" borderId="0" xfId="0" applyFont="1" applyFill="1" applyBorder="1" applyAlignment="1">
      <alignment vertical="center" wrapText="1"/>
    </xf>
    <xf numFmtId="0" fontId="6" fillId="0" borderId="1" xfId="0" applyFont="1" applyFill="1" applyBorder="1" applyAlignment="1">
      <alignment horizontal="left" vertical="center" wrapText="1"/>
    </xf>
    <xf numFmtId="177" fontId="17"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185" fontId="5" fillId="0" borderId="4" xfId="0" applyNumberFormat="1" applyFont="1" applyFill="1" applyBorder="1" applyAlignment="1">
      <alignment horizontal="justify" vertical="center" wrapText="1"/>
    </xf>
    <xf numFmtId="176" fontId="5"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justify" vertical="center"/>
    </xf>
    <xf numFmtId="0" fontId="19" fillId="4"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protection locked="0"/>
    </xf>
    <xf numFmtId="186" fontId="19" fillId="4" borderId="4" xfId="0" applyNumberFormat="1" applyFont="1" applyFill="1" applyBorder="1" applyAlignment="1" applyProtection="1">
      <alignment horizontal="justify"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4"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wrapText="1"/>
    </xf>
    <xf numFmtId="0" fontId="20" fillId="4" borderId="3" xfId="0" applyFont="1" applyFill="1" applyBorder="1" applyAlignment="1">
      <alignment horizontal="center" vertical="center"/>
    </xf>
    <xf numFmtId="0" fontId="6"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186" fontId="19" fillId="2" borderId="4" xfId="0" applyNumberFormat="1" applyFont="1" applyFill="1" applyBorder="1" applyAlignment="1" applyProtection="1">
      <alignment horizontal="justify"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justify" vertical="center" wrapText="1"/>
    </xf>
    <xf numFmtId="0" fontId="20" fillId="4" borderId="1" xfId="0" applyFont="1" applyFill="1" applyBorder="1" applyAlignment="1">
      <alignment horizontal="center" vertical="center"/>
    </xf>
    <xf numFmtId="178" fontId="5" fillId="0" borderId="4" xfId="0" applyNumberFormat="1" applyFont="1" applyFill="1" applyBorder="1" applyAlignment="1">
      <alignment horizontal="justify" vertical="center" wrapText="1"/>
    </xf>
    <xf numFmtId="0" fontId="6" fillId="0" borderId="4" xfId="0" applyFont="1" applyFill="1" applyBorder="1" applyAlignment="1" applyProtection="1">
      <alignment horizontal="center" vertical="center" wrapText="1"/>
      <protection locked="0"/>
    </xf>
    <xf numFmtId="186" fontId="6" fillId="0" borderId="4" xfId="0" applyNumberFormat="1" applyFont="1" applyFill="1" applyBorder="1" applyAlignment="1" applyProtection="1">
      <alignment horizontal="justify"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82" fontId="5" fillId="0" borderId="1"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protection locked="0"/>
    </xf>
    <xf numFmtId="179" fontId="6" fillId="0"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lignment horizontal="center" vertical="center"/>
    </xf>
    <xf numFmtId="179"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protection locked="0"/>
    </xf>
    <xf numFmtId="0" fontId="6" fillId="2" borderId="1" xfId="0" applyFont="1" applyFill="1" applyBorder="1" applyAlignment="1">
      <alignment vertical="center"/>
    </xf>
    <xf numFmtId="0" fontId="12" fillId="2" borderId="0" xfId="0" applyFont="1" applyFill="1" applyBorder="1" applyAlignment="1">
      <alignment vertical="center"/>
    </xf>
    <xf numFmtId="179" fontId="6" fillId="0" borderId="0" xfId="0" applyNumberFormat="1" applyFont="1" applyFill="1" applyBorder="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186" fontId="5" fillId="0" borderId="4" xfId="0" applyNumberFormat="1" applyFont="1" applyFill="1" applyBorder="1" applyAlignment="1" applyProtection="1">
      <alignment horizontal="justify" vertical="center"/>
    </xf>
    <xf numFmtId="186" fontId="5" fillId="0" borderId="1" xfId="0" applyNumberFormat="1" applyFont="1" applyFill="1" applyBorder="1" applyAlignment="1">
      <alignment horizontal="justify" vertical="center" wrapText="1"/>
    </xf>
    <xf numFmtId="0" fontId="6" fillId="0" borderId="1" xfId="0" applyNumberFormat="1" applyFont="1" applyFill="1" applyBorder="1" applyAlignment="1" applyProtection="1">
      <alignment horizontal="justify" vertical="center"/>
    </xf>
    <xf numFmtId="178" fontId="6" fillId="0" borderId="1" xfId="0" applyNumberFormat="1" applyFont="1" applyFill="1" applyBorder="1" applyAlignment="1">
      <alignment horizontal="justify" vertical="center" wrapText="1"/>
    </xf>
    <xf numFmtId="187" fontId="6" fillId="0" borderId="1" xfId="0" applyNumberFormat="1" applyFont="1" applyFill="1" applyBorder="1" applyAlignment="1" applyProtection="1">
      <alignment horizontal="justify"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 xfId="52" applyNumberFormat="1" applyFont="1" applyFill="1" applyBorder="1" applyAlignment="1">
      <alignment horizontal="center" vertical="center" wrapText="1"/>
    </xf>
    <xf numFmtId="179" fontId="6"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4" xfId="0" applyFont="1" applyFill="1" applyBorder="1" applyAlignment="1">
      <alignment horizontal="justify" vertical="center" wrapText="1"/>
    </xf>
    <xf numFmtId="0" fontId="16" fillId="0" borderId="1" xfId="0" applyFont="1" applyFill="1" applyBorder="1" applyAlignment="1">
      <alignment horizontal="left" vertical="center" wrapText="1"/>
    </xf>
    <xf numFmtId="177" fontId="5" fillId="0" borderId="1" xfId="0" applyNumberFormat="1" applyFont="1" applyFill="1" applyBorder="1" applyAlignment="1">
      <alignment horizontal="justify" vertical="center"/>
    </xf>
    <xf numFmtId="0" fontId="6"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justify" vertical="center" wrapText="1"/>
    </xf>
    <xf numFmtId="176" fontId="22" fillId="0" borderId="1" xfId="0" applyNumberFormat="1" applyFont="1" applyFill="1" applyBorder="1" applyAlignment="1">
      <alignment horizontal="center" vertical="center" wrapText="1"/>
    </xf>
    <xf numFmtId="0" fontId="6" fillId="0" borderId="1" xfId="49" applyFont="1" applyFill="1" applyBorder="1" applyAlignment="1">
      <alignment horizontal="justify" vertical="center" wrapText="1"/>
    </xf>
    <xf numFmtId="176" fontId="6" fillId="0" borderId="1" xfId="49" applyNumberFormat="1" applyFont="1" applyFill="1" applyBorder="1" applyAlignment="1">
      <alignment horizontal="center" vertical="center" wrapText="1"/>
    </xf>
    <xf numFmtId="0" fontId="6" fillId="0" borderId="1" xfId="51" applyFont="1" applyFill="1" applyBorder="1" applyAlignment="1">
      <alignment horizontal="justify" vertical="center" wrapText="1"/>
    </xf>
    <xf numFmtId="176" fontId="6" fillId="0" borderId="2" xfId="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179" fontId="6" fillId="0" borderId="1" xfId="50" applyNumberFormat="1" applyFont="1" applyFill="1" applyBorder="1" applyAlignment="1">
      <alignment horizontal="center" vertical="center"/>
    </xf>
    <xf numFmtId="0" fontId="6" fillId="0" borderId="1" xfId="50" applyFont="1" applyFill="1" applyBorder="1" applyAlignment="1">
      <alignment horizontal="center" vertical="center"/>
    </xf>
    <xf numFmtId="0" fontId="6" fillId="0" borderId="2" xfId="0" applyFont="1" applyFill="1" applyBorder="1" applyAlignment="1">
      <alignment horizontal="center" vertical="center"/>
    </xf>
    <xf numFmtId="57" fontId="6" fillId="0" borderId="1"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22" fillId="0" borderId="1" xfId="0" applyFont="1" applyFill="1" applyBorder="1" applyAlignment="1">
      <alignment horizontal="center" vertical="center" wrapText="1"/>
    </xf>
    <xf numFmtId="49" fontId="6" fillId="0" borderId="1" xfId="51"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xf>
    <xf numFmtId="176" fontId="6" fillId="0" borderId="1" xfId="54"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177"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0" fontId="5" fillId="0" borderId="1" xfId="0" applyFont="1" applyFill="1" applyBorder="1" applyAlignment="1">
      <alignment vertical="center" wrapText="1"/>
    </xf>
    <xf numFmtId="176" fontId="6" fillId="0" borderId="1" xfId="51" applyNumberFormat="1" applyFont="1" applyFill="1" applyBorder="1" applyAlignment="1">
      <alignment horizontal="center" vertical="center" wrapText="1"/>
    </xf>
    <xf numFmtId="0" fontId="24" fillId="0" borderId="1" xfId="0"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49" fontId="24" fillId="0" borderId="1" xfId="0" applyNumberFormat="1" applyFont="1" applyFill="1" applyBorder="1" applyAlignment="1">
      <alignment horizontal="justify" vertical="center" wrapText="1"/>
    </xf>
    <xf numFmtId="176" fontId="24" fillId="0"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49" fontId="6" fillId="0" borderId="1" xfId="54" applyNumberFormat="1" applyFont="1" applyFill="1" applyBorder="1" applyAlignment="1">
      <alignment horizontal="center" vertical="center"/>
    </xf>
    <xf numFmtId="179" fontId="6" fillId="0" borderId="1" xfId="54"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5" fillId="0" borderId="1" xfId="0" applyFont="1" applyFill="1" applyBorder="1" applyAlignment="1">
      <alignment vertical="center"/>
    </xf>
    <xf numFmtId="0" fontId="26" fillId="0" borderId="0" xfId="0" applyFont="1" applyFill="1" applyBorder="1" applyAlignment="1">
      <alignment vertical="center"/>
    </xf>
    <xf numFmtId="0" fontId="24" fillId="0" borderId="1" xfId="0" applyFont="1" applyFill="1" applyBorder="1" applyAlignment="1">
      <alignment vertical="center"/>
    </xf>
    <xf numFmtId="0" fontId="23" fillId="0" borderId="1" xfId="0" applyFont="1" applyFill="1" applyBorder="1" applyAlignment="1">
      <alignment horizontal="justify" vertical="center"/>
    </xf>
    <xf numFmtId="179" fontId="23" fillId="0"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27" fillId="0" borderId="1" xfId="0" applyFont="1" applyFill="1" applyBorder="1" applyAlignment="1">
      <alignment horizontal="justify" vertical="center"/>
    </xf>
    <xf numFmtId="179" fontId="11"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177" fontId="23" fillId="0" borderId="1" xfId="0" applyNumberFormat="1" applyFont="1" applyFill="1" applyBorder="1" applyAlignment="1">
      <alignment horizontal="justify" vertical="center" wrapText="1"/>
    </xf>
    <xf numFmtId="0" fontId="5" fillId="4" borderId="1" xfId="49" applyFont="1" applyFill="1" applyBorder="1" applyAlignment="1">
      <alignment horizontal="justify" vertical="center" wrapText="1"/>
    </xf>
    <xf numFmtId="183" fontId="5" fillId="4"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wrapText="1"/>
    </xf>
    <xf numFmtId="178" fontId="5" fillId="4" borderId="1" xfId="0" applyNumberFormat="1" applyFont="1" applyFill="1" applyBorder="1" applyAlignment="1">
      <alignment horizontal="justify" vertical="center" wrapText="1"/>
    </xf>
    <xf numFmtId="0" fontId="6" fillId="4" borderId="1" xfId="0" applyFont="1" applyFill="1" applyBorder="1" applyAlignment="1">
      <alignment horizontal="center" vertical="center"/>
    </xf>
    <xf numFmtId="0" fontId="10" fillId="4" borderId="1" xfId="49"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4" borderId="1" xfId="49" applyFont="1" applyFill="1" applyBorder="1" applyAlignment="1">
      <alignment horizontal="justify" vertical="center" wrapText="1"/>
    </xf>
    <xf numFmtId="183" fontId="10" fillId="4" borderId="1" xfId="49" applyNumberFormat="1" applyFont="1" applyFill="1" applyBorder="1" applyAlignment="1">
      <alignment horizontal="center" vertical="center" wrapText="1"/>
    </xf>
    <xf numFmtId="0" fontId="6" fillId="4" borderId="1" xfId="49" applyFont="1" applyFill="1" applyBorder="1" applyAlignment="1">
      <alignment horizontal="justify" vertical="center" wrapText="1"/>
    </xf>
    <xf numFmtId="0" fontId="6" fillId="4" borderId="1" xfId="49" applyFont="1" applyFill="1" applyBorder="1" applyAlignment="1">
      <alignment horizontal="center" vertical="center" wrapText="1"/>
    </xf>
    <xf numFmtId="177" fontId="6" fillId="4" borderId="1" xfId="0" applyNumberFormat="1" applyFont="1" applyFill="1" applyBorder="1" applyAlignment="1">
      <alignment horizontal="justify" vertical="center" wrapText="1"/>
    </xf>
    <xf numFmtId="0" fontId="6" fillId="4" borderId="1" xfId="49" applyFont="1" applyFill="1" applyBorder="1" applyAlignment="1" applyProtection="1">
      <alignment horizontal="justify"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0" fontId="28" fillId="4" borderId="1" xfId="49" applyFont="1" applyFill="1" applyBorder="1" applyAlignment="1">
      <alignment horizontal="center" vertical="center" wrapText="1"/>
    </xf>
    <xf numFmtId="0" fontId="5" fillId="4" borderId="1" xfId="49" applyFont="1" applyFill="1" applyBorder="1" applyAlignment="1">
      <alignment horizontal="center" vertical="center" wrapText="1"/>
    </xf>
    <xf numFmtId="0" fontId="28" fillId="4" borderId="1" xfId="49" applyFont="1" applyFill="1" applyBorder="1" applyAlignment="1">
      <alignment horizontal="justify" vertical="center" wrapText="1"/>
    </xf>
    <xf numFmtId="183" fontId="28" fillId="4" borderId="1" xfId="49" applyNumberFormat="1" applyFont="1" applyFill="1" applyBorder="1" applyAlignment="1">
      <alignment horizontal="center" vertical="center" wrapText="1"/>
    </xf>
    <xf numFmtId="0" fontId="6" fillId="4" borderId="1" xfId="0" applyFont="1" applyFill="1" applyBorder="1" applyAlignment="1">
      <alignment horizontal="justify" vertical="center" wrapText="1"/>
    </xf>
    <xf numFmtId="183" fontId="6" fillId="4" borderId="1" xfId="0" applyNumberFormat="1" applyFont="1" applyFill="1" applyBorder="1" applyAlignment="1">
      <alignment horizontal="center" vertical="center" wrapText="1"/>
    </xf>
    <xf numFmtId="183" fontId="5" fillId="4" borderId="1" xfId="49" applyNumberFormat="1" applyFont="1" applyFill="1" applyBorder="1" applyAlignment="1">
      <alignment horizontal="center" vertical="center" wrapText="1"/>
    </xf>
    <xf numFmtId="178" fontId="5" fillId="4" borderId="1" xfId="49" applyNumberFormat="1" applyFont="1" applyFill="1" applyBorder="1" applyAlignment="1">
      <alignment horizontal="justify" vertical="center" wrapText="1"/>
    </xf>
    <xf numFmtId="0" fontId="6" fillId="4" borderId="1" xfId="51" applyFont="1" applyFill="1" applyBorder="1" applyAlignment="1">
      <alignment horizontal="justify" vertical="center" wrapText="1"/>
    </xf>
    <xf numFmtId="178" fontId="6" fillId="4" borderId="1" xfId="0" applyNumberFormat="1" applyFont="1" applyFill="1" applyBorder="1" applyAlignment="1">
      <alignment horizontal="justify" vertical="center" wrapText="1"/>
    </xf>
    <xf numFmtId="0" fontId="6" fillId="4" borderId="1" xfId="49" applyFont="1" applyFill="1" applyBorder="1" applyAlignment="1" applyProtection="1">
      <alignment horizontal="center" vertical="center" wrapText="1"/>
    </xf>
    <xf numFmtId="183" fontId="6" fillId="4" borderId="1" xfId="49" applyNumberFormat="1" applyFont="1" applyFill="1" applyBorder="1" applyAlignment="1" applyProtection="1">
      <alignment horizontal="center" vertical="center" wrapText="1"/>
    </xf>
    <xf numFmtId="0" fontId="23" fillId="4" borderId="1" xfId="0" applyFont="1" applyFill="1" applyBorder="1" applyAlignment="1">
      <alignment horizontal="justify" vertical="center" wrapText="1"/>
    </xf>
    <xf numFmtId="0" fontId="6" fillId="4" borderId="1" xfId="0" applyNumberFormat="1" applyFont="1" applyFill="1" applyBorder="1" applyAlignment="1">
      <alignment horizontal="justify" vertical="center" wrapText="1"/>
    </xf>
    <xf numFmtId="0" fontId="5" fillId="4" borderId="1" xfId="0" applyFont="1" applyFill="1" applyBorder="1" applyAlignment="1">
      <alignment horizontal="justify" vertical="center" wrapText="1"/>
    </xf>
    <xf numFmtId="182" fontId="5" fillId="4" borderId="1" xfId="0" applyNumberFormat="1" applyFont="1" applyFill="1" applyBorder="1" applyAlignment="1">
      <alignment horizontal="justify" vertical="center" wrapText="1"/>
    </xf>
    <xf numFmtId="182"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xf numFmtId="180" fontId="2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7" fontId="5" fillId="4" borderId="1" xfId="0" applyNumberFormat="1" applyFont="1" applyFill="1" applyBorder="1" applyAlignment="1">
      <alignment horizontal="center" vertical="center" wrapText="1"/>
    </xf>
    <xf numFmtId="188" fontId="5" fillId="4" borderId="1" xfId="0" applyNumberFormat="1" applyFont="1" applyFill="1" applyBorder="1" applyAlignment="1">
      <alignment horizontal="center" vertical="center" wrapText="1"/>
    </xf>
    <xf numFmtId="0" fontId="5" fillId="4" borderId="1" xfId="0" applyFont="1" applyFill="1" applyBorder="1" applyAlignment="1">
      <alignment vertical="center"/>
    </xf>
    <xf numFmtId="182" fontId="6" fillId="4" borderId="1" xfId="0" applyNumberFormat="1" applyFont="1" applyFill="1" applyBorder="1" applyAlignment="1">
      <alignment horizontal="center" vertical="center" wrapText="1"/>
    </xf>
    <xf numFmtId="182" fontId="6" fillId="4" borderId="1" xfId="0" applyNumberFormat="1" applyFont="1" applyFill="1" applyBorder="1" applyAlignment="1">
      <alignment horizontal="center" vertical="center"/>
    </xf>
    <xf numFmtId="179" fontId="6" fillId="4"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9" fontId="6" fillId="4" borderId="1" xfId="49" applyNumberFormat="1" applyFont="1" applyFill="1" applyBorder="1" applyAlignment="1" applyProtection="1">
      <alignment horizontal="center" vertical="center" wrapText="1"/>
    </xf>
    <xf numFmtId="0" fontId="6" fillId="4" borderId="1" xfId="53" applyFont="1" applyFill="1" applyBorder="1" applyAlignment="1">
      <alignment horizontal="center" vertical="center" wrapText="1"/>
    </xf>
    <xf numFmtId="177" fontId="5" fillId="4" borderId="1" xfId="49" applyNumberFormat="1" applyFont="1" applyFill="1" applyBorder="1" applyAlignment="1">
      <alignment horizontal="center" vertical="center" wrapText="1"/>
    </xf>
    <xf numFmtId="49" fontId="10" fillId="4" borderId="1" xfId="49" applyNumberFormat="1" applyFont="1" applyFill="1" applyBorder="1" applyAlignment="1">
      <alignment horizontal="center" vertical="center" wrapText="1"/>
    </xf>
    <xf numFmtId="0" fontId="10" fillId="4" borderId="1" xfId="49"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179" fontId="6" fillId="4" borderId="1" xfId="0" applyNumberFormat="1" applyFont="1" applyFill="1" applyBorder="1" applyAlignment="1">
      <alignment horizontal="center" vertical="center"/>
    </xf>
    <xf numFmtId="0" fontId="6" fillId="4" borderId="1" xfId="0" applyFont="1" applyFill="1" applyBorder="1" applyAlignment="1">
      <alignment vertical="center"/>
    </xf>
    <xf numFmtId="179" fontId="6" fillId="4" borderId="1" xfId="0" applyNumberFormat="1" applyFont="1" applyFill="1" applyBorder="1" applyAlignment="1">
      <alignment vertical="center"/>
    </xf>
    <xf numFmtId="179" fontId="6" fillId="4" borderId="1" xfId="49" applyNumberFormat="1" applyFont="1" applyFill="1" applyBorder="1" applyAlignment="1">
      <alignment horizontal="center" vertical="center" wrapText="1"/>
    </xf>
    <xf numFmtId="0" fontId="6" fillId="4" borderId="7" xfId="49" applyFont="1" applyFill="1" applyBorder="1" applyAlignment="1">
      <alignment horizontal="center" vertical="center" wrapText="1"/>
    </xf>
    <xf numFmtId="179" fontId="6" fillId="4" borderId="7" xfId="49" applyNumberFormat="1" applyFont="1" applyFill="1" applyBorder="1" applyAlignment="1">
      <alignment horizontal="center" vertical="center" wrapText="1"/>
    </xf>
    <xf numFmtId="182" fontId="5" fillId="4"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11" fillId="0" borderId="8" xfId="0" applyFont="1" applyFill="1" applyBorder="1" applyAlignment="1">
      <alignment vertical="center"/>
    </xf>
    <xf numFmtId="57" fontId="6" fillId="0" borderId="1"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xf>
    <xf numFmtId="0" fontId="6" fillId="4" borderId="4" xfId="0" applyFont="1" applyFill="1" applyBorder="1" applyAlignment="1">
      <alignment horizontal="justify" vertical="center" wrapText="1"/>
    </xf>
    <xf numFmtId="183" fontId="6" fillId="4"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shrinkToFit="1"/>
    </xf>
    <xf numFmtId="0" fontId="17" fillId="0" borderId="1" xfId="0" applyNumberFormat="1" applyFont="1" applyFill="1" applyBorder="1" applyAlignment="1">
      <alignment horizontal="left" vertical="center" wrapText="1" shrinkToFit="1"/>
    </xf>
    <xf numFmtId="177"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wrapText="1"/>
    </xf>
    <xf numFmtId="182"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3" xfId="0" applyFont="1" applyFill="1" applyBorder="1" applyAlignment="1">
      <alignment vertical="center"/>
    </xf>
    <xf numFmtId="0" fontId="17" fillId="0" borderId="1" xfId="0" applyFont="1" applyFill="1" applyBorder="1" applyAlignment="1">
      <alignment vertical="center"/>
    </xf>
    <xf numFmtId="183" fontId="5" fillId="0" borderId="1"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5" fillId="0" borderId="8" xfId="0" applyFont="1" applyFill="1" applyBorder="1" applyAlignment="1">
      <alignment horizontal="center" vertical="center"/>
    </xf>
    <xf numFmtId="176" fontId="22"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justify" vertical="center" wrapText="1"/>
    </xf>
    <xf numFmtId="176"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justify" vertical="center" wrapText="1"/>
    </xf>
    <xf numFmtId="176" fontId="5" fillId="0" borderId="1" xfId="0"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8" fillId="0" borderId="1" xfId="0" applyFont="1" applyFill="1" applyBorder="1" applyAlignment="1">
      <alignment horizontal="justify" vertical="center"/>
    </xf>
    <xf numFmtId="182" fontId="22" fillId="0" borderId="1" xfId="0" applyNumberFormat="1" applyFont="1" applyFill="1" applyBorder="1" applyAlignment="1">
      <alignment horizontal="center" vertical="center"/>
    </xf>
    <xf numFmtId="183" fontId="22" fillId="0" borderId="2"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xf>
    <xf numFmtId="0" fontId="6" fillId="0" borderId="7" xfId="0" applyFont="1" applyFill="1" applyBorder="1" applyAlignment="1">
      <alignment horizontal="center" vertical="center"/>
    </xf>
    <xf numFmtId="183" fontId="22" fillId="0" borderId="1" xfId="0" applyNumberFormat="1" applyFont="1" applyFill="1" applyBorder="1" applyAlignment="1">
      <alignment horizontal="center" vertical="center" wrapText="1"/>
    </xf>
    <xf numFmtId="0" fontId="5" fillId="0" borderId="8" xfId="0" applyFont="1" applyFill="1" applyBorder="1" applyAlignment="1">
      <alignment vertical="center"/>
    </xf>
    <xf numFmtId="0" fontId="30" fillId="0" borderId="1" xfId="0" applyFont="1" applyFill="1" applyBorder="1" applyAlignment="1">
      <alignment horizontal="justify" vertical="center"/>
    </xf>
    <xf numFmtId="0" fontId="31" fillId="0" borderId="1" xfId="0" applyFont="1" applyFill="1" applyBorder="1" applyAlignment="1">
      <alignment horizontal="justify" vertical="center" wrapText="1"/>
    </xf>
    <xf numFmtId="0" fontId="12" fillId="0" borderId="0" xfId="0" applyFont="1" applyFill="1" applyBorder="1" applyAlignment="1">
      <alignment vertical="center" wrapText="1"/>
    </xf>
    <xf numFmtId="0" fontId="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183" fontId="1" fillId="0" borderId="1"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7" xfId="50"/>
    <cellStyle name="常规_2011年农村饮水安全工程建设进展情况月报表" xfId="51"/>
    <cellStyle name="常规 2" xfId="52"/>
    <cellStyle name="常规 7" xfId="53"/>
    <cellStyle name="常规 10 10" xfId="54"/>
  </cellStyles>
  <tableStyles count="0" defaultTableStyle="TableStyleMedium2" defaultPivotStyle="PivotStyleLight16"/>
  <colors>
    <mruColors>
      <color rgb="006B1D64"/>
      <color rgb="00800285"/>
      <color rgb="00F02AFC"/>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745</xdr:row>
      <xdr:rowOff>0</xdr:rowOff>
    </xdr:from>
    <xdr:to>
      <xdr:col>5</xdr:col>
      <xdr:colOff>228600</xdr:colOff>
      <xdr:row>745</xdr:row>
      <xdr:rowOff>31750</xdr:rowOff>
    </xdr:to>
    <xdr:pic>
      <xdr:nvPicPr>
        <xdr:cNvPr id="2" name="Picture 1" descr="C:\Users\lenovo\AppData\Local\Temp\ksohtml\clip_image1177.png"/>
        <xdr:cNvPicPr>
          <a:picLocks noChangeAspect="1"/>
        </xdr:cNvPicPr>
      </xdr:nvPicPr>
      <xdr:blipFill>
        <a:blip r:embed="rId1"/>
        <a:stretch>
          <a:fillRect/>
        </a:stretch>
      </xdr:blipFill>
      <xdr:spPr>
        <a:xfrm>
          <a:off x="7202170" y="511314700"/>
          <a:ext cx="228600" cy="31750"/>
        </a:xfrm>
        <a:prstGeom prst="rect">
          <a:avLst/>
        </a:prstGeom>
        <a:noFill/>
        <a:ln w="9525">
          <a:noFill/>
        </a:ln>
      </xdr:spPr>
    </xdr:pic>
    <xdr:clientData/>
  </xdr:twoCellAnchor>
  <xdr:twoCellAnchor editAs="oneCell">
    <xdr:from>
      <xdr:col>5</xdr:col>
      <xdr:colOff>0</xdr:colOff>
      <xdr:row>745</xdr:row>
      <xdr:rowOff>0</xdr:rowOff>
    </xdr:from>
    <xdr:to>
      <xdr:col>5</xdr:col>
      <xdr:colOff>228600</xdr:colOff>
      <xdr:row>745</xdr:row>
      <xdr:rowOff>31750</xdr:rowOff>
    </xdr:to>
    <xdr:pic>
      <xdr:nvPicPr>
        <xdr:cNvPr id="3" name="Picture 4" descr="C:\Users\lenovo\AppData\Local\Temp\ksohtml\clip_image1180.png"/>
        <xdr:cNvPicPr>
          <a:picLocks noChangeAspect="1"/>
        </xdr:cNvPicPr>
      </xdr:nvPicPr>
      <xdr:blipFill>
        <a:blip r:embed="rId2"/>
        <a:stretch>
          <a:fillRect/>
        </a:stretch>
      </xdr:blipFill>
      <xdr:spPr>
        <a:xfrm>
          <a:off x="7202170" y="511314700"/>
          <a:ext cx="228600" cy="31750"/>
        </a:xfrm>
        <a:prstGeom prst="rect">
          <a:avLst/>
        </a:prstGeom>
        <a:noFill/>
        <a:ln w="9525">
          <a:noFill/>
        </a:ln>
      </xdr:spPr>
    </xdr:pic>
    <xdr:clientData/>
  </xdr:twoCellAnchor>
  <xdr:twoCellAnchor editAs="oneCell">
    <xdr:from>
      <xdr:col>5</xdr:col>
      <xdr:colOff>0</xdr:colOff>
      <xdr:row>745</xdr:row>
      <xdr:rowOff>0</xdr:rowOff>
    </xdr:from>
    <xdr:to>
      <xdr:col>5</xdr:col>
      <xdr:colOff>215265</xdr:colOff>
      <xdr:row>745</xdr:row>
      <xdr:rowOff>31750</xdr:rowOff>
    </xdr:to>
    <xdr:pic>
      <xdr:nvPicPr>
        <xdr:cNvPr id="4" name="Picture 5" descr="C:\Users\lenovo\AppData\Local\Temp\ksohtml\clip_image1181.png"/>
        <xdr:cNvPicPr>
          <a:picLocks noChangeAspect="1"/>
        </xdr:cNvPicPr>
      </xdr:nvPicPr>
      <xdr:blipFill>
        <a:blip r:embed="rId2"/>
        <a:stretch>
          <a:fillRect/>
        </a:stretch>
      </xdr:blipFill>
      <xdr:spPr>
        <a:xfrm>
          <a:off x="7202170" y="511314700"/>
          <a:ext cx="215265" cy="31750"/>
        </a:xfrm>
        <a:prstGeom prst="rect">
          <a:avLst/>
        </a:prstGeom>
        <a:noFill/>
        <a:ln w="9525">
          <a:noFill/>
        </a:ln>
      </xdr:spPr>
    </xdr:pic>
    <xdr:clientData/>
  </xdr:twoCellAnchor>
  <xdr:twoCellAnchor editAs="oneCell">
    <xdr:from>
      <xdr:col>5</xdr:col>
      <xdr:colOff>0</xdr:colOff>
      <xdr:row>745</xdr:row>
      <xdr:rowOff>0</xdr:rowOff>
    </xdr:from>
    <xdr:to>
      <xdr:col>5</xdr:col>
      <xdr:colOff>260350</xdr:colOff>
      <xdr:row>745</xdr:row>
      <xdr:rowOff>31750</xdr:rowOff>
    </xdr:to>
    <xdr:pic>
      <xdr:nvPicPr>
        <xdr:cNvPr id="5" name="Picture 6" descr="C:\Users\lenovo\AppData\Local\Temp\ksohtml\clip_image1182.png"/>
        <xdr:cNvPicPr>
          <a:picLocks noChangeAspect="1"/>
        </xdr:cNvPicPr>
      </xdr:nvPicPr>
      <xdr:blipFill>
        <a:blip r:embed="rId3"/>
        <a:stretch>
          <a:fillRect/>
        </a:stretch>
      </xdr:blipFill>
      <xdr:spPr>
        <a:xfrm>
          <a:off x="7202170" y="511314700"/>
          <a:ext cx="260350" cy="31750"/>
        </a:xfrm>
        <a:prstGeom prst="rect">
          <a:avLst/>
        </a:prstGeom>
        <a:noFill/>
        <a:ln w="9525">
          <a:noFill/>
        </a:ln>
      </xdr:spPr>
    </xdr:pic>
    <xdr:clientData/>
  </xdr:twoCellAnchor>
  <xdr:twoCellAnchor editAs="oneCell">
    <xdr:from>
      <xdr:col>5</xdr:col>
      <xdr:colOff>0</xdr:colOff>
      <xdr:row>745</xdr:row>
      <xdr:rowOff>0</xdr:rowOff>
    </xdr:from>
    <xdr:to>
      <xdr:col>5</xdr:col>
      <xdr:colOff>223520</xdr:colOff>
      <xdr:row>745</xdr:row>
      <xdr:rowOff>31750</xdr:rowOff>
    </xdr:to>
    <xdr:pic>
      <xdr:nvPicPr>
        <xdr:cNvPr id="8" name="Picture 5" descr="C:\Users\lenovo\AppData\Local\Temp\ksohtml\clip_image1181.png"/>
        <xdr:cNvPicPr>
          <a:picLocks noChangeAspect="1"/>
        </xdr:cNvPicPr>
      </xdr:nvPicPr>
      <xdr:blipFill>
        <a:blip r:embed="rId2"/>
        <a:stretch>
          <a:fillRect/>
        </a:stretch>
      </xdr:blipFill>
      <xdr:spPr>
        <a:xfrm>
          <a:off x="7202170" y="511314700"/>
          <a:ext cx="223520" cy="31750"/>
        </a:xfrm>
        <a:prstGeom prst="rect">
          <a:avLst/>
        </a:prstGeom>
        <a:noFill/>
        <a:ln w="9525">
          <a:noFill/>
        </a:ln>
      </xdr:spPr>
    </xdr:pic>
    <xdr:clientData/>
  </xdr:twoCellAnchor>
  <xdr:twoCellAnchor editAs="oneCell">
    <xdr:from>
      <xdr:col>5</xdr:col>
      <xdr:colOff>20955</xdr:colOff>
      <xdr:row>745</xdr:row>
      <xdr:rowOff>0</xdr:rowOff>
    </xdr:from>
    <xdr:to>
      <xdr:col>5</xdr:col>
      <xdr:colOff>250190</xdr:colOff>
      <xdr:row>745</xdr:row>
      <xdr:rowOff>31750</xdr:rowOff>
    </xdr:to>
    <xdr:pic>
      <xdr:nvPicPr>
        <xdr:cNvPr id="31" name="Picture 5" descr="C:\Users\lenovo\AppData\Local\Temp\ksohtml\clip_image1181.png"/>
        <xdr:cNvPicPr>
          <a:picLocks noChangeAspect="1"/>
        </xdr:cNvPicPr>
      </xdr:nvPicPr>
      <xdr:blipFill>
        <a:blip r:embed="rId2"/>
        <a:stretch>
          <a:fillRect/>
        </a:stretch>
      </xdr:blipFill>
      <xdr:spPr>
        <a:xfrm>
          <a:off x="7223125" y="511314700"/>
          <a:ext cx="229235" cy="31750"/>
        </a:xfrm>
        <a:prstGeom prst="rect">
          <a:avLst/>
        </a:prstGeom>
        <a:noFill/>
        <a:ln w="9525">
          <a:noFill/>
        </a:ln>
      </xdr:spPr>
    </xdr:pic>
    <xdr:clientData/>
  </xdr:twoCellAnchor>
  <xdr:twoCellAnchor editAs="oneCell">
    <xdr:from>
      <xdr:col>5</xdr:col>
      <xdr:colOff>13335</xdr:colOff>
      <xdr:row>745</xdr:row>
      <xdr:rowOff>0</xdr:rowOff>
    </xdr:from>
    <xdr:to>
      <xdr:col>5</xdr:col>
      <xdr:colOff>236855</xdr:colOff>
      <xdr:row>745</xdr:row>
      <xdr:rowOff>31750</xdr:rowOff>
    </xdr:to>
    <xdr:pic>
      <xdr:nvPicPr>
        <xdr:cNvPr id="32" name="Picture 5" descr="C:\Users\lenovo\AppData\Local\Temp\ksohtml\clip_image1181.png"/>
        <xdr:cNvPicPr>
          <a:picLocks noChangeAspect="1"/>
        </xdr:cNvPicPr>
      </xdr:nvPicPr>
      <xdr:blipFill>
        <a:blip r:embed="rId2"/>
        <a:stretch>
          <a:fillRect/>
        </a:stretch>
      </xdr:blipFill>
      <xdr:spPr>
        <a:xfrm>
          <a:off x="7215505" y="511314700"/>
          <a:ext cx="223520" cy="31750"/>
        </a:xfrm>
        <a:prstGeom prst="rect">
          <a:avLst/>
        </a:prstGeom>
        <a:noFill/>
        <a:ln w="9525">
          <a:noFill/>
        </a:ln>
      </xdr:spPr>
    </xdr:pic>
    <xdr:clientData/>
  </xdr:twoCellAnchor>
  <xdr:twoCellAnchor editAs="oneCell">
    <xdr:from>
      <xdr:col>5</xdr:col>
      <xdr:colOff>0</xdr:colOff>
      <xdr:row>745</xdr:row>
      <xdr:rowOff>0</xdr:rowOff>
    </xdr:from>
    <xdr:to>
      <xdr:col>5</xdr:col>
      <xdr:colOff>236855</xdr:colOff>
      <xdr:row>745</xdr:row>
      <xdr:rowOff>31750</xdr:rowOff>
    </xdr:to>
    <xdr:pic>
      <xdr:nvPicPr>
        <xdr:cNvPr id="33" name="Picture 1" descr="C:\Users\lenovo\AppData\Local\Temp\ksohtml\clip_image1177.png"/>
        <xdr:cNvPicPr>
          <a:picLocks noChangeAspect="1"/>
        </xdr:cNvPicPr>
      </xdr:nvPicPr>
      <xdr:blipFill>
        <a:blip r:embed="rId1"/>
        <a:stretch>
          <a:fillRect/>
        </a:stretch>
      </xdr:blipFill>
      <xdr:spPr>
        <a:xfrm>
          <a:off x="7202170" y="511314700"/>
          <a:ext cx="236855" cy="31750"/>
        </a:xfrm>
        <a:prstGeom prst="rect">
          <a:avLst/>
        </a:prstGeom>
        <a:noFill/>
        <a:ln w="9525">
          <a:noFill/>
        </a:ln>
      </xdr:spPr>
    </xdr:pic>
    <xdr:clientData/>
  </xdr:twoCellAnchor>
  <xdr:twoCellAnchor editAs="oneCell">
    <xdr:from>
      <xdr:col>5</xdr:col>
      <xdr:colOff>0</xdr:colOff>
      <xdr:row>745</xdr:row>
      <xdr:rowOff>0</xdr:rowOff>
    </xdr:from>
    <xdr:to>
      <xdr:col>5</xdr:col>
      <xdr:colOff>236855</xdr:colOff>
      <xdr:row>745</xdr:row>
      <xdr:rowOff>31750</xdr:rowOff>
    </xdr:to>
    <xdr:pic>
      <xdr:nvPicPr>
        <xdr:cNvPr id="34" name="Picture 4" descr="C:\Users\lenovo\AppData\Local\Temp\ksohtml\clip_image1180.png"/>
        <xdr:cNvPicPr>
          <a:picLocks noChangeAspect="1"/>
        </xdr:cNvPicPr>
      </xdr:nvPicPr>
      <xdr:blipFill>
        <a:blip r:embed="rId2"/>
        <a:stretch>
          <a:fillRect/>
        </a:stretch>
      </xdr:blipFill>
      <xdr:spPr>
        <a:xfrm>
          <a:off x="7202170" y="511314700"/>
          <a:ext cx="236855" cy="31750"/>
        </a:xfrm>
        <a:prstGeom prst="rect">
          <a:avLst/>
        </a:prstGeom>
        <a:noFill/>
        <a:ln w="9525">
          <a:noFill/>
        </a:ln>
      </xdr:spPr>
    </xdr:pic>
    <xdr:clientData/>
  </xdr:twoCellAnchor>
  <xdr:twoCellAnchor editAs="oneCell">
    <xdr:from>
      <xdr:col>5</xdr:col>
      <xdr:colOff>8255</xdr:colOff>
      <xdr:row>745</xdr:row>
      <xdr:rowOff>0</xdr:rowOff>
    </xdr:from>
    <xdr:to>
      <xdr:col>5</xdr:col>
      <xdr:colOff>236855</xdr:colOff>
      <xdr:row>745</xdr:row>
      <xdr:rowOff>31750</xdr:rowOff>
    </xdr:to>
    <xdr:pic>
      <xdr:nvPicPr>
        <xdr:cNvPr id="63" name="Picture 5" descr="C:\Users\lenovo\AppData\Local\Temp\ksohtml\clip_image1181.png"/>
        <xdr:cNvPicPr>
          <a:picLocks noChangeAspect="1"/>
        </xdr:cNvPicPr>
      </xdr:nvPicPr>
      <xdr:blipFill>
        <a:blip r:embed="rId2"/>
        <a:stretch>
          <a:fillRect/>
        </a:stretch>
      </xdr:blipFill>
      <xdr:spPr>
        <a:xfrm>
          <a:off x="7210425" y="511314700"/>
          <a:ext cx="228600" cy="31750"/>
        </a:xfrm>
        <a:prstGeom prst="rect">
          <a:avLst/>
        </a:prstGeom>
        <a:noFill/>
        <a:ln w="9525">
          <a:noFill/>
        </a:ln>
      </xdr:spPr>
    </xdr:pic>
    <xdr:clientData/>
  </xdr:twoCellAnchor>
  <xdr:twoCellAnchor editAs="oneCell">
    <xdr:from>
      <xdr:col>5</xdr:col>
      <xdr:colOff>0</xdr:colOff>
      <xdr:row>830</xdr:row>
      <xdr:rowOff>0</xdr:rowOff>
    </xdr:from>
    <xdr:to>
      <xdr:col>5</xdr:col>
      <xdr:colOff>234315</xdr:colOff>
      <xdr:row>830</xdr:row>
      <xdr:rowOff>39370</xdr:rowOff>
    </xdr:to>
    <xdr:pic>
      <xdr:nvPicPr>
        <xdr:cNvPr id="64" name="Picture 1" descr="C:\Users\lenovo\AppData\Local\Temp\ksohtml\clip_image1177.png"/>
        <xdr:cNvPicPr>
          <a:picLocks noChangeAspect="1"/>
        </xdr:cNvPicPr>
      </xdr:nvPicPr>
      <xdr:blipFill>
        <a:blip r:embed="rId1"/>
        <a:stretch>
          <a:fillRect/>
        </a:stretch>
      </xdr:blipFill>
      <xdr:spPr>
        <a:xfrm>
          <a:off x="7202170" y="567530615"/>
          <a:ext cx="234315" cy="39370"/>
        </a:xfrm>
        <a:prstGeom prst="rect">
          <a:avLst/>
        </a:prstGeom>
        <a:noFill/>
        <a:ln w="9525">
          <a:noFill/>
        </a:ln>
      </xdr:spPr>
    </xdr:pic>
    <xdr:clientData/>
  </xdr:twoCellAnchor>
  <xdr:twoCellAnchor editAs="oneCell">
    <xdr:from>
      <xdr:col>5</xdr:col>
      <xdr:colOff>0</xdr:colOff>
      <xdr:row>830</xdr:row>
      <xdr:rowOff>0</xdr:rowOff>
    </xdr:from>
    <xdr:to>
      <xdr:col>5</xdr:col>
      <xdr:colOff>234315</xdr:colOff>
      <xdr:row>830</xdr:row>
      <xdr:rowOff>39370</xdr:rowOff>
    </xdr:to>
    <xdr:pic>
      <xdr:nvPicPr>
        <xdr:cNvPr id="65" name="Picture 4" descr="C:\Users\lenovo\AppData\Local\Temp\ksohtml\clip_image1180.png"/>
        <xdr:cNvPicPr>
          <a:picLocks noChangeAspect="1"/>
        </xdr:cNvPicPr>
      </xdr:nvPicPr>
      <xdr:blipFill>
        <a:blip r:embed="rId2"/>
        <a:stretch>
          <a:fillRect/>
        </a:stretch>
      </xdr:blipFill>
      <xdr:spPr>
        <a:xfrm>
          <a:off x="7202170" y="567530615"/>
          <a:ext cx="234315" cy="39370"/>
        </a:xfrm>
        <a:prstGeom prst="rect">
          <a:avLst/>
        </a:prstGeom>
        <a:noFill/>
        <a:ln w="9525">
          <a:noFill/>
        </a:ln>
      </xdr:spPr>
    </xdr:pic>
    <xdr:clientData/>
  </xdr:twoCellAnchor>
  <xdr:twoCellAnchor editAs="oneCell">
    <xdr:from>
      <xdr:col>5</xdr:col>
      <xdr:colOff>0</xdr:colOff>
      <xdr:row>830</xdr:row>
      <xdr:rowOff>0</xdr:rowOff>
    </xdr:from>
    <xdr:to>
      <xdr:col>5</xdr:col>
      <xdr:colOff>215265</xdr:colOff>
      <xdr:row>830</xdr:row>
      <xdr:rowOff>39370</xdr:rowOff>
    </xdr:to>
    <xdr:pic>
      <xdr:nvPicPr>
        <xdr:cNvPr id="66" name="Picture 5" descr="C:\Users\lenovo\AppData\Local\Temp\ksohtml\clip_image1181.png"/>
        <xdr:cNvPicPr>
          <a:picLocks noChangeAspect="1"/>
        </xdr:cNvPicPr>
      </xdr:nvPicPr>
      <xdr:blipFill>
        <a:blip r:embed="rId2"/>
        <a:stretch>
          <a:fillRect/>
        </a:stretch>
      </xdr:blipFill>
      <xdr:spPr>
        <a:xfrm>
          <a:off x="7202170" y="567530615"/>
          <a:ext cx="215265" cy="39370"/>
        </a:xfrm>
        <a:prstGeom prst="rect">
          <a:avLst/>
        </a:prstGeom>
        <a:noFill/>
        <a:ln w="9525">
          <a:noFill/>
        </a:ln>
      </xdr:spPr>
    </xdr:pic>
    <xdr:clientData/>
  </xdr:twoCellAnchor>
  <xdr:twoCellAnchor editAs="oneCell">
    <xdr:from>
      <xdr:col>5</xdr:col>
      <xdr:colOff>0</xdr:colOff>
      <xdr:row>830</xdr:row>
      <xdr:rowOff>0</xdr:rowOff>
    </xdr:from>
    <xdr:to>
      <xdr:col>5</xdr:col>
      <xdr:colOff>257175</xdr:colOff>
      <xdr:row>830</xdr:row>
      <xdr:rowOff>39370</xdr:rowOff>
    </xdr:to>
    <xdr:pic>
      <xdr:nvPicPr>
        <xdr:cNvPr id="67" name="Picture 6" descr="C:\Users\lenovo\AppData\Local\Temp\ksohtml\clip_image1182.png"/>
        <xdr:cNvPicPr>
          <a:picLocks noChangeAspect="1"/>
        </xdr:cNvPicPr>
      </xdr:nvPicPr>
      <xdr:blipFill>
        <a:blip r:embed="rId3"/>
        <a:stretch>
          <a:fillRect/>
        </a:stretch>
      </xdr:blipFill>
      <xdr:spPr>
        <a:xfrm>
          <a:off x="7202170" y="567530615"/>
          <a:ext cx="257175" cy="39370"/>
        </a:xfrm>
        <a:prstGeom prst="rect">
          <a:avLst/>
        </a:prstGeom>
        <a:noFill/>
        <a:ln w="9525">
          <a:noFill/>
        </a:ln>
      </xdr:spPr>
    </xdr:pic>
    <xdr:clientData/>
  </xdr:twoCellAnchor>
  <xdr:twoCellAnchor editAs="oneCell">
    <xdr:from>
      <xdr:col>5</xdr:col>
      <xdr:colOff>0</xdr:colOff>
      <xdr:row>830</xdr:row>
      <xdr:rowOff>0</xdr:rowOff>
    </xdr:from>
    <xdr:to>
      <xdr:col>5</xdr:col>
      <xdr:colOff>225425</xdr:colOff>
      <xdr:row>830</xdr:row>
      <xdr:rowOff>39370</xdr:rowOff>
    </xdr:to>
    <xdr:pic>
      <xdr:nvPicPr>
        <xdr:cNvPr id="70" name="Picture 5" descr="C:\Users\lenovo\AppData\Local\Temp\ksohtml\clip_image1181.png"/>
        <xdr:cNvPicPr>
          <a:picLocks noChangeAspect="1"/>
        </xdr:cNvPicPr>
      </xdr:nvPicPr>
      <xdr:blipFill>
        <a:blip r:embed="rId2"/>
        <a:stretch>
          <a:fillRect/>
        </a:stretch>
      </xdr:blipFill>
      <xdr:spPr>
        <a:xfrm>
          <a:off x="7202170" y="567530615"/>
          <a:ext cx="225425" cy="39370"/>
        </a:xfrm>
        <a:prstGeom prst="rect">
          <a:avLst/>
        </a:prstGeom>
        <a:noFill/>
        <a:ln w="9525">
          <a:noFill/>
        </a:ln>
      </xdr:spPr>
    </xdr:pic>
    <xdr:clientData/>
  </xdr:twoCellAnchor>
  <xdr:twoCellAnchor editAs="oneCell">
    <xdr:from>
      <xdr:col>5</xdr:col>
      <xdr:colOff>19050</xdr:colOff>
      <xdr:row>830</xdr:row>
      <xdr:rowOff>0</xdr:rowOff>
    </xdr:from>
    <xdr:to>
      <xdr:col>5</xdr:col>
      <xdr:colOff>247015</xdr:colOff>
      <xdr:row>830</xdr:row>
      <xdr:rowOff>39370</xdr:rowOff>
    </xdr:to>
    <xdr:pic>
      <xdr:nvPicPr>
        <xdr:cNvPr id="93" name="Picture 5" descr="C:\Users\lenovo\AppData\Local\Temp\ksohtml\clip_image1181.png"/>
        <xdr:cNvPicPr>
          <a:picLocks noChangeAspect="1"/>
        </xdr:cNvPicPr>
      </xdr:nvPicPr>
      <xdr:blipFill>
        <a:blip r:embed="rId2"/>
        <a:stretch>
          <a:fillRect/>
        </a:stretch>
      </xdr:blipFill>
      <xdr:spPr>
        <a:xfrm>
          <a:off x="7221220" y="567530615"/>
          <a:ext cx="227965" cy="39370"/>
        </a:xfrm>
        <a:prstGeom prst="rect">
          <a:avLst/>
        </a:prstGeom>
        <a:noFill/>
        <a:ln w="9525">
          <a:noFill/>
        </a:ln>
      </xdr:spPr>
    </xdr:pic>
    <xdr:clientData/>
  </xdr:twoCellAnchor>
  <xdr:twoCellAnchor editAs="oneCell">
    <xdr:from>
      <xdr:col>5</xdr:col>
      <xdr:colOff>10795</xdr:colOff>
      <xdr:row>830</xdr:row>
      <xdr:rowOff>0</xdr:rowOff>
    </xdr:from>
    <xdr:to>
      <xdr:col>5</xdr:col>
      <xdr:colOff>236220</xdr:colOff>
      <xdr:row>830</xdr:row>
      <xdr:rowOff>39370</xdr:rowOff>
    </xdr:to>
    <xdr:pic>
      <xdr:nvPicPr>
        <xdr:cNvPr id="94" name="Picture 5" descr="C:\Users\lenovo\AppData\Local\Temp\ksohtml\clip_image1181.png"/>
        <xdr:cNvPicPr>
          <a:picLocks noChangeAspect="1"/>
        </xdr:cNvPicPr>
      </xdr:nvPicPr>
      <xdr:blipFill>
        <a:blip r:embed="rId2"/>
        <a:stretch>
          <a:fillRect/>
        </a:stretch>
      </xdr:blipFill>
      <xdr:spPr>
        <a:xfrm>
          <a:off x="7212965" y="567530615"/>
          <a:ext cx="225425" cy="39370"/>
        </a:xfrm>
        <a:prstGeom prst="rect">
          <a:avLst/>
        </a:prstGeom>
        <a:noFill/>
        <a:ln w="9525">
          <a:noFill/>
        </a:ln>
      </xdr:spPr>
    </xdr:pic>
    <xdr:clientData/>
  </xdr:twoCellAnchor>
  <xdr:twoCellAnchor editAs="oneCell">
    <xdr:from>
      <xdr:col>5</xdr:col>
      <xdr:colOff>0</xdr:colOff>
      <xdr:row>800</xdr:row>
      <xdr:rowOff>0</xdr:rowOff>
    </xdr:from>
    <xdr:to>
      <xdr:col>5</xdr:col>
      <xdr:colOff>238125</xdr:colOff>
      <xdr:row>800</xdr:row>
      <xdr:rowOff>39370</xdr:rowOff>
    </xdr:to>
    <xdr:pic>
      <xdr:nvPicPr>
        <xdr:cNvPr id="95" name="Picture 1" descr="C:\Users\lenovo\AppData\Local\Temp\ksohtml\clip_image1177.png"/>
        <xdr:cNvPicPr>
          <a:picLocks noChangeAspect="1"/>
        </xdr:cNvPicPr>
      </xdr:nvPicPr>
      <xdr:blipFill>
        <a:blip r:embed="rId1"/>
        <a:stretch>
          <a:fillRect/>
        </a:stretch>
      </xdr:blipFill>
      <xdr:spPr>
        <a:xfrm>
          <a:off x="7202170" y="545813615"/>
          <a:ext cx="238125" cy="39370"/>
        </a:xfrm>
        <a:prstGeom prst="rect">
          <a:avLst/>
        </a:prstGeom>
        <a:noFill/>
        <a:ln w="9525">
          <a:noFill/>
        </a:ln>
      </xdr:spPr>
    </xdr:pic>
    <xdr:clientData/>
  </xdr:twoCellAnchor>
  <xdr:twoCellAnchor editAs="oneCell">
    <xdr:from>
      <xdr:col>5</xdr:col>
      <xdr:colOff>0</xdr:colOff>
      <xdr:row>800</xdr:row>
      <xdr:rowOff>0</xdr:rowOff>
    </xdr:from>
    <xdr:to>
      <xdr:col>5</xdr:col>
      <xdr:colOff>238125</xdr:colOff>
      <xdr:row>800</xdr:row>
      <xdr:rowOff>39370</xdr:rowOff>
    </xdr:to>
    <xdr:pic>
      <xdr:nvPicPr>
        <xdr:cNvPr id="96" name="Picture 4" descr="C:\Users\lenovo\AppData\Local\Temp\ksohtml\clip_image1180.png"/>
        <xdr:cNvPicPr>
          <a:picLocks noChangeAspect="1"/>
        </xdr:cNvPicPr>
      </xdr:nvPicPr>
      <xdr:blipFill>
        <a:blip r:embed="rId2"/>
        <a:stretch>
          <a:fillRect/>
        </a:stretch>
      </xdr:blipFill>
      <xdr:spPr>
        <a:xfrm>
          <a:off x="7202170" y="545813615"/>
          <a:ext cx="238125" cy="39370"/>
        </a:xfrm>
        <a:prstGeom prst="rect">
          <a:avLst/>
        </a:prstGeom>
        <a:noFill/>
        <a:ln w="9525">
          <a:noFill/>
        </a:ln>
      </xdr:spPr>
    </xdr:pic>
    <xdr:clientData/>
  </xdr:twoCellAnchor>
  <xdr:twoCellAnchor editAs="oneCell">
    <xdr:from>
      <xdr:col>5</xdr:col>
      <xdr:colOff>0</xdr:colOff>
      <xdr:row>800</xdr:row>
      <xdr:rowOff>0</xdr:rowOff>
    </xdr:from>
    <xdr:to>
      <xdr:col>5</xdr:col>
      <xdr:colOff>215265</xdr:colOff>
      <xdr:row>800</xdr:row>
      <xdr:rowOff>39370</xdr:rowOff>
    </xdr:to>
    <xdr:pic>
      <xdr:nvPicPr>
        <xdr:cNvPr id="97" name="Picture 5" descr="C:\Users\lenovo\AppData\Local\Temp\ksohtml\clip_image1181.png"/>
        <xdr:cNvPicPr>
          <a:picLocks noChangeAspect="1"/>
        </xdr:cNvPicPr>
      </xdr:nvPicPr>
      <xdr:blipFill>
        <a:blip r:embed="rId2"/>
        <a:stretch>
          <a:fillRect/>
        </a:stretch>
      </xdr:blipFill>
      <xdr:spPr>
        <a:xfrm>
          <a:off x="7202170" y="545813615"/>
          <a:ext cx="215265" cy="39370"/>
        </a:xfrm>
        <a:prstGeom prst="rect">
          <a:avLst/>
        </a:prstGeom>
        <a:noFill/>
        <a:ln w="9525">
          <a:noFill/>
        </a:ln>
      </xdr:spPr>
    </xdr:pic>
    <xdr:clientData/>
  </xdr:twoCellAnchor>
  <xdr:twoCellAnchor editAs="oneCell">
    <xdr:from>
      <xdr:col>5</xdr:col>
      <xdr:colOff>0</xdr:colOff>
      <xdr:row>800</xdr:row>
      <xdr:rowOff>0</xdr:rowOff>
    </xdr:from>
    <xdr:to>
      <xdr:col>5</xdr:col>
      <xdr:colOff>259715</xdr:colOff>
      <xdr:row>800</xdr:row>
      <xdr:rowOff>39370</xdr:rowOff>
    </xdr:to>
    <xdr:pic>
      <xdr:nvPicPr>
        <xdr:cNvPr id="98" name="Picture 6" descr="C:\Users\lenovo\AppData\Local\Temp\ksohtml\clip_image1182.png"/>
        <xdr:cNvPicPr>
          <a:picLocks noChangeAspect="1"/>
        </xdr:cNvPicPr>
      </xdr:nvPicPr>
      <xdr:blipFill>
        <a:blip r:embed="rId3"/>
        <a:stretch>
          <a:fillRect/>
        </a:stretch>
      </xdr:blipFill>
      <xdr:spPr>
        <a:xfrm>
          <a:off x="7202170" y="545813615"/>
          <a:ext cx="259715" cy="39370"/>
        </a:xfrm>
        <a:prstGeom prst="rect">
          <a:avLst/>
        </a:prstGeom>
        <a:noFill/>
        <a:ln w="9525">
          <a:noFill/>
        </a:ln>
      </xdr:spPr>
    </xdr:pic>
    <xdr:clientData/>
  </xdr:twoCellAnchor>
  <xdr:twoCellAnchor editAs="oneCell">
    <xdr:from>
      <xdr:col>5</xdr:col>
      <xdr:colOff>0</xdr:colOff>
      <xdr:row>800</xdr:row>
      <xdr:rowOff>0</xdr:rowOff>
    </xdr:from>
    <xdr:to>
      <xdr:col>5</xdr:col>
      <xdr:colOff>225425</xdr:colOff>
      <xdr:row>800</xdr:row>
      <xdr:rowOff>39370</xdr:rowOff>
    </xdr:to>
    <xdr:pic>
      <xdr:nvPicPr>
        <xdr:cNvPr id="101" name="Picture 5" descr="C:\Users\lenovo\AppData\Local\Temp\ksohtml\clip_image1181.png"/>
        <xdr:cNvPicPr>
          <a:picLocks noChangeAspect="1"/>
        </xdr:cNvPicPr>
      </xdr:nvPicPr>
      <xdr:blipFill>
        <a:blip r:embed="rId2"/>
        <a:stretch>
          <a:fillRect/>
        </a:stretch>
      </xdr:blipFill>
      <xdr:spPr>
        <a:xfrm>
          <a:off x="7202170" y="545813615"/>
          <a:ext cx="225425" cy="39370"/>
        </a:xfrm>
        <a:prstGeom prst="rect">
          <a:avLst/>
        </a:prstGeom>
        <a:noFill/>
        <a:ln w="9525">
          <a:noFill/>
        </a:ln>
      </xdr:spPr>
    </xdr:pic>
    <xdr:clientData/>
  </xdr:twoCellAnchor>
  <xdr:twoCellAnchor editAs="oneCell">
    <xdr:from>
      <xdr:col>5</xdr:col>
      <xdr:colOff>17145</xdr:colOff>
      <xdr:row>800</xdr:row>
      <xdr:rowOff>0</xdr:rowOff>
    </xdr:from>
    <xdr:to>
      <xdr:col>5</xdr:col>
      <xdr:colOff>247015</xdr:colOff>
      <xdr:row>800</xdr:row>
      <xdr:rowOff>39370</xdr:rowOff>
    </xdr:to>
    <xdr:pic>
      <xdr:nvPicPr>
        <xdr:cNvPr id="124" name="Picture 5" descr="C:\Users\lenovo\AppData\Local\Temp\ksohtml\clip_image1181.png"/>
        <xdr:cNvPicPr>
          <a:picLocks noChangeAspect="1"/>
        </xdr:cNvPicPr>
      </xdr:nvPicPr>
      <xdr:blipFill>
        <a:blip r:embed="rId2"/>
        <a:stretch>
          <a:fillRect/>
        </a:stretch>
      </xdr:blipFill>
      <xdr:spPr>
        <a:xfrm>
          <a:off x="7219315" y="545813615"/>
          <a:ext cx="229870" cy="393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1032"/>
  <sheetViews>
    <sheetView tabSelected="1" view="pageBreakPreview" zoomScale="55" zoomScaleNormal="50" workbookViewId="0">
      <pane ySplit="7" topLeftCell="A313" activePane="bottomLeft" state="frozen"/>
      <selection/>
      <selection pane="bottomLeft" activeCell="F322" sqref="F322"/>
    </sheetView>
  </sheetViews>
  <sheetFormatPr defaultColWidth="9" defaultRowHeight="23.25"/>
  <cols>
    <col min="1" max="1" width="7.125" style="26" customWidth="1"/>
    <col min="2" max="2" width="46.2416666666667" style="27" customWidth="1"/>
    <col min="3" max="3" width="8.25" style="27" customWidth="1"/>
    <col min="4" max="4" width="19.375" style="27" customWidth="1"/>
    <col min="5" max="5" width="13.525" style="28" customWidth="1"/>
    <col min="6" max="6" width="148.033333333333" style="29" customWidth="1"/>
    <col min="7" max="7" width="20.175" style="30" customWidth="1"/>
    <col min="8" max="8" width="47.8583333333333" style="31" customWidth="1"/>
    <col min="9" max="9" width="13" style="27" customWidth="1"/>
    <col min="10" max="10" width="11.375" style="27" customWidth="1"/>
    <col min="11" max="11" width="17.8083333333333" style="32" customWidth="1"/>
    <col min="12" max="12" width="12.75" style="32" customWidth="1"/>
    <col min="13" max="13" width="18.4333333333333" style="32" customWidth="1"/>
    <col min="14" max="14" width="13.875" style="32" customWidth="1"/>
    <col min="15" max="15" width="16" style="27" customWidth="1"/>
    <col min="16" max="16" width="14" style="27" customWidth="1"/>
    <col min="17" max="17" width="12.1833333333333" style="27" customWidth="1"/>
    <col min="18" max="18" width="7.525" style="33" customWidth="1"/>
    <col min="19" max="249" width="9" style="33"/>
    <col min="250" max="16375" width="9" style="1"/>
    <col min="16376" max="16384" width="9" style="34"/>
  </cols>
  <sheetData>
    <row r="1" s="1" customFormat="1" ht="25.5" customHeight="1" spans="1:249">
      <c r="A1" s="35" t="s">
        <v>0</v>
      </c>
      <c r="B1" s="10"/>
      <c r="C1" s="36"/>
      <c r="D1" s="36"/>
      <c r="E1" s="37"/>
      <c r="F1" s="29"/>
      <c r="G1" s="30"/>
      <c r="H1" s="31"/>
      <c r="I1" s="27"/>
      <c r="J1" s="27"/>
      <c r="K1" s="32"/>
      <c r="L1" s="32"/>
      <c r="M1" s="32"/>
      <c r="N1" s="32"/>
      <c r="O1" s="27"/>
      <c r="P1" s="27"/>
      <c r="Q1" s="27"/>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row>
    <row r="2" s="1" customFormat="1" ht="55.5" customHeight="1" spans="1:249">
      <c r="A2" s="38" t="s">
        <v>1</v>
      </c>
      <c r="B2" s="38"/>
      <c r="C2" s="38"/>
      <c r="D2" s="38"/>
      <c r="E2" s="39"/>
      <c r="F2" s="40"/>
      <c r="G2" s="41"/>
      <c r="H2" s="40"/>
      <c r="I2" s="38"/>
      <c r="J2" s="38"/>
      <c r="K2" s="38"/>
      <c r="L2" s="38"/>
      <c r="M2" s="38"/>
      <c r="N2" s="38"/>
      <c r="O2" s="38"/>
      <c r="P2" s="38"/>
      <c r="Q2" s="38"/>
      <c r="R2" s="38"/>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row>
    <row r="3" s="2" customFormat="1" ht="22" customHeight="1" spans="1:18">
      <c r="A3" s="42" t="s">
        <v>2</v>
      </c>
      <c r="B3" s="43" t="s">
        <v>3</v>
      </c>
      <c r="C3" s="43" t="s">
        <v>4</v>
      </c>
      <c r="D3" s="43" t="s">
        <v>5</v>
      </c>
      <c r="E3" s="43" t="s">
        <v>6</v>
      </c>
      <c r="F3" s="44" t="s">
        <v>7</v>
      </c>
      <c r="G3" s="45" t="s">
        <v>8</v>
      </c>
      <c r="H3" s="46" t="s">
        <v>9</v>
      </c>
      <c r="I3" s="46"/>
      <c r="J3" s="46"/>
      <c r="K3" s="46"/>
      <c r="L3" s="46"/>
      <c r="M3" s="46"/>
      <c r="N3" s="46"/>
      <c r="O3" s="44" t="s">
        <v>10</v>
      </c>
      <c r="P3" s="44" t="s">
        <v>11</v>
      </c>
      <c r="Q3" s="44" t="s">
        <v>12</v>
      </c>
      <c r="R3" s="44" t="s">
        <v>13</v>
      </c>
    </row>
    <row r="4" s="2" customFormat="1" ht="22" customHeight="1" spans="1:18">
      <c r="A4" s="42"/>
      <c r="B4" s="43"/>
      <c r="C4" s="43"/>
      <c r="D4" s="43"/>
      <c r="E4" s="43"/>
      <c r="F4" s="44"/>
      <c r="G4" s="45"/>
      <c r="H4" s="46" t="s">
        <v>14</v>
      </c>
      <c r="I4" s="74" t="s">
        <v>15</v>
      </c>
      <c r="J4" s="74"/>
      <c r="K4" s="75" t="s">
        <v>16</v>
      </c>
      <c r="L4" s="75"/>
      <c r="M4" s="75" t="s">
        <v>17</v>
      </c>
      <c r="N4" s="75"/>
      <c r="O4" s="44"/>
      <c r="P4" s="44"/>
      <c r="Q4" s="44"/>
      <c r="R4" s="44"/>
    </row>
    <row r="5" s="2" customFormat="1" ht="22" customHeight="1" spans="1:18">
      <c r="A5" s="42"/>
      <c r="B5" s="43"/>
      <c r="C5" s="43"/>
      <c r="D5" s="43"/>
      <c r="E5" s="43"/>
      <c r="F5" s="44"/>
      <c r="G5" s="45"/>
      <c r="H5" s="46"/>
      <c r="I5" s="74"/>
      <c r="J5" s="74"/>
      <c r="K5" s="75"/>
      <c r="L5" s="75"/>
      <c r="M5" s="75"/>
      <c r="N5" s="75"/>
      <c r="O5" s="44"/>
      <c r="P5" s="44"/>
      <c r="Q5" s="44"/>
      <c r="R5" s="44"/>
    </row>
    <row r="6" s="2" customFormat="1" ht="53" customHeight="1" spans="1:18">
      <c r="A6" s="47"/>
      <c r="B6" s="43"/>
      <c r="C6" s="43"/>
      <c r="D6" s="43"/>
      <c r="E6" s="43"/>
      <c r="F6" s="44"/>
      <c r="G6" s="45"/>
      <c r="H6" s="46"/>
      <c r="I6" s="44" t="s">
        <v>18</v>
      </c>
      <c r="J6" s="44" t="s">
        <v>19</v>
      </c>
      <c r="K6" s="76" t="s">
        <v>20</v>
      </c>
      <c r="L6" s="77" t="s">
        <v>21</v>
      </c>
      <c r="M6" s="76" t="s">
        <v>22</v>
      </c>
      <c r="N6" s="77" t="s">
        <v>23</v>
      </c>
      <c r="O6" s="44"/>
      <c r="P6" s="44"/>
      <c r="Q6" s="44"/>
      <c r="R6" s="44"/>
    </row>
    <row r="7" s="3" customFormat="1" ht="59" customHeight="1" spans="1:18">
      <c r="A7" s="48" t="s">
        <v>24</v>
      </c>
      <c r="B7" s="49"/>
      <c r="C7" s="50"/>
      <c r="D7" s="50"/>
      <c r="E7" s="50"/>
      <c r="F7" s="51"/>
      <c r="G7" s="52">
        <f>G8+G398+G467+G926+G996+G1022+G1023+G1025</f>
        <v>135927.6472</v>
      </c>
      <c r="H7" s="53"/>
      <c r="I7" s="78"/>
      <c r="J7" s="78"/>
      <c r="K7" s="79"/>
      <c r="L7" s="79"/>
      <c r="M7" s="79"/>
      <c r="N7" s="79"/>
      <c r="O7" s="78"/>
      <c r="P7" s="78"/>
      <c r="Q7" s="78"/>
      <c r="R7" s="78"/>
    </row>
    <row r="8" s="4" customFormat="1" ht="47" customHeight="1" spans="1:18">
      <c r="A8" s="42" t="s">
        <v>25</v>
      </c>
      <c r="B8" s="54" t="s">
        <v>26</v>
      </c>
      <c r="C8" s="54"/>
      <c r="D8" s="54"/>
      <c r="E8" s="54"/>
      <c r="F8" s="55" t="s">
        <v>27</v>
      </c>
      <c r="G8" s="52">
        <f>G9+G319+G375+G385+G388+G396</f>
        <v>43885.405</v>
      </c>
      <c r="H8" s="55"/>
      <c r="I8" s="80"/>
      <c r="J8" s="80"/>
      <c r="K8" s="81"/>
      <c r="L8" s="81"/>
      <c r="M8" s="81"/>
      <c r="N8" s="81"/>
      <c r="O8" s="42"/>
      <c r="P8" s="42"/>
      <c r="Q8" s="42"/>
      <c r="R8" s="95"/>
    </row>
    <row r="9" s="2" customFormat="1" ht="46" customHeight="1" spans="1:18">
      <c r="A9" s="47" t="s">
        <v>28</v>
      </c>
      <c r="B9" s="43" t="s">
        <v>29</v>
      </c>
      <c r="C9" s="43"/>
      <c r="D9" s="43"/>
      <c r="E9" s="43"/>
      <c r="F9" s="56" t="s">
        <v>30</v>
      </c>
      <c r="G9" s="45">
        <f>G10+G176+G291</f>
        <v>477.5655</v>
      </c>
      <c r="H9" s="57"/>
      <c r="I9" s="44"/>
      <c r="J9" s="44"/>
      <c r="K9" s="77"/>
      <c r="L9" s="77"/>
      <c r="M9" s="77"/>
      <c r="N9" s="77"/>
      <c r="O9" s="47"/>
      <c r="P9" s="47"/>
      <c r="Q9" s="47"/>
      <c r="R9" s="96"/>
    </row>
    <row r="10" s="5" customFormat="1" ht="47" customHeight="1" spans="1:18">
      <c r="A10" s="42" t="s">
        <v>31</v>
      </c>
      <c r="B10" s="58" t="s">
        <v>32</v>
      </c>
      <c r="C10" s="58"/>
      <c r="D10" s="58"/>
      <c r="E10" s="58"/>
      <c r="F10" s="59" t="s">
        <v>33</v>
      </c>
      <c r="G10" s="60">
        <f>G11+G85</f>
        <v>355.0105</v>
      </c>
      <c r="H10" s="59"/>
      <c r="I10" s="82"/>
      <c r="J10" s="82"/>
      <c r="K10" s="83"/>
      <c r="L10" s="83"/>
      <c r="M10" s="83"/>
      <c r="N10" s="83"/>
      <c r="O10" s="84"/>
      <c r="P10" s="84"/>
      <c r="Q10" s="84"/>
      <c r="R10" s="88"/>
    </row>
    <row r="11" s="6" customFormat="1" ht="42" customHeight="1" spans="1:18">
      <c r="A11" s="58" t="s">
        <v>34</v>
      </c>
      <c r="B11" s="58"/>
      <c r="C11" s="58"/>
      <c r="D11" s="61"/>
      <c r="E11" s="58"/>
      <c r="F11" s="62" t="s">
        <v>35</v>
      </c>
      <c r="G11" s="60">
        <f>SUM(G12,G24,G39,G46,G59,G63,G66,G70,G73)</f>
        <v>147.6105</v>
      </c>
      <c r="H11" s="63"/>
      <c r="I11" s="85"/>
      <c r="J11" s="85"/>
      <c r="K11" s="85"/>
      <c r="L11" s="85"/>
      <c r="M11" s="85"/>
      <c r="N11" s="85"/>
      <c r="O11" s="65"/>
      <c r="P11" s="65"/>
      <c r="Q11" s="65"/>
      <c r="R11" s="65"/>
    </row>
    <row r="12" s="6" customFormat="1" ht="57" customHeight="1" spans="1:18">
      <c r="A12" s="58" t="s">
        <v>36</v>
      </c>
      <c r="B12" s="58"/>
      <c r="C12" s="58"/>
      <c r="D12" s="61"/>
      <c r="E12" s="58"/>
      <c r="F12" s="59" t="s">
        <v>37</v>
      </c>
      <c r="G12" s="60">
        <f>SUM(G13:G23)</f>
        <v>38.468</v>
      </c>
      <c r="H12" s="63"/>
      <c r="I12" s="85"/>
      <c r="J12" s="85"/>
      <c r="K12" s="85"/>
      <c r="L12" s="85"/>
      <c r="M12" s="85"/>
      <c r="N12" s="83"/>
      <c r="O12" s="58"/>
      <c r="P12" s="58"/>
      <c r="Q12" s="58"/>
      <c r="R12" s="58"/>
    </row>
    <row r="13" s="6" customFormat="1" ht="92" customHeight="1" spans="1:18">
      <c r="A13" s="61">
        <v>1</v>
      </c>
      <c r="B13" s="61" t="s">
        <v>38</v>
      </c>
      <c r="C13" s="61" t="s">
        <v>39</v>
      </c>
      <c r="D13" s="61" t="s">
        <v>40</v>
      </c>
      <c r="E13" s="61" t="s">
        <v>41</v>
      </c>
      <c r="F13" s="63" t="s">
        <v>42</v>
      </c>
      <c r="G13" s="64">
        <v>6.8</v>
      </c>
      <c r="H13" s="63" t="s">
        <v>43</v>
      </c>
      <c r="I13" s="65">
        <v>9</v>
      </c>
      <c r="J13" s="65">
        <v>10</v>
      </c>
      <c r="K13" s="86">
        <v>0.011</v>
      </c>
      <c r="L13" s="87"/>
      <c r="M13" s="86">
        <v>0.0589</v>
      </c>
      <c r="N13" s="87"/>
      <c r="O13" s="61" t="s">
        <v>44</v>
      </c>
      <c r="P13" s="61" t="s">
        <v>41</v>
      </c>
      <c r="Q13" s="61">
        <v>2021.12</v>
      </c>
      <c r="R13" s="61"/>
    </row>
    <row r="14" s="7" customFormat="1" ht="108" customHeight="1" spans="1:18">
      <c r="A14" s="61">
        <v>2</v>
      </c>
      <c r="B14" s="61" t="s">
        <v>45</v>
      </c>
      <c r="C14" s="61" t="s">
        <v>39</v>
      </c>
      <c r="D14" s="65" t="s">
        <v>46</v>
      </c>
      <c r="E14" s="65" t="s">
        <v>47</v>
      </c>
      <c r="F14" s="63" t="s">
        <v>48</v>
      </c>
      <c r="G14" s="64">
        <v>5.64</v>
      </c>
      <c r="H14" s="63" t="s">
        <v>43</v>
      </c>
      <c r="I14" s="65">
        <v>9</v>
      </c>
      <c r="J14" s="65">
        <v>7</v>
      </c>
      <c r="K14" s="86">
        <v>0.0098</v>
      </c>
      <c r="L14" s="86"/>
      <c r="M14" s="86">
        <v>0.0457</v>
      </c>
      <c r="N14" s="88"/>
      <c r="O14" s="61" t="s">
        <v>44</v>
      </c>
      <c r="P14" s="65" t="s">
        <v>47</v>
      </c>
      <c r="Q14" s="61">
        <v>2021.12</v>
      </c>
      <c r="R14" s="61"/>
    </row>
    <row r="15" s="8" customFormat="1" ht="57" customHeight="1" spans="1:18">
      <c r="A15" s="61">
        <v>3</v>
      </c>
      <c r="B15" s="61" t="s">
        <v>49</v>
      </c>
      <c r="C15" s="61" t="s">
        <v>39</v>
      </c>
      <c r="D15" s="61" t="s">
        <v>40</v>
      </c>
      <c r="E15" s="61" t="s">
        <v>50</v>
      </c>
      <c r="F15" s="66" t="s">
        <v>51</v>
      </c>
      <c r="G15" s="64">
        <v>1.64</v>
      </c>
      <c r="H15" s="63" t="s">
        <v>43</v>
      </c>
      <c r="I15" s="65">
        <v>4</v>
      </c>
      <c r="J15" s="65">
        <v>5</v>
      </c>
      <c r="K15" s="64">
        <v>0.0031</v>
      </c>
      <c r="L15" s="89"/>
      <c r="M15" s="89">
        <v>0.0128</v>
      </c>
      <c r="N15" s="89"/>
      <c r="O15" s="61" t="s">
        <v>44</v>
      </c>
      <c r="P15" s="61" t="s">
        <v>50</v>
      </c>
      <c r="Q15" s="61">
        <v>2021.12</v>
      </c>
      <c r="R15" s="61"/>
    </row>
    <row r="16" s="6" customFormat="1" ht="73" customHeight="1" spans="1:18">
      <c r="A16" s="61">
        <v>4</v>
      </c>
      <c r="B16" s="61" t="s">
        <v>52</v>
      </c>
      <c r="C16" s="61" t="s">
        <v>53</v>
      </c>
      <c r="D16" s="61" t="s">
        <v>40</v>
      </c>
      <c r="E16" s="61" t="s">
        <v>54</v>
      </c>
      <c r="F16" s="63" t="s">
        <v>55</v>
      </c>
      <c r="G16" s="64">
        <v>2.14</v>
      </c>
      <c r="H16" s="63" t="s">
        <v>56</v>
      </c>
      <c r="I16" s="65">
        <v>13</v>
      </c>
      <c r="J16" s="65"/>
      <c r="K16" s="86">
        <v>0.0053</v>
      </c>
      <c r="L16" s="89"/>
      <c r="M16" s="86">
        <v>0.0212</v>
      </c>
      <c r="N16" s="89"/>
      <c r="O16" s="61" t="s">
        <v>44</v>
      </c>
      <c r="P16" s="61" t="s">
        <v>54</v>
      </c>
      <c r="Q16" s="61">
        <v>2021.12</v>
      </c>
      <c r="R16" s="61"/>
    </row>
    <row r="17" s="7" customFormat="1" ht="72" customHeight="1" spans="1:18">
      <c r="A17" s="61">
        <v>5</v>
      </c>
      <c r="B17" s="61" t="s">
        <v>57</v>
      </c>
      <c r="C17" s="61" t="s">
        <v>39</v>
      </c>
      <c r="D17" s="61" t="s">
        <v>40</v>
      </c>
      <c r="E17" s="61" t="s">
        <v>58</v>
      </c>
      <c r="F17" s="66" t="s">
        <v>59</v>
      </c>
      <c r="G17" s="64">
        <v>4.508</v>
      </c>
      <c r="H17" s="66" t="s">
        <v>60</v>
      </c>
      <c r="I17" s="65">
        <v>3</v>
      </c>
      <c r="J17" s="65">
        <v>21</v>
      </c>
      <c r="K17" s="65">
        <v>0.0112</v>
      </c>
      <c r="L17" s="65"/>
      <c r="M17" s="65">
        <v>0.0616</v>
      </c>
      <c r="N17" s="88"/>
      <c r="O17" s="61" t="s">
        <v>44</v>
      </c>
      <c r="P17" s="61" t="s">
        <v>58</v>
      </c>
      <c r="Q17" s="61">
        <v>2021.12</v>
      </c>
      <c r="R17" s="61"/>
    </row>
    <row r="18" s="7" customFormat="1" ht="65" customHeight="1" spans="1:18">
      <c r="A18" s="61">
        <v>6</v>
      </c>
      <c r="B18" s="61" t="s">
        <v>61</v>
      </c>
      <c r="C18" s="61" t="s">
        <v>39</v>
      </c>
      <c r="D18" s="61" t="s">
        <v>46</v>
      </c>
      <c r="E18" s="61" t="s">
        <v>62</v>
      </c>
      <c r="F18" s="66" t="s">
        <v>63</v>
      </c>
      <c r="G18" s="64">
        <v>1.82</v>
      </c>
      <c r="H18" s="66" t="s">
        <v>64</v>
      </c>
      <c r="I18" s="61">
        <v>7</v>
      </c>
      <c r="J18" s="61">
        <v>2</v>
      </c>
      <c r="K18" s="61">
        <v>0.0025</v>
      </c>
      <c r="L18" s="61"/>
      <c r="M18" s="61">
        <v>0.0106</v>
      </c>
      <c r="N18" s="61"/>
      <c r="O18" s="61" t="s">
        <v>44</v>
      </c>
      <c r="P18" s="61" t="s">
        <v>65</v>
      </c>
      <c r="Q18" s="61">
        <v>2021.12</v>
      </c>
      <c r="R18" s="61"/>
    </row>
    <row r="19" s="7" customFormat="1" ht="72" customHeight="1" spans="1:18">
      <c r="A19" s="61">
        <v>7</v>
      </c>
      <c r="B19" s="61" t="s">
        <v>66</v>
      </c>
      <c r="C19" s="61" t="s">
        <v>39</v>
      </c>
      <c r="D19" s="61" t="s">
        <v>46</v>
      </c>
      <c r="E19" s="61" t="s">
        <v>67</v>
      </c>
      <c r="F19" s="63" t="s">
        <v>68</v>
      </c>
      <c r="G19" s="64">
        <v>5.68</v>
      </c>
      <c r="H19" s="63" t="s">
        <v>69</v>
      </c>
      <c r="I19" s="65">
        <v>13</v>
      </c>
      <c r="J19" s="65"/>
      <c r="K19" s="86">
        <v>0.0076</v>
      </c>
      <c r="L19" s="86"/>
      <c r="M19" s="86">
        <v>0.0314</v>
      </c>
      <c r="N19" s="86"/>
      <c r="O19" s="61" t="s">
        <v>44</v>
      </c>
      <c r="P19" s="61" t="s">
        <v>67</v>
      </c>
      <c r="Q19" s="61">
        <v>2021.12</v>
      </c>
      <c r="R19" s="61"/>
    </row>
    <row r="20" s="7" customFormat="1" ht="70" customHeight="1" spans="1:18">
      <c r="A20" s="61">
        <v>8</v>
      </c>
      <c r="B20" s="61" t="s">
        <v>70</v>
      </c>
      <c r="C20" s="61" t="s">
        <v>39</v>
      </c>
      <c r="D20" s="61" t="s">
        <v>40</v>
      </c>
      <c r="E20" s="61" t="s">
        <v>71</v>
      </c>
      <c r="F20" s="63" t="s">
        <v>72</v>
      </c>
      <c r="G20" s="64">
        <v>4.3</v>
      </c>
      <c r="H20" s="63" t="s">
        <v>73</v>
      </c>
      <c r="I20" s="65">
        <v>3</v>
      </c>
      <c r="J20" s="65">
        <v>7</v>
      </c>
      <c r="K20" s="65">
        <v>0.0275</v>
      </c>
      <c r="L20" s="90"/>
      <c r="M20" s="61">
        <v>0.0251</v>
      </c>
      <c r="N20" s="88"/>
      <c r="O20" s="61" t="s">
        <v>44</v>
      </c>
      <c r="P20" s="61" t="s">
        <v>71</v>
      </c>
      <c r="Q20" s="61">
        <v>2021.12</v>
      </c>
      <c r="R20" s="61"/>
    </row>
    <row r="21" s="7" customFormat="1" ht="63" customHeight="1" spans="1:18">
      <c r="A21" s="61">
        <v>9</v>
      </c>
      <c r="B21" s="61" t="s">
        <v>74</v>
      </c>
      <c r="C21" s="67" t="s">
        <v>39</v>
      </c>
      <c r="D21" s="61" t="s">
        <v>75</v>
      </c>
      <c r="E21" s="67" t="s">
        <v>76</v>
      </c>
      <c r="F21" s="63" t="s">
        <v>77</v>
      </c>
      <c r="G21" s="64">
        <v>0.6</v>
      </c>
      <c r="H21" s="63" t="s">
        <v>43</v>
      </c>
      <c r="I21" s="67"/>
      <c r="J21" s="67">
        <v>2</v>
      </c>
      <c r="K21" s="64">
        <v>0.0004</v>
      </c>
      <c r="L21" s="67"/>
      <c r="M21" s="64">
        <v>0.0015</v>
      </c>
      <c r="N21" s="83"/>
      <c r="O21" s="61" t="s">
        <v>44</v>
      </c>
      <c r="P21" s="61" t="s">
        <v>76</v>
      </c>
      <c r="Q21" s="61">
        <v>2021.12</v>
      </c>
      <c r="R21" s="58"/>
    </row>
    <row r="22" s="7" customFormat="1" ht="67" customHeight="1" spans="1:18">
      <c r="A22" s="61">
        <v>10</v>
      </c>
      <c r="B22" s="61" t="s">
        <v>78</v>
      </c>
      <c r="C22" s="61" t="s">
        <v>39</v>
      </c>
      <c r="D22" s="61" t="s">
        <v>40</v>
      </c>
      <c r="E22" s="61" t="s">
        <v>79</v>
      </c>
      <c r="F22" s="63" t="s">
        <v>80</v>
      </c>
      <c r="G22" s="64">
        <v>0.5</v>
      </c>
      <c r="H22" s="63" t="s">
        <v>81</v>
      </c>
      <c r="I22" s="65">
        <v>1</v>
      </c>
      <c r="J22" s="65">
        <v>1</v>
      </c>
      <c r="K22" s="91">
        <v>0.0045</v>
      </c>
      <c r="L22" s="89"/>
      <c r="M22" s="91">
        <v>0.0039</v>
      </c>
      <c r="N22" s="89"/>
      <c r="O22" s="61" t="s">
        <v>44</v>
      </c>
      <c r="P22" s="61" t="s">
        <v>79</v>
      </c>
      <c r="Q22" s="61">
        <v>2021.12</v>
      </c>
      <c r="R22" s="61"/>
    </row>
    <row r="23" s="7" customFormat="1" ht="89" customHeight="1" spans="1:18">
      <c r="A23" s="61">
        <v>11</v>
      </c>
      <c r="B23" s="61" t="s">
        <v>82</v>
      </c>
      <c r="C23" s="61" t="s">
        <v>39</v>
      </c>
      <c r="D23" s="61" t="s">
        <v>40</v>
      </c>
      <c r="E23" s="61" t="s">
        <v>83</v>
      </c>
      <c r="F23" s="63" t="s">
        <v>84</v>
      </c>
      <c r="G23" s="64">
        <v>4.84</v>
      </c>
      <c r="H23" s="68" t="s">
        <v>85</v>
      </c>
      <c r="I23" s="65">
        <v>7</v>
      </c>
      <c r="J23" s="65">
        <v>5</v>
      </c>
      <c r="K23" s="86">
        <v>0.0057</v>
      </c>
      <c r="L23" s="86"/>
      <c r="M23" s="86">
        <v>0.0259</v>
      </c>
      <c r="N23" s="86"/>
      <c r="O23" s="61" t="s">
        <v>44</v>
      </c>
      <c r="P23" s="61" t="s">
        <v>83</v>
      </c>
      <c r="Q23" s="61">
        <v>2021.12</v>
      </c>
      <c r="R23" s="61"/>
    </row>
    <row r="24" s="6" customFormat="1" ht="61" customHeight="1" spans="1:18">
      <c r="A24" s="58" t="s">
        <v>86</v>
      </c>
      <c r="B24" s="58"/>
      <c r="C24" s="58"/>
      <c r="D24" s="58"/>
      <c r="E24" s="58"/>
      <c r="F24" s="69" t="s">
        <v>87</v>
      </c>
      <c r="G24" s="60">
        <f t="shared" ref="G24:K24" si="0">SUM(G25:G38)</f>
        <v>45.2625</v>
      </c>
      <c r="H24" s="70"/>
      <c r="I24" s="85">
        <f t="shared" si="0"/>
        <v>83</v>
      </c>
      <c r="J24" s="85">
        <f t="shared" si="0"/>
        <v>58</v>
      </c>
      <c r="K24" s="85">
        <f t="shared" si="0"/>
        <v>0.0683</v>
      </c>
      <c r="L24" s="85"/>
      <c r="M24" s="85">
        <f>SUM(M25:M38)</f>
        <v>0.29205</v>
      </c>
      <c r="N24" s="85"/>
      <c r="O24" s="61"/>
      <c r="P24" s="58"/>
      <c r="Q24" s="58"/>
      <c r="R24" s="58"/>
    </row>
    <row r="25" s="6" customFormat="1" ht="75" customHeight="1" spans="1:18">
      <c r="A25" s="61">
        <v>1</v>
      </c>
      <c r="B25" s="61" t="s">
        <v>88</v>
      </c>
      <c r="C25" s="61" t="s">
        <v>39</v>
      </c>
      <c r="D25" s="61" t="s">
        <v>40</v>
      </c>
      <c r="E25" s="61" t="s">
        <v>41</v>
      </c>
      <c r="F25" s="66" t="s">
        <v>89</v>
      </c>
      <c r="G25" s="64">
        <v>5.05</v>
      </c>
      <c r="H25" s="71" t="s">
        <v>81</v>
      </c>
      <c r="I25" s="92">
        <v>5</v>
      </c>
      <c r="J25" s="92">
        <v>5</v>
      </c>
      <c r="K25" s="64">
        <v>0.0069</v>
      </c>
      <c r="L25" s="89"/>
      <c r="M25" s="64">
        <v>0.0313</v>
      </c>
      <c r="N25" s="89"/>
      <c r="O25" s="61" t="s">
        <v>44</v>
      </c>
      <c r="P25" s="61" t="s">
        <v>41</v>
      </c>
      <c r="Q25" s="61">
        <v>2021.12</v>
      </c>
      <c r="R25" s="61"/>
    </row>
    <row r="26" s="6" customFormat="1" ht="75" customHeight="1" spans="1:18">
      <c r="A26" s="61">
        <v>2</v>
      </c>
      <c r="B26" s="61" t="s">
        <v>90</v>
      </c>
      <c r="C26" s="61" t="s">
        <v>39</v>
      </c>
      <c r="D26" s="61" t="s">
        <v>46</v>
      </c>
      <c r="E26" s="61" t="s">
        <v>50</v>
      </c>
      <c r="F26" s="66" t="s">
        <v>91</v>
      </c>
      <c r="G26" s="64">
        <v>2.6625</v>
      </c>
      <c r="H26" s="71" t="s">
        <v>81</v>
      </c>
      <c r="I26" s="92">
        <v>9</v>
      </c>
      <c r="J26" s="92">
        <v>5</v>
      </c>
      <c r="K26" s="64">
        <v>0.0049</v>
      </c>
      <c r="L26" s="89"/>
      <c r="M26" s="86">
        <v>0.00185</v>
      </c>
      <c r="N26" s="83"/>
      <c r="O26" s="61" t="s">
        <v>44</v>
      </c>
      <c r="P26" s="61" t="s">
        <v>50</v>
      </c>
      <c r="Q26" s="61">
        <v>2021.12</v>
      </c>
      <c r="R26" s="58"/>
    </row>
    <row r="27" s="6" customFormat="1" ht="75" customHeight="1" spans="1:18">
      <c r="A27" s="61">
        <v>3</v>
      </c>
      <c r="B27" s="61" t="s">
        <v>92</v>
      </c>
      <c r="C27" s="61" t="s">
        <v>39</v>
      </c>
      <c r="D27" s="61" t="s">
        <v>40</v>
      </c>
      <c r="E27" s="61" t="s">
        <v>93</v>
      </c>
      <c r="F27" s="66" t="s">
        <v>94</v>
      </c>
      <c r="G27" s="64">
        <v>0.35</v>
      </c>
      <c r="H27" s="63" t="s">
        <v>95</v>
      </c>
      <c r="I27" s="92">
        <v>4</v>
      </c>
      <c r="J27" s="92">
        <v>1</v>
      </c>
      <c r="K27" s="93">
        <v>0.0005</v>
      </c>
      <c r="L27" s="93"/>
      <c r="M27" s="93">
        <v>0.0006</v>
      </c>
      <c r="N27" s="93"/>
      <c r="O27" s="61" t="s">
        <v>44</v>
      </c>
      <c r="P27" s="61" t="s">
        <v>93</v>
      </c>
      <c r="Q27" s="61">
        <v>2021.12</v>
      </c>
      <c r="R27" s="61"/>
    </row>
    <row r="28" s="6" customFormat="1" ht="75" customHeight="1" spans="1:18">
      <c r="A28" s="61">
        <v>4</v>
      </c>
      <c r="B28" s="61" t="s">
        <v>96</v>
      </c>
      <c r="C28" s="61" t="s">
        <v>53</v>
      </c>
      <c r="D28" s="61" t="s">
        <v>40</v>
      </c>
      <c r="E28" s="61" t="s">
        <v>54</v>
      </c>
      <c r="F28" s="63" t="s">
        <v>97</v>
      </c>
      <c r="G28" s="64">
        <v>2.475</v>
      </c>
      <c r="H28" s="63" t="s">
        <v>56</v>
      </c>
      <c r="I28" s="92">
        <v>11</v>
      </c>
      <c r="J28" s="92"/>
      <c r="K28" s="86">
        <v>0.0043</v>
      </c>
      <c r="L28" s="89"/>
      <c r="M28" s="86">
        <v>0.0169</v>
      </c>
      <c r="N28" s="89"/>
      <c r="O28" s="61" t="s">
        <v>44</v>
      </c>
      <c r="P28" s="61" t="s">
        <v>54</v>
      </c>
      <c r="Q28" s="61">
        <v>2021.12</v>
      </c>
      <c r="R28" s="61"/>
    </row>
    <row r="29" s="6" customFormat="1" ht="75" customHeight="1" spans="1:18">
      <c r="A29" s="61">
        <v>5</v>
      </c>
      <c r="B29" s="61" t="s">
        <v>98</v>
      </c>
      <c r="C29" s="61" t="s">
        <v>39</v>
      </c>
      <c r="D29" s="61" t="s">
        <v>40</v>
      </c>
      <c r="E29" s="61" t="s">
        <v>58</v>
      </c>
      <c r="F29" s="66" t="s">
        <v>99</v>
      </c>
      <c r="G29" s="64">
        <v>4.25</v>
      </c>
      <c r="H29" s="66" t="s">
        <v>100</v>
      </c>
      <c r="I29" s="92">
        <v>3</v>
      </c>
      <c r="J29" s="92">
        <v>21</v>
      </c>
      <c r="K29" s="65">
        <v>0.0151</v>
      </c>
      <c r="L29" s="65"/>
      <c r="M29" s="65">
        <v>0.0694</v>
      </c>
      <c r="N29" s="94"/>
      <c r="O29" s="61" t="s">
        <v>44</v>
      </c>
      <c r="P29" s="61" t="s">
        <v>58</v>
      </c>
      <c r="Q29" s="61">
        <v>2021.12</v>
      </c>
      <c r="R29" s="58"/>
    </row>
    <row r="30" s="6" customFormat="1" ht="75" customHeight="1" spans="1:18">
      <c r="A30" s="61">
        <v>6</v>
      </c>
      <c r="B30" s="61" t="s">
        <v>101</v>
      </c>
      <c r="C30" s="61" t="s">
        <v>39</v>
      </c>
      <c r="D30" s="61" t="s">
        <v>46</v>
      </c>
      <c r="E30" s="61" t="s">
        <v>102</v>
      </c>
      <c r="F30" s="66" t="s">
        <v>103</v>
      </c>
      <c r="G30" s="64">
        <v>2.15</v>
      </c>
      <c r="H30" s="66" t="s">
        <v>64</v>
      </c>
      <c r="I30" s="61">
        <v>8</v>
      </c>
      <c r="J30" s="61">
        <v>2</v>
      </c>
      <c r="K30" s="61">
        <v>0.0027</v>
      </c>
      <c r="L30" s="86"/>
      <c r="M30" s="61">
        <v>0.0127</v>
      </c>
      <c r="N30" s="61"/>
      <c r="O30" s="61" t="s">
        <v>44</v>
      </c>
      <c r="P30" s="61" t="s">
        <v>65</v>
      </c>
      <c r="Q30" s="61">
        <v>2021.12</v>
      </c>
      <c r="R30" s="61"/>
    </row>
    <row r="31" s="6" customFormat="1" ht="75" customHeight="1" spans="1:18">
      <c r="A31" s="61">
        <v>7</v>
      </c>
      <c r="B31" s="61" t="s">
        <v>104</v>
      </c>
      <c r="C31" s="61" t="s">
        <v>39</v>
      </c>
      <c r="D31" s="61" t="s">
        <v>46</v>
      </c>
      <c r="E31" s="61" t="s">
        <v>67</v>
      </c>
      <c r="F31" s="63" t="s">
        <v>105</v>
      </c>
      <c r="G31" s="64">
        <v>4.55</v>
      </c>
      <c r="H31" s="63" t="s">
        <v>69</v>
      </c>
      <c r="I31" s="92">
        <v>10</v>
      </c>
      <c r="J31" s="92"/>
      <c r="K31" s="86">
        <v>0.0049</v>
      </c>
      <c r="L31" s="86"/>
      <c r="M31" s="86">
        <v>0.0251</v>
      </c>
      <c r="N31" s="86"/>
      <c r="O31" s="61" t="s">
        <v>44</v>
      </c>
      <c r="P31" s="61" t="s">
        <v>67</v>
      </c>
      <c r="Q31" s="61">
        <v>2021.12</v>
      </c>
      <c r="R31" s="61"/>
    </row>
    <row r="32" s="6" customFormat="1" ht="75" customHeight="1" spans="1:18">
      <c r="A32" s="61">
        <v>8</v>
      </c>
      <c r="B32" s="61" t="s">
        <v>106</v>
      </c>
      <c r="C32" s="61" t="s">
        <v>39</v>
      </c>
      <c r="D32" s="61" t="s">
        <v>40</v>
      </c>
      <c r="E32" s="61" t="s">
        <v>107</v>
      </c>
      <c r="F32" s="66" t="s">
        <v>108</v>
      </c>
      <c r="G32" s="64">
        <v>7.4</v>
      </c>
      <c r="H32" s="63" t="s">
        <v>109</v>
      </c>
      <c r="I32" s="92">
        <v>7</v>
      </c>
      <c r="J32" s="92">
        <v>4</v>
      </c>
      <c r="K32" s="65">
        <v>0.0081</v>
      </c>
      <c r="L32" s="64"/>
      <c r="M32" s="86">
        <v>0.041</v>
      </c>
      <c r="N32" s="89"/>
      <c r="O32" s="61" t="s">
        <v>44</v>
      </c>
      <c r="P32" s="61" t="s">
        <v>107</v>
      </c>
      <c r="Q32" s="65">
        <v>2021.12</v>
      </c>
      <c r="R32" s="58"/>
    </row>
    <row r="33" s="6" customFormat="1" ht="75" customHeight="1" spans="1:18">
      <c r="A33" s="61">
        <v>9</v>
      </c>
      <c r="B33" s="61" t="s">
        <v>110</v>
      </c>
      <c r="C33" s="61" t="s">
        <v>39</v>
      </c>
      <c r="D33" s="61" t="s">
        <v>40</v>
      </c>
      <c r="E33" s="61" t="s">
        <v>111</v>
      </c>
      <c r="F33" s="66" t="s">
        <v>112</v>
      </c>
      <c r="G33" s="64">
        <v>1.8</v>
      </c>
      <c r="H33" s="66" t="s">
        <v>113</v>
      </c>
      <c r="I33" s="92">
        <v>7</v>
      </c>
      <c r="J33" s="92">
        <v>4</v>
      </c>
      <c r="K33" s="64">
        <v>0.0027</v>
      </c>
      <c r="L33" s="64"/>
      <c r="M33" s="64">
        <v>0.008</v>
      </c>
      <c r="N33" s="89"/>
      <c r="O33" s="61" t="s">
        <v>44</v>
      </c>
      <c r="P33" s="61" t="s">
        <v>111</v>
      </c>
      <c r="Q33" s="61">
        <v>2021.12</v>
      </c>
      <c r="R33" s="61"/>
    </row>
    <row r="34" s="6" customFormat="1" ht="75" customHeight="1" spans="1:18">
      <c r="A34" s="61">
        <v>10</v>
      </c>
      <c r="B34" s="61" t="s">
        <v>114</v>
      </c>
      <c r="C34" s="61" t="s">
        <v>39</v>
      </c>
      <c r="D34" s="61" t="s">
        <v>40</v>
      </c>
      <c r="E34" s="61" t="s">
        <v>71</v>
      </c>
      <c r="F34" s="66" t="s">
        <v>115</v>
      </c>
      <c r="G34" s="64">
        <v>4.4</v>
      </c>
      <c r="H34" s="63" t="s">
        <v>73</v>
      </c>
      <c r="I34" s="92">
        <v>3</v>
      </c>
      <c r="J34" s="92">
        <v>4</v>
      </c>
      <c r="K34" s="65">
        <v>0.0065</v>
      </c>
      <c r="L34" s="90"/>
      <c r="M34" s="61">
        <v>0.0293</v>
      </c>
      <c r="N34" s="94"/>
      <c r="O34" s="61" t="s">
        <v>44</v>
      </c>
      <c r="P34" s="61" t="s">
        <v>71</v>
      </c>
      <c r="Q34" s="61">
        <v>2021.12</v>
      </c>
      <c r="R34" s="61"/>
    </row>
    <row r="35" s="6" customFormat="1" ht="75" customHeight="1" spans="1:18">
      <c r="A35" s="61">
        <v>11</v>
      </c>
      <c r="B35" s="61" t="s">
        <v>116</v>
      </c>
      <c r="C35" s="67" t="s">
        <v>39</v>
      </c>
      <c r="D35" s="61" t="s">
        <v>40</v>
      </c>
      <c r="E35" s="67" t="s">
        <v>76</v>
      </c>
      <c r="F35" s="63" t="s">
        <v>117</v>
      </c>
      <c r="G35" s="64">
        <v>0.6</v>
      </c>
      <c r="H35" s="71" t="s">
        <v>81</v>
      </c>
      <c r="I35" s="67">
        <v>1</v>
      </c>
      <c r="J35" s="67">
        <v>1</v>
      </c>
      <c r="K35" s="64">
        <v>0.0003</v>
      </c>
      <c r="L35" s="67"/>
      <c r="M35" s="64">
        <v>0.0013</v>
      </c>
      <c r="N35" s="83"/>
      <c r="O35" s="61" t="s">
        <v>44</v>
      </c>
      <c r="P35" s="61" t="s">
        <v>76</v>
      </c>
      <c r="Q35" s="61">
        <v>2021.12</v>
      </c>
      <c r="R35" s="58"/>
    </row>
    <row r="36" s="6" customFormat="1" ht="75" customHeight="1" spans="1:18">
      <c r="A36" s="61">
        <v>12</v>
      </c>
      <c r="B36" s="61" t="s">
        <v>118</v>
      </c>
      <c r="C36" s="61" t="s">
        <v>39</v>
      </c>
      <c r="D36" s="61" t="s">
        <v>40</v>
      </c>
      <c r="E36" s="61" t="s">
        <v>79</v>
      </c>
      <c r="F36" s="66" t="s">
        <v>119</v>
      </c>
      <c r="G36" s="64">
        <v>3.45</v>
      </c>
      <c r="H36" s="63" t="s">
        <v>81</v>
      </c>
      <c r="I36" s="92">
        <v>5</v>
      </c>
      <c r="J36" s="92">
        <v>4</v>
      </c>
      <c r="K36" s="64">
        <v>0.0036</v>
      </c>
      <c r="L36" s="89"/>
      <c r="M36" s="64">
        <v>0.0179</v>
      </c>
      <c r="N36" s="89"/>
      <c r="O36" s="61" t="s">
        <v>44</v>
      </c>
      <c r="P36" s="61" t="s">
        <v>79</v>
      </c>
      <c r="Q36" s="61">
        <v>2021.12</v>
      </c>
      <c r="R36" s="61"/>
    </row>
    <row r="37" s="6" customFormat="1" ht="75" customHeight="1" spans="1:18">
      <c r="A37" s="61">
        <v>13</v>
      </c>
      <c r="B37" s="61" t="s">
        <v>120</v>
      </c>
      <c r="C37" s="61" t="s">
        <v>39</v>
      </c>
      <c r="D37" s="61" t="s">
        <v>40</v>
      </c>
      <c r="E37" s="61" t="s">
        <v>121</v>
      </c>
      <c r="F37" s="66" t="s">
        <v>122</v>
      </c>
      <c r="G37" s="64">
        <v>1.8</v>
      </c>
      <c r="H37" s="68" t="s">
        <v>123</v>
      </c>
      <c r="I37" s="92">
        <v>3</v>
      </c>
      <c r="J37" s="92">
        <v>1</v>
      </c>
      <c r="K37" s="86">
        <v>0.0018</v>
      </c>
      <c r="L37" s="86"/>
      <c r="M37" s="86">
        <v>0.0076</v>
      </c>
      <c r="N37" s="86"/>
      <c r="O37" s="61" t="s">
        <v>44</v>
      </c>
      <c r="P37" s="65" t="s">
        <v>121</v>
      </c>
      <c r="Q37" s="61">
        <v>2021.12</v>
      </c>
      <c r="R37" s="61"/>
    </row>
    <row r="38" s="6" customFormat="1" ht="75" customHeight="1" spans="1:18">
      <c r="A38" s="61">
        <v>14</v>
      </c>
      <c r="B38" s="61" t="s">
        <v>124</v>
      </c>
      <c r="C38" s="61" t="s">
        <v>39</v>
      </c>
      <c r="D38" s="61" t="s">
        <v>40</v>
      </c>
      <c r="E38" s="61" t="s">
        <v>83</v>
      </c>
      <c r="F38" s="63" t="s">
        <v>125</v>
      </c>
      <c r="G38" s="64">
        <v>4.325</v>
      </c>
      <c r="H38" s="68" t="s">
        <v>126</v>
      </c>
      <c r="I38" s="92">
        <v>7</v>
      </c>
      <c r="J38" s="92">
        <v>6</v>
      </c>
      <c r="K38" s="86">
        <v>0.006</v>
      </c>
      <c r="L38" s="86"/>
      <c r="M38" s="86">
        <v>0.0291</v>
      </c>
      <c r="N38" s="86"/>
      <c r="O38" s="61" t="s">
        <v>44</v>
      </c>
      <c r="P38" s="61" t="s">
        <v>83</v>
      </c>
      <c r="Q38" s="61">
        <v>2021.12</v>
      </c>
      <c r="R38" s="97"/>
    </row>
    <row r="39" s="9" customFormat="1" ht="61" customHeight="1" spans="1:18">
      <c r="A39" s="58" t="s">
        <v>127</v>
      </c>
      <c r="B39" s="58"/>
      <c r="C39" s="58"/>
      <c r="D39" s="58"/>
      <c r="E39" s="58"/>
      <c r="F39" s="72" t="s">
        <v>128</v>
      </c>
      <c r="G39" s="60">
        <f t="shared" ref="G39:K39" si="1">SUM(G40:G45)</f>
        <v>1.38</v>
      </c>
      <c r="H39" s="59"/>
      <c r="I39" s="85">
        <f t="shared" si="1"/>
        <v>5</v>
      </c>
      <c r="J39" s="85">
        <f t="shared" si="1"/>
        <v>2</v>
      </c>
      <c r="K39" s="85">
        <f t="shared" si="1"/>
        <v>0.0021</v>
      </c>
      <c r="L39" s="85"/>
      <c r="M39" s="85">
        <f>SUM(M40:M45)</f>
        <v>0.0104</v>
      </c>
      <c r="N39" s="85"/>
      <c r="O39" s="61"/>
      <c r="P39" s="58"/>
      <c r="Q39" s="58"/>
      <c r="R39" s="58"/>
    </row>
    <row r="40" s="6" customFormat="1" ht="84" customHeight="1" spans="1:18">
      <c r="A40" s="61">
        <v>1</v>
      </c>
      <c r="B40" s="61" t="s">
        <v>129</v>
      </c>
      <c r="C40" s="61" t="s">
        <v>39</v>
      </c>
      <c r="D40" s="61" t="s">
        <v>40</v>
      </c>
      <c r="E40" s="61" t="s">
        <v>50</v>
      </c>
      <c r="F40" s="66" t="s">
        <v>130</v>
      </c>
      <c r="G40" s="64">
        <v>0.03</v>
      </c>
      <c r="H40" s="63" t="s">
        <v>56</v>
      </c>
      <c r="I40" s="92">
        <v>1</v>
      </c>
      <c r="J40" s="92"/>
      <c r="K40" s="64">
        <v>0.0001</v>
      </c>
      <c r="L40" s="89"/>
      <c r="M40" s="86">
        <v>0.0004</v>
      </c>
      <c r="N40" s="89"/>
      <c r="O40" s="61" t="s">
        <v>44</v>
      </c>
      <c r="P40" s="61" t="s">
        <v>50</v>
      </c>
      <c r="Q40" s="61">
        <v>2021.12</v>
      </c>
      <c r="R40" s="61"/>
    </row>
    <row r="41" s="6" customFormat="1" ht="84" customHeight="1" spans="1:18">
      <c r="A41" s="61">
        <v>2</v>
      </c>
      <c r="B41" s="61" t="s">
        <v>131</v>
      </c>
      <c r="C41" s="61" t="s">
        <v>53</v>
      </c>
      <c r="D41" s="61" t="s">
        <v>40</v>
      </c>
      <c r="E41" s="61" t="s">
        <v>54</v>
      </c>
      <c r="F41" s="63" t="s">
        <v>132</v>
      </c>
      <c r="G41" s="64">
        <v>0.21</v>
      </c>
      <c r="H41" s="63" t="s">
        <v>56</v>
      </c>
      <c r="I41" s="92">
        <v>1</v>
      </c>
      <c r="J41" s="92"/>
      <c r="K41" s="86">
        <v>0.0003</v>
      </c>
      <c r="L41" s="89"/>
      <c r="M41" s="86">
        <v>0.002</v>
      </c>
      <c r="N41" s="89"/>
      <c r="O41" s="61" t="s">
        <v>44</v>
      </c>
      <c r="P41" s="61" t="s">
        <v>54</v>
      </c>
      <c r="Q41" s="61">
        <v>2021.12</v>
      </c>
      <c r="R41" s="61"/>
    </row>
    <row r="42" s="6" customFormat="1" ht="84" customHeight="1" spans="1:18">
      <c r="A42" s="61">
        <v>3</v>
      </c>
      <c r="B42" s="61" t="s">
        <v>133</v>
      </c>
      <c r="C42" s="61" t="s">
        <v>39</v>
      </c>
      <c r="D42" s="61" t="s">
        <v>40</v>
      </c>
      <c r="E42" s="61" t="s">
        <v>71</v>
      </c>
      <c r="F42" s="66" t="s">
        <v>134</v>
      </c>
      <c r="G42" s="64">
        <v>0.42</v>
      </c>
      <c r="H42" s="63" t="s">
        <v>73</v>
      </c>
      <c r="I42" s="92"/>
      <c r="J42" s="92">
        <v>1</v>
      </c>
      <c r="K42" s="65">
        <v>0.0008</v>
      </c>
      <c r="L42" s="94"/>
      <c r="M42" s="93">
        <v>0.0036</v>
      </c>
      <c r="N42" s="94"/>
      <c r="O42" s="61" t="s">
        <v>44</v>
      </c>
      <c r="P42" s="61" t="s">
        <v>71</v>
      </c>
      <c r="Q42" s="61">
        <v>2021.12</v>
      </c>
      <c r="R42" s="97"/>
    </row>
    <row r="43" s="6" customFormat="1" ht="84" customHeight="1" spans="1:18">
      <c r="A43" s="61">
        <v>4</v>
      </c>
      <c r="B43" s="61" t="s">
        <v>135</v>
      </c>
      <c r="C43" s="67" t="s">
        <v>39</v>
      </c>
      <c r="D43" s="67" t="s">
        <v>136</v>
      </c>
      <c r="E43" s="67" t="s">
        <v>76</v>
      </c>
      <c r="F43" s="63" t="s">
        <v>137</v>
      </c>
      <c r="G43" s="64">
        <v>0.36</v>
      </c>
      <c r="H43" s="63" t="s">
        <v>81</v>
      </c>
      <c r="I43" s="67">
        <v>2</v>
      </c>
      <c r="J43" s="67"/>
      <c r="K43" s="86">
        <v>0.0004</v>
      </c>
      <c r="L43" s="86"/>
      <c r="M43" s="86">
        <v>0.0016</v>
      </c>
      <c r="N43" s="89"/>
      <c r="O43" s="61" t="s">
        <v>44</v>
      </c>
      <c r="P43" s="61" t="s">
        <v>76</v>
      </c>
      <c r="Q43" s="61">
        <v>2021.12</v>
      </c>
      <c r="R43" s="61"/>
    </row>
    <row r="44" s="6" customFormat="1" ht="84" customHeight="1" spans="1:18">
      <c r="A44" s="61">
        <v>5</v>
      </c>
      <c r="B44" s="61" t="s">
        <v>138</v>
      </c>
      <c r="C44" s="61" t="s">
        <v>39</v>
      </c>
      <c r="D44" s="61" t="s">
        <v>46</v>
      </c>
      <c r="E44" s="61" t="s">
        <v>79</v>
      </c>
      <c r="F44" s="66" t="s">
        <v>139</v>
      </c>
      <c r="G44" s="64">
        <v>0.06</v>
      </c>
      <c r="H44" s="63" t="s">
        <v>81</v>
      </c>
      <c r="I44" s="92">
        <v>1</v>
      </c>
      <c r="J44" s="92"/>
      <c r="K44" s="64">
        <v>0.0001</v>
      </c>
      <c r="L44" s="64"/>
      <c r="M44" s="64">
        <v>0.0007</v>
      </c>
      <c r="N44" s="89"/>
      <c r="O44" s="61" t="s">
        <v>44</v>
      </c>
      <c r="P44" s="61" t="s">
        <v>79</v>
      </c>
      <c r="Q44" s="61">
        <v>2021.12</v>
      </c>
      <c r="R44" s="61"/>
    </row>
    <row r="45" s="6" customFormat="1" ht="84" customHeight="1" spans="1:18">
      <c r="A45" s="61">
        <v>6</v>
      </c>
      <c r="B45" s="61" t="s">
        <v>140</v>
      </c>
      <c r="C45" s="61" t="s">
        <v>39</v>
      </c>
      <c r="D45" s="61" t="s">
        <v>40</v>
      </c>
      <c r="E45" s="65" t="s">
        <v>121</v>
      </c>
      <c r="F45" s="66" t="s">
        <v>141</v>
      </c>
      <c r="G45" s="64">
        <v>0.3</v>
      </c>
      <c r="H45" s="68" t="s">
        <v>142</v>
      </c>
      <c r="I45" s="92"/>
      <c r="J45" s="92">
        <v>1</v>
      </c>
      <c r="K45" s="65">
        <v>0.0004</v>
      </c>
      <c r="L45" s="89"/>
      <c r="M45" s="65">
        <v>0.0021</v>
      </c>
      <c r="N45" s="94"/>
      <c r="O45" s="61" t="s">
        <v>44</v>
      </c>
      <c r="P45" s="65" t="s">
        <v>121</v>
      </c>
      <c r="Q45" s="61">
        <v>2021.12</v>
      </c>
      <c r="R45" s="61"/>
    </row>
    <row r="46" s="6" customFormat="1" ht="54" customHeight="1" spans="1:18">
      <c r="A46" s="73" t="s">
        <v>143</v>
      </c>
      <c r="B46" s="73"/>
      <c r="C46" s="58"/>
      <c r="D46" s="58"/>
      <c r="E46" s="67"/>
      <c r="F46" s="72" t="s">
        <v>144</v>
      </c>
      <c r="G46" s="60">
        <f t="shared" ref="G46:K46" si="2">SUM(G47:G58)</f>
        <v>14.6</v>
      </c>
      <c r="H46" s="63" t="s">
        <v>145</v>
      </c>
      <c r="I46" s="85">
        <f t="shared" si="2"/>
        <v>43</v>
      </c>
      <c r="J46" s="85">
        <f t="shared" si="2"/>
        <v>16</v>
      </c>
      <c r="K46" s="85">
        <f t="shared" si="2"/>
        <v>3.0207</v>
      </c>
      <c r="L46" s="85"/>
      <c r="M46" s="85">
        <f>SUM(M47:M58)</f>
        <v>0.091</v>
      </c>
      <c r="N46" s="85"/>
      <c r="O46" s="61"/>
      <c r="P46" s="61"/>
      <c r="Q46" s="98"/>
      <c r="R46" s="61"/>
    </row>
    <row r="47" s="6" customFormat="1" ht="63" customHeight="1" spans="1:18">
      <c r="A47" s="61">
        <v>1</v>
      </c>
      <c r="B47" s="61" t="s">
        <v>146</v>
      </c>
      <c r="C47" s="61" t="s">
        <v>39</v>
      </c>
      <c r="D47" s="61" t="s">
        <v>40</v>
      </c>
      <c r="E47" s="61" t="s">
        <v>41</v>
      </c>
      <c r="F47" s="63" t="s">
        <v>147</v>
      </c>
      <c r="G47" s="64">
        <v>0.24</v>
      </c>
      <c r="H47" s="63" t="s">
        <v>69</v>
      </c>
      <c r="I47" s="65">
        <v>2</v>
      </c>
      <c r="J47" s="67"/>
      <c r="K47" s="86">
        <v>0.0006</v>
      </c>
      <c r="L47" s="87"/>
      <c r="M47" s="86">
        <v>0.0037</v>
      </c>
      <c r="N47" s="87"/>
      <c r="O47" s="61" t="s">
        <v>148</v>
      </c>
      <c r="P47" s="61" t="s">
        <v>41</v>
      </c>
      <c r="Q47" s="61">
        <v>2021.12</v>
      </c>
      <c r="R47" s="61"/>
    </row>
    <row r="48" s="6" customFormat="1" ht="63" customHeight="1" spans="1:18">
      <c r="A48" s="61">
        <v>2</v>
      </c>
      <c r="B48" s="61" t="s">
        <v>149</v>
      </c>
      <c r="C48" s="61" t="s">
        <v>39</v>
      </c>
      <c r="D48" s="61" t="s">
        <v>46</v>
      </c>
      <c r="E48" s="61" t="s">
        <v>50</v>
      </c>
      <c r="F48" s="66" t="s">
        <v>150</v>
      </c>
      <c r="G48" s="64">
        <v>0.26</v>
      </c>
      <c r="H48" s="63" t="s">
        <v>69</v>
      </c>
      <c r="I48" s="67">
        <v>1</v>
      </c>
      <c r="J48" s="67"/>
      <c r="K48" s="89">
        <v>3</v>
      </c>
      <c r="L48" s="89"/>
      <c r="M48" s="86">
        <v>0.0007</v>
      </c>
      <c r="N48" s="89"/>
      <c r="O48" s="61" t="s">
        <v>148</v>
      </c>
      <c r="P48" s="61" t="s">
        <v>50</v>
      </c>
      <c r="Q48" s="61">
        <v>2021.12</v>
      </c>
      <c r="R48" s="61"/>
    </row>
    <row r="49" s="6" customFormat="1" ht="63" customHeight="1" spans="1:18">
      <c r="A49" s="61">
        <v>3</v>
      </c>
      <c r="B49" s="61" t="s">
        <v>151</v>
      </c>
      <c r="C49" s="67" t="s">
        <v>39</v>
      </c>
      <c r="D49" s="61" t="s">
        <v>40</v>
      </c>
      <c r="E49" s="61" t="s">
        <v>93</v>
      </c>
      <c r="F49" s="66" t="s">
        <v>152</v>
      </c>
      <c r="G49" s="64">
        <f>14*0.02</f>
        <v>0.28</v>
      </c>
      <c r="H49" s="63" t="s">
        <v>153</v>
      </c>
      <c r="I49" s="67">
        <v>1</v>
      </c>
      <c r="J49" s="67">
        <v>1</v>
      </c>
      <c r="K49" s="93">
        <v>0.0001</v>
      </c>
      <c r="L49" s="93"/>
      <c r="M49" s="93">
        <v>0.0002</v>
      </c>
      <c r="N49" s="94"/>
      <c r="O49" s="61" t="s">
        <v>148</v>
      </c>
      <c r="P49" s="61" t="s">
        <v>93</v>
      </c>
      <c r="Q49" s="61">
        <v>2021.12</v>
      </c>
      <c r="R49" s="61"/>
    </row>
    <row r="50" s="6" customFormat="1" ht="63" customHeight="1" spans="1:18">
      <c r="A50" s="61">
        <v>4</v>
      </c>
      <c r="B50" s="61" t="s">
        <v>154</v>
      </c>
      <c r="C50" s="67" t="s">
        <v>53</v>
      </c>
      <c r="D50" s="61" t="s">
        <v>40</v>
      </c>
      <c r="E50" s="61" t="s">
        <v>54</v>
      </c>
      <c r="F50" s="63" t="s">
        <v>155</v>
      </c>
      <c r="G50" s="64">
        <v>2.32</v>
      </c>
      <c r="H50" s="63" t="s">
        <v>56</v>
      </c>
      <c r="I50" s="92">
        <v>13</v>
      </c>
      <c r="J50" s="92"/>
      <c r="K50" s="86">
        <v>0.0054</v>
      </c>
      <c r="L50" s="89"/>
      <c r="M50" s="86">
        <v>0.0218</v>
      </c>
      <c r="N50" s="89"/>
      <c r="O50" s="61" t="s">
        <v>148</v>
      </c>
      <c r="P50" s="61" t="s">
        <v>54</v>
      </c>
      <c r="Q50" s="61">
        <v>2021.12</v>
      </c>
      <c r="R50" s="61"/>
    </row>
    <row r="51" s="6" customFormat="1" ht="63" customHeight="1" spans="1:18">
      <c r="A51" s="61">
        <v>5</v>
      </c>
      <c r="B51" s="61" t="s">
        <v>156</v>
      </c>
      <c r="C51" s="61" t="s">
        <v>39</v>
      </c>
      <c r="D51" s="61" t="s">
        <v>46</v>
      </c>
      <c r="E51" s="61" t="s">
        <v>65</v>
      </c>
      <c r="F51" s="66" t="s">
        <v>157</v>
      </c>
      <c r="G51" s="64">
        <v>0.06</v>
      </c>
      <c r="H51" s="66" t="s">
        <v>158</v>
      </c>
      <c r="I51" s="61">
        <v>1</v>
      </c>
      <c r="J51" s="61"/>
      <c r="K51" s="61">
        <v>0.0001</v>
      </c>
      <c r="L51" s="61"/>
      <c r="M51" s="61">
        <v>0.0005</v>
      </c>
      <c r="N51" s="61"/>
      <c r="O51" s="61" t="s">
        <v>148</v>
      </c>
      <c r="P51" s="61" t="s">
        <v>159</v>
      </c>
      <c r="Q51" s="61">
        <v>2021.12</v>
      </c>
      <c r="R51" s="61"/>
    </row>
    <row r="52" s="6" customFormat="1" ht="63" customHeight="1" spans="1:18">
      <c r="A52" s="61">
        <v>6</v>
      </c>
      <c r="B52" s="61" t="s">
        <v>160</v>
      </c>
      <c r="C52" s="61" t="s">
        <v>39</v>
      </c>
      <c r="D52" s="61" t="s">
        <v>40</v>
      </c>
      <c r="E52" s="61" t="s">
        <v>67</v>
      </c>
      <c r="F52" s="66" t="s">
        <v>161</v>
      </c>
      <c r="G52" s="64">
        <v>0.9</v>
      </c>
      <c r="H52" s="63" t="s">
        <v>69</v>
      </c>
      <c r="I52" s="67">
        <v>3</v>
      </c>
      <c r="J52" s="67"/>
      <c r="K52" s="86">
        <v>0.001</v>
      </c>
      <c r="L52" s="86"/>
      <c r="M52" s="86">
        <v>0.0046</v>
      </c>
      <c r="N52" s="86"/>
      <c r="O52" s="61" t="s">
        <v>148</v>
      </c>
      <c r="P52" s="61" t="s">
        <v>67</v>
      </c>
      <c r="Q52" s="61">
        <v>2021.12</v>
      </c>
      <c r="R52" s="61"/>
    </row>
    <row r="53" s="6" customFormat="1" ht="63" customHeight="1" spans="1:18">
      <c r="A53" s="61">
        <v>7</v>
      </c>
      <c r="B53" s="61" t="s">
        <v>162</v>
      </c>
      <c r="C53" s="61" t="s">
        <v>39</v>
      </c>
      <c r="D53" s="61" t="s">
        <v>40</v>
      </c>
      <c r="E53" s="61" t="s">
        <v>111</v>
      </c>
      <c r="F53" s="66" t="s">
        <v>163</v>
      </c>
      <c r="G53" s="64">
        <v>2.12</v>
      </c>
      <c r="H53" s="66" t="s">
        <v>164</v>
      </c>
      <c r="I53" s="67">
        <v>8</v>
      </c>
      <c r="J53" s="67">
        <v>4</v>
      </c>
      <c r="K53" s="64">
        <v>0.0028</v>
      </c>
      <c r="L53" s="64"/>
      <c r="M53" s="64">
        <v>0.0118</v>
      </c>
      <c r="N53" s="89"/>
      <c r="O53" s="61" t="s">
        <v>148</v>
      </c>
      <c r="P53" s="61" t="s">
        <v>111</v>
      </c>
      <c r="Q53" s="61">
        <v>2021.12</v>
      </c>
      <c r="R53" s="61"/>
    </row>
    <row r="54" s="6" customFormat="1" ht="63" customHeight="1" spans="1:18">
      <c r="A54" s="61">
        <v>8</v>
      </c>
      <c r="B54" s="61" t="s">
        <v>165</v>
      </c>
      <c r="C54" s="61" t="s">
        <v>39</v>
      </c>
      <c r="D54" s="61" t="s">
        <v>40</v>
      </c>
      <c r="E54" s="67" t="s">
        <v>71</v>
      </c>
      <c r="F54" s="66" t="s">
        <v>166</v>
      </c>
      <c r="G54" s="64">
        <v>1.24</v>
      </c>
      <c r="H54" s="63" t="s">
        <v>73</v>
      </c>
      <c r="I54" s="90"/>
      <c r="J54" s="61">
        <v>3</v>
      </c>
      <c r="K54" s="61">
        <v>0.0022</v>
      </c>
      <c r="L54" s="61"/>
      <c r="M54" s="61">
        <v>0.0099</v>
      </c>
      <c r="N54" s="94"/>
      <c r="O54" s="61" t="s">
        <v>148</v>
      </c>
      <c r="P54" s="61" t="s">
        <v>71</v>
      </c>
      <c r="Q54" s="61">
        <v>2021.12</v>
      </c>
      <c r="R54" s="61"/>
    </row>
    <row r="55" s="6" customFormat="1" ht="63" customHeight="1" spans="1:18">
      <c r="A55" s="61">
        <v>9</v>
      </c>
      <c r="B55" s="61" t="s">
        <v>167</v>
      </c>
      <c r="C55" s="67" t="s">
        <v>39</v>
      </c>
      <c r="D55" s="61" t="s">
        <v>40</v>
      </c>
      <c r="E55" s="67" t="s">
        <v>76</v>
      </c>
      <c r="F55" s="63" t="s">
        <v>168</v>
      </c>
      <c r="G55" s="64">
        <v>0.92</v>
      </c>
      <c r="H55" s="63" t="s">
        <v>81</v>
      </c>
      <c r="I55" s="67">
        <v>2</v>
      </c>
      <c r="J55" s="67">
        <f>1</f>
        <v>1</v>
      </c>
      <c r="K55" s="86">
        <v>0.0011</v>
      </c>
      <c r="L55" s="86"/>
      <c r="M55" s="86">
        <v>0.0038</v>
      </c>
      <c r="N55" s="89"/>
      <c r="O55" s="61" t="s">
        <v>148</v>
      </c>
      <c r="P55" s="61" t="s">
        <v>76</v>
      </c>
      <c r="Q55" s="61">
        <v>2021.12</v>
      </c>
      <c r="R55" s="61"/>
    </row>
    <row r="56" s="6" customFormat="1" ht="63" customHeight="1" spans="1:18">
      <c r="A56" s="61">
        <v>10</v>
      </c>
      <c r="B56" s="61" t="s">
        <v>169</v>
      </c>
      <c r="C56" s="67" t="s">
        <v>39</v>
      </c>
      <c r="D56" s="61" t="s">
        <v>40</v>
      </c>
      <c r="E56" s="67" t="s">
        <v>79</v>
      </c>
      <c r="F56" s="66" t="s">
        <v>170</v>
      </c>
      <c r="G56" s="64">
        <v>0.2</v>
      </c>
      <c r="H56" s="63" t="s">
        <v>81</v>
      </c>
      <c r="I56" s="67">
        <v>1</v>
      </c>
      <c r="J56" s="67"/>
      <c r="K56" s="64">
        <v>0.0001</v>
      </c>
      <c r="L56" s="64"/>
      <c r="M56" s="64">
        <v>0.0005</v>
      </c>
      <c r="N56" s="89"/>
      <c r="O56" s="61" t="s">
        <v>148</v>
      </c>
      <c r="P56" s="61" t="s">
        <v>79</v>
      </c>
      <c r="Q56" s="61">
        <v>2021.12</v>
      </c>
      <c r="R56" s="61"/>
    </row>
    <row r="57" s="6" customFormat="1" ht="63" customHeight="1" spans="1:18">
      <c r="A57" s="61">
        <v>11</v>
      </c>
      <c r="B57" s="61" t="s">
        <v>171</v>
      </c>
      <c r="C57" s="65" t="s">
        <v>39</v>
      </c>
      <c r="D57" s="61" t="s">
        <v>40</v>
      </c>
      <c r="E57" s="65" t="s">
        <v>121</v>
      </c>
      <c r="F57" s="63" t="s">
        <v>172</v>
      </c>
      <c r="G57" s="64">
        <v>1.26</v>
      </c>
      <c r="H57" s="68" t="s">
        <v>173</v>
      </c>
      <c r="I57" s="92">
        <v>3</v>
      </c>
      <c r="J57" s="92">
        <v>2</v>
      </c>
      <c r="K57" s="64">
        <v>0.0015</v>
      </c>
      <c r="L57" s="64"/>
      <c r="M57" s="64">
        <v>0.0054</v>
      </c>
      <c r="N57" s="94"/>
      <c r="O57" s="61" t="s">
        <v>148</v>
      </c>
      <c r="P57" s="65" t="s">
        <v>121</v>
      </c>
      <c r="Q57" s="61">
        <v>2021.12</v>
      </c>
      <c r="R57" s="61"/>
    </row>
    <row r="58" s="6" customFormat="1" ht="63" customHeight="1" spans="1:18">
      <c r="A58" s="61">
        <v>12</v>
      </c>
      <c r="B58" s="61" t="s">
        <v>174</v>
      </c>
      <c r="C58" s="61" t="s">
        <v>39</v>
      </c>
      <c r="D58" s="61" t="s">
        <v>40</v>
      </c>
      <c r="E58" s="61" t="s">
        <v>83</v>
      </c>
      <c r="F58" s="63" t="s">
        <v>175</v>
      </c>
      <c r="G58" s="64">
        <v>4.8</v>
      </c>
      <c r="H58" s="68" t="s">
        <v>176</v>
      </c>
      <c r="I58" s="67">
        <v>8</v>
      </c>
      <c r="J58" s="67">
        <v>5</v>
      </c>
      <c r="K58" s="86">
        <v>0.0058</v>
      </c>
      <c r="L58" s="86"/>
      <c r="M58" s="86">
        <v>0.0281</v>
      </c>
      <c r="N58" s="86"/>
      <c r="O58" s="61" t="s">
        <v>148</v>
      </c>
      <c r="P58" s="61" t="s">
        <v>83</v>
      </c>
      <c r="Q58" s="61">
        <v>2021.12</v>
      </c>
      <c r="R58" s="97"/>
    </row>
    <row r="59" s="6" customFormat="1" ht="59" customHeight="1" spans="1:18">
      <c r="A59" s="73" t="s">
        <v>177</v>
      </c>
      <c r="B59" s="73"/>
      <c r="C59" s="58"/>
      <c r="D59" s="58"/>
      <c r="E59" s="73"/>
      <c r="F59" s="72" t="s">
        <v>178</v>
      </c>
      <c r="G59" s="60">
        <f t="shared" ref="G59:K59" si="3">SUM(G60:G62)</f>
        <v>4</v>
      </c>
      <c r="H59" s="63"/>
      <c r="I59" s="85">
        <f t="shared" si="3"/>
        <v>1</v>
      </c>
      <c r="J59" s="85">
        <f t="shared" si="3"/>
        <v>1</v>
      </c>
      <c r="K59" s="85">
        <f t="shared" si="3"/>
        <v>0.0004</v>
      </c>
      <c r="L59" s="85"/>
      <c r="M59" s="85">
        <f>SUM(M60:M62)</f>
        <v>0.0021</v>
      </c>
      <c r="N59" s="85"/>
      <c r="O59" s="61"/>
      <c r="P59" s="61"/>
      <c r="Q59" s="98"/>
      <c r="R59" s="61"/>
    </row>
    <row r="60" s="6" customFormat="1" ht="45" customHeight="1" spans="1:18">
      <c r="A60" s="61">
        <v>1</v>
      </c>
      <c r="B60" s="61" t="s">
        <v>179</v>
      </c>
      <c r="C60" s="61" t="s">
        <v>39</v>
      </c>
      <c r="D60" s="65" t="s">
        <v>46</v>
      </c>
      <c r="E60" s="65" t="s">
        <v>47</v>
      </c>
      <c r="F60" s="63" t="s">
        <v>180</v>
      </c>
      <c r="G60" s="64">
        <v>1.6</v>
      </c>
      <c r="H60" s="63" t="s">
        <v>181</v>
      </c>
      <c r="I60" s="65">
        <v>1</v>
      </c>
      <c r="J60" s="65"/>
      <c r="K60" s="65">
        <v>0.0002</v>
      </c>
      <c r="L60" s="93"/>
      <c r="M60" s="65">
        <v>0.0011</v>
      </c>
      <c r="N60" s="94"/>
      <c r="O60" s="61" t="s">
        <v>44</v>
      </c>
      <c r="P60" s="65" t="s">
        <v>47</v>
      </c>
      <c r="Q60" s="61">
        <v>2021.12</v>
      </c>
      <c r="R60" s="61"/>
    </row>
    <row r="61" s="10" customFormat="1" ht="45" customHeight="1" spans="1:18">
      <c r="A61" s="61">
        <v>2</v>
      </c>
      <c r="B61" s="61" t="s">
        <v>182</v>
      </c>
      <c r="C61" s="61" t="s">
        <v>39</v>
      </c>
      <c r="D61" s="65" t="s">
        <v>46</v>
      </c>
      <c r="E61" s="67" t="s">
        <v>50</v>
      </c>
      <c r="F61" s="66" t="s">
        <v>183</v>
      </c>
      <c r="G61" s="64">
        <v>0.8</v>
      </c>
      <c r="H61" s="63" t="s">
        <v>184</v>
      </c>
      <c r="I61" s="67"/>
      <c r="J61" s="67"/>
      <c r="K61" s="89"/>
      <c r="L61" s="89"/>
      <c r="M61" s="86"/>
      <c r="N61" s="89"/>
      <c r="O61" s="61" t="s">
        <v>44</v>
      </c>
      <c r="P61" s="61" t="s">
        <v>50</v>
      </c>
      <c r="Q61" s="61">
        <v>2021.12</v>
      </c>
      <c r="R61" s="61"/>
    </row>
    <row r="62" s="6" customFormat="1" ht="45" customHeight="1" spans="1:18">
      <c r="A62" s="61">
        <v>3</v>
      </c>
      <c r="B62" s="61" t="s">
        <v>185</v>
      </c>
      <c r="C62" s="67" t="s">
        <v>39</v>
      </c>
      <c r="D62" s="67" t="s">
        <v>46</v>
      </c>
      <c r="E62" s="67" t="s">
        <v>79</v>
      </c>
      <c r="F62" s="66" t="s">
        <v>186</v>
      </c>
      <c r="G62" s="64">
        <v>1.6</v>
      </c>
      <c r="H62" s="63" t="s">
        <v>81</v>
      </c>
      <c r="I62" s="67"/>
      <c r="J62" s="67">
        <v>1</v>
      </c>
      <c r="K62" s="64">
        <v>0.0002</v>
      </c>
      <c r="L62" s="64"/>
      <c r="M62" s="64">
        <v>0.001</v>
      </c>
      <c r="N62" s="64"/>
      <c r="O62" s="61" t="s">
        <v>44</v>
      </c>
      <c r="P62" s="61" t="s">
        <v>79</v>
      </c>
      <c r="Q62" s="61">
        <v>2021.12</v>
      </c>
      <c r="R62" s="61"/>
    </row>
    <row r="63" s="6" customFormat="1" ht="52" customHeight="1" spans="1:18">
      <c r="A63" s="73" t="s">
        <v>187</v>
      </c>
      <c r="B63" s="73"/>
      <c r="C63" s="73"/>
      <c r="D63" s="73"/>
      <c r="E63" s="73"/>
      <c r="F63" s="72" t="s">
        <v>188</v>
      </c>
      <c r="G63" s="60">
        <f t="shared" ref="G63:K63" si="4">SUM(G64:G65)</f>
        <v>1.15</v>
      </c>
      <c r="H63" s="63" t="s">
        <v>189</v>
      </c>
      <c r="I63" s="85">
        <f t="shared" si="4"/>
        <v>2</v>
      </c>
      <c r="J63" s="85"/>
      <c r="K63" s="85">
        <f t="shared" si="4"/>
        <v>0.0016</v>
      </c>
      <c r="L63" s="85"/>
      <c r="M63" s="85">
        <f>SUM(M64:M65)</f>
        <v>0.0073</v>
      </c>
      <c r="N63" s="85"/>
      <c r="O63" s="61"/>
      <c r="P63" s="61"/>
      <c r="Q63" s="98"/>
      <c r="R63" s="61"/>
    </row>
    <row r="64" s="6" customFormat="1" ht="56" customHeight="1" spans="1:18">
      <c r="A64" s="61">
        <v>1</v>
      </c>
      <c r="B64" s="61" t="s">
        <v>190</v>
      </c>
      <c r="C64" s="61" t="s">
        <v>39</v>
      </c>
      <c r="D64" s="61" t="s">
        <v>46</v>
      </c>
      <c r="E64" s="61" t="s">
        <v>67</v>
      </c>
      <c r="F64" s="63" t="s">
        <v>191</v>
      </c>
      <c r="G64" s="64">
        <v>0.4</v>
      </c>
      <c r="H64" s="63" t="s">
        <v>189</v>
      </c>
      <c r="I64" s="65">
        <v>1</v>
      </c>
      <c r="J64" s="65"/>
      <c r="K64" s="86">
        <v>0.0001</v>
      </c>
      <c r="L64" s="86"/>
      <c r="M64" s="86">
        <v>0.0005</v>
      </c>
      <c r="N64" s="86"/>
      <c r="O64" s="61" t="s">
        <v>44</v>
      </c>
      <c r="P64" s="61" t="s">
        <v>67</v>
      </c>
      <c r="Q64" s="61">
        <v>2021.12</v>
      </c>
      <c r="R64" s="61"/>
    </row>
    <row r="65" s="6" customFormat="1" ht="62" customHeight="1" spans="1:18">
      <c r="A65" s="61">
        <v>2</v>
      </c>
      <c r="B65" s="61" t="s">
        <v>192</v>
      </c>
      <c r="C65" s="61" t="s">
        <v>39</v>
      </c>
      <c r="D65" s="61" t="s">
        <v>40</v>
      </c>
      <c r="E65" s="61" t="s">
        <v>107</v>
      </c>
      <c r="F65" s="66" t="s">
        <v>193</v>
      </c>
      <c r="G65" s="64">
        <v>0.75</v>
      </c>
      <c r="H65" s="63" t="s">
        <v>189</v>
      </c>
      <c r="I65" s="65">
        <v>1</v>
      </c>
      <c r="J65" s="65"/>
      <c r="K65" s="61">
        <v>0.0015</v>
      </c>
      <c r="L65" s="61"/>
      <c r="M65" s="61">
        <v>0.0068</v>
      </c>
      <c r="N65" s="61"/>
      <c r="O65" s="61" t="s">
        <v>44</v>
      </c>
      <c r="P65" s="61" t="s">
        <v>107</v>
      </c>
      <c r="Q65" s="65">
        <v>2021.12</v>
      </c>
      <c r="R65" s="61"/>
    </row>
    <row r="66" s="6" customFormat="1" ht="73" customHeight="1" spans="1:18">
      <c r="A66" s="73" t="s">
        <v>194</v>
      </c>
      <c r="B66" s="73"/>
      <c r="C66" s="58"/>
      <c r="D66" s="58"/>
      <c r="E66" s="73"/>
      <c r="F66" s="72" t="s">
        <v>195</v>
      </c>
      <c r="G66" s="60">
        <f t="shared" ref="G66:K66" si="5">SUM(G67:G69)</f>
        <v>27.6</v>
      </c>
      <c r="H66" s="63"/>
      <c r="I66" s="85">
        <f t="shared" si="5"/>
        <v>3</v>
      </c>
      <c r="J66" s="85">
        <f t="shared" si="5"/>
        <v>4</v>
      </c>
      <c r="K66" s="85">
        <f t="shared" si="5"/>
        <v>0.0027</v>
      </c>
      <c r="L66" s="85"/>
      <c r="M66" s="85">
        <f>SUM(M67:M69)</f>
        <v>0.0095</v>
      </c>
      <c r="N66" s="85"/>
      <c r="O66" s="61"/>
      <c r="P66" s="61"/>
      <c r="Q66" s="98"/>
      <c r="R66" s="61"/>
    </row>
    <row r="67" s="6" customFormat="1" ht="60" customHeight="1" spans="1:18">
      <c r="A67" s="61">
        <v>1</v>
      </c>
      <c r="B67" s="61" t="s">
        <v>196</v>
      </c>
      <c r="C67" s="61" t="s">
        <v>39</v>
      </c>
      <c r="D67" s="61" t="s">
        <v>40</v>
      </c>
      <c r="E67" s="61" t="s">
        <v>41</v>
      </c>
      <c r="F67" s="66" t="s">
        <v>197</v>
      </c>
      <c r="G67" s="64">
        <v>15.13</v>
      </c>
      <c r="H67" s="63" t="s">
        <v>198</v>
      </c>
      <c r="I67" s="65">
        <v>2</v>
      </c>
      <c r="J67" s="65"/>
      <c r="K67" s="65">
        <v>0.0006</v>
      </c>
      <c r="L67" s="65"/>
      <c r="M67" s="65">
        <v>0.0025</v>
      </c>
      <c r="N67" s="65"/>
      <c r="O67" s="61" t="s">
        <v>44</v>
      </c>
      <c r="P67" s="61" t="s">
        <v>41</v>
      </c>
      <c r="Q67" s="61">
        <v>2021.12</v>
      </c>
      <c r="R67" s="61"/>
    </row>
    <row r="68" s="6" customFormat="1" ht="60" customHeight="1" spans="1:18">
      <c r="A68" s="61">
        <v>2</v>
      </c>
      <c r="B68" s="61" t="s">
        <v>199</v>
      </c>
      <c r="C68" s="61" t="s">
        <v>39</v>
      </c>
      <c r="D68" s="61" t="s">
        <v>40</v>
      </c>
      <c r="E68" s="61" t="s">
        <v>58</v>
      </c>
      <c r="F68" s="66" t="s">
        <v>200</v>
      </c>
      <c r="G68" s="64">
        <v>11.56</v>
      </c>
      <c r="H68" s="66" t="s">
        <v>201</v>
      </c>
      <c r="I68" s="67"/>
      <c r="J68" s="67">
        <v>3</v>
      </c>
      <c r="K68" s="64">
        <v>0.0018</v>
      </c>
      <c r="L68" s="65"/>
      <c r="M68" s="65">
        <v>0.0058</v>
      </c>
      <c r="N68" s="65"/>
      <c r="O68" s="61" t="s">
        <v>44</v>
      </c>
      <c r="P68" s="61" t="s">
        <v>58</v>
      </c>
      <c r="Q68" s="61">
        <v>2021.12</v>
      </c>
      <c r="R68" s="61"/>
    </row>
    <row r="69" s="6" customFormat="1" ht="60" customHeight="1" spans="1:18">
      <c r="A69" s="61">
        <v>3</v>
      </c>
      <c r="B69" s="61" t="s">
        <v>202</v>
      </c>
      <c r="C69" s="67" t="s">
        <v>39</v>
      </c>
      <c r="D69" s="67" t="s">
        <v>46</v>
      </c>
      <c r="E69" s="67" t="s">
        <v>79</v>
      </c>
      <c r="F69" s="66" t="s">
        <v>203</v>
      </c>
      <c r="G69" s="64">
        <v>0.91</v>
      </c>
      <c r="H69" s="63" t="s">
        <v>81</v>
      </c>
      <c r="I69" s="67">
        <v>1</v>
      </c>
      <c r="J69" s="67">
        <v>1</v>
      </c>
      <c r="K69" s="64">
        <v>0.0003</v>
      </c>
      <c r="L69" s="64"/>
      <c r="M69" s="64">
        <v>0.0012</v>
      </c>
      <c r="N69" s="89"/>
      <c r="O69" s="61" t="s">
        <v>44</v>
      </c>
      <c r="P69" s="61" t="s">
        <v>79</v>
      </c>
      <c r="Q69" s="61">
        <v>2021.12</v>
      </c>
      <c r="R69" s="61"/>
    </row>
    <row r="70" s="6" customFormat="1" ht="48" customHeight="1" spans="1:18">
      <c r="A70" s="73" t="s">
        <v>204</v>
      </c>
      <c r="B70" s="73"/>
      <c r="C70" s="73"/>
      <c r="D70" s="73"/>
      <c r="E70" s="73"/>
      <c r="F70" s="72" t="s">
        <v>205</v>
      </c>
      <c r="G70" s="60">
        <f t="shared" ref="G70:K70" si="6">SUM(G71:G72)</f>
        <v>4.64</v>
      </c>
      <c r="H70" s="63"/>
      <c r="I70" s="85">
        <f t="shared" si="6"/>
        <v>6</v>
      </c>
      <c r="J70" s="85">
        <f t="shared" si="6"/>
        <v>5</v>
      </c>
      <c r="K70" s="85">
        <f t="shared" si="6"/>
        <v>0.0038</v>
      </c>
      <c r="L70" s="85"/>
      <c r="M70" s="85">
        <f>SUM(M71:M72)</f>
        <v>0.0147</v>
      </c>
      <c r="N70" s="85"/>
      <c r="O70" s="61"/>
      <c r="P70" s="61"/>
      <c r="Q70" s="61"/>
      <c r="R70" s="61"/>
    </row>
    <row r="71" s="6" customFormat="1" ht="53" customHeight="1" spans="1:18">
      <c r="A71" s="61">
        <v>1</v>
      </c>
      <c r="B71" s="61" t="s">
        <v>206</v>
      </c>
      <c r="C71" s="61" t="s">
        <v>39</v>
      </c>
      <c r="D71" s="61" t="s">
        <v>40</v>
      </c>
      <c r="E71" s="61" t="s">
        <v>58</v>
      </c>
      <c r="F71" s="66" t="s">
        <v>207</v>
      </c>
      <c r="G71" s="64">
        <v>1.4</v>
      </c>
      <c r="H71" s="63" t="s">
        <v>81</v>
      </c>
      <c r="I71" s="92">
        <v>1</v>
      </c>
      <c r="J71" s="92"/>
      <c r="K71" s="86">
        <v>0.0016</v>
      </c>
      <c r="L71" s="86"/>
      <c r="M71" s="86">
        <v>0.0043</v>
      </c>
      <c r="N71" s="65"/>
      <c r="O71" s="61" t="s">
        <v>44</v>
      </c>
      <c r="P71" s="61" t="s">
        <v>58</v>
      </c>
      <c r="Q71" s="61">
        <v>2021.12</v>
      </c>
      <c r="R71" s="61"/>
    </row>
    <row r="72" s="6" customFormat="1" ht="79" customHeight="1" spans="1:18">
      <c r="A72" s="61">
        <v>2</v>
      </c>
      <c r="B72" s="61" t="s">
        <v>208</v>
      </c>
      <c r="C72" s="67" t="s">
        <v>39</v>
      </c>
      <c r="D72" s="61" t="s">
        <v>40</v>
      </c>
      <c r="E72" s="61" t="s">
        <v>111</v>
      </c>
      <c r="F72" s="66" t="s">
        <v>209</v>
      </c>
      <c r="G72" s="64">
        <v>3.24</v>
      </c>
      <c r="H72" s="66" t="s">
        <v>210</v>
      </c>
      <c r="I72" s="92">
        <v>5</v>
      </c>
      <c r="J72" s="92">
        <v>5</v>
      </c>
      <c r="K72" s="64">
        <v>0.0022</v>
      </c>
      <c r="L72" s="64"/>
      <c r="M72" s="64">
        <v>0.0104</v>
      </c>
      <c r="N72" s="89"/>
      <c r="O72" s="61" t="s">
        <v>44</v>
      </c>
      <c r="P72" s="61" t="s">
        <v>111</v>
      </c>
      <c r="Q72" s="61">
        <v>2021.12</v>
      </c>
      <c r="R72" s="61"/>
    </row>
    <row r="73" s="6" customFormat="1" ht="58" customHeight="1" spans="1:18">
      <c r="A73" s="73" t="s">
        <v>211</v>
      </c>
      <c r="B73" s="73"/>
      <c r="C73" s="73"/>
      <c r="D73" s="73"/>
      <c r="E73" s="73"/>
      <c r="F73" s="72" t="s">
        <v>212</v>
      </c>
      <c r="G73" s="60">
        <f t="shared" ref="G73:K73" si="7">SUM(G74:G84)</f>
        <v>10.51</v>
      </c>
      <c r="H73" s="63"/>
      <c r="I73" s="85">
        <f t="shared" si="7"/>
        <v>39</v>
      </c>
      <c r="J73" s="85">
        <f t="shared" si="7"/>
        <v>25</v>
      </c>
      <c r="K73" s="85">
        <f t="shared" si="7"/>
        <v>0.0209</v>
      </c>
      <c r="L73" s="85"/>
      <c r="M73" s="85">
        <f>SUM(M74:M84)</f>
        <v>0.2175</v>
      </c>
      <c r="N73" s="85"/>
      <c r="O73" s="61"/>
      <c r="P73" s="61"/>
      <c r="Q73" s="61"/>
      <c r="R73" s="61"/>
    </row>
    <row r="74" s="6" customFormat="1" ht="66" customHeight="1" spans="1:18">
      <c r="A74" s="61">
        <v>1</v>
      </c>
      <c r="B74" s="61" t="s">
        <v>213</v>
      </c>
      <c r="C74" s="61" t="s">
        <v>39</v>
      </c>
      <c r="D74" s="61" t="s">
        <v>46</v>
      </c>
      <c r="E74" s="61" t="s">
        <v>50</v>
      </c>
      <c r="F74" s="66" t="s">
        <v>214</v>
      </c>
      <c r="G74" s="64">
        <v>0.91</v>
      </c>
      <c r="H74" s="71" t="s">
        <v>56</v>
      </c>
      <c r="I74" s="67">
        <v>5</v>
      </c>
      <c r="J74" s="67">
        <v>3</v>
      </c>
      <c r="K74" s="86">
        <v>0.0021</v>
      </c>
      <c r="L74" s="86"/>
      <c r="M74" s="86">
        <v>0.0063</v>
      </c>
      <c r="N74" s="89"/>
      <c r="O74" s="61" t="s">
        <v>44</v>
      </c>
      <c r="P74" s="61" t="s">
        <v>50</v>
      </c>
      <c r="Q74" s="61">
        <v>2021.12</v>
      </c>
      <c r="R74" s="61"/>
    </row>
    <row r="75" s="6" customFormat="1" ht="66" customHeight="1" spans="1:18">
      <c r="A75" s="61">
        <v>2</v>
      </c>
      <c r="B75" s="61" t="s">
        <v>215</v>
      </c>
      <c r="C75" s="67" t="s">
        <v>39</v>
      </c>
      <c r="D75" s="61" t="s">
        <v>40</v>
      </c>
      <c r="E75" s="61" t="s">
        <v>93</v>
      </c>
      <c r="F75" s="66" t="s">
        <v>216</v>
      </c>
      <c r="G75" s="64">
        <f>5.5*0.02</f>
        <v>0.11</v>
      </c>
      <c r="H75" s="63" t="s">
        <v>95</v>
      </c>
      <c r="I75" s="67"/>
      <c r="J75" s="67">
        <v>1</v>
      </c>
      <c r="K75" s="93">
        <v>0.0002</v>
      </c>
      <c r="L75" s="93"/>
      <c r="M75" s="93">
        <v>0.0012</v>
      </c>
      <c r="N75" s="93"/>
      <c r="O75" s="61" t="s">
        <v>44</v>
      </c>
      <c r="P75" s="61" t="s">
        <v>93</v>
      </c>
      <c r="Q75" s="61">
        <v>2021.12</v>
      </c>
      <c r="R75" s="61"/>
    </row>
    <row r="76" s="6" customFormat="1" ht="66" customHeight="1" spans="1:18">
      <c r="A76" s="61">
        <v>3</v>
      </c>
      <c r="B76" s="61" t="s">
        <v>217</v>
      </c>
      <c r="C76" s="67" t="s">
        <v>53</v>
      </c>
      <c r="D76" s="61" t="s">
        <v>40</v>
      </c>
      <c r="E76" s="61" t="s">
        <v>54</v>
      </c>
      <c r="F76" s="63" t="s">
        <v>218</v>
      </c>
      <c r="G76" s="64">
        <v>0.76</v>
      </c>
      <c r="H76" s="63" t="s">
        <v>56</v>
      </c>
      <c r="I76" s="67">
        <v>6</v>
      </c>
      <c r="J76" s="67"/>
      <c r="K76" s="86">
        <v>0.0015</v>
      </c>
      <c r="L76" s="89"/>
      <c r="M76" s="86">
        <v>0.0042</v>
      </c>
      <c r="N76" s="89"/>
      <c r="O76" s="61" t="s">
        <v>44</v>
      </c>
      <c r="P76" s="61" t="s">
        <v>54</v>
      </c>
      <c r="Q76" s="61">
        <v>2021.12</v>
      </c>
      <c r="R76" s="61"/>
    </row>
    <row r="77" s="6" customFormat="1" ht="66" customHeight="1" spans="1:18">
      <c r="A77" s="61">
        <v>4</v>
      </c>
      <c r="B77" s="61" t="s">
        <v>219</v>
      </c>
      <c r="C77" s="61" t="s">
        <v>39</v>
      </c>
      <c r="D77" s="61" t="s">
        <v>40</v>
      </c>
      <c r="E77" s="61" t="s">
        <v>58</v>
      </c>
      <c r="F77" s="66" t="s">
        <v>220</v>
      </c>
      <c r="G77" s="64">
        <v>1.75</v>
      </c>
      <c r="H77" s="71" t="s">
        <v>56</v>
      </c>
      <c r="I77" s="67">
        <v>2</v>
      </c>
      <c r="J77" s="67">
        <v>13</v>
      </c>
      <c r="K77" s="86">
        <v>0.0021</v>
      </c>
      <c r="L77" s="86"/>
      <c r="M77" s="86">
        <v>0.0053</v>
      </c>
      <c r="N77" s="65"/>
      <c r="O77" s="61" t="s">
        <v>44</v>
      </c>
      <c r="P77" s="61" t="s">
        <v>58</v>
      </c>
      <c r="Q77" s="61">
        <v>2021.12</v>
      </c>
      <c r="R77" s="61"/>
    </row>
    <row r="78" s="6" customFormat="1" ht="66" customHeight="1" spans="1:18">
      <c r="A78" s="61">
        <v>5</v>
      </c>
      <c r="B78" s="61" t="s">
        <v>221</v>
      </c>
      <c r="C78" s="61" t="s">
        <v>39</v>
      </c>
      <c r="D78" s="61" t="s">
        <v>46</v>
      </c>
      <c r="E78" s="61" t="s">
        <v>65</v>
      </c>
      <c r="F78" s="66" t="s">
        <v>222</v>
      </c>
      <c r="G78" s="64">
        <v>0.12</v>
      </c>
      <c r="H78" s="66" t="s">
        <v>223</v>
      </c>
      <c r="I78" s="61">
        <v>1</v>
      </c>
      <c r="J78" s="61"/>
      <c r="K78" s="61">
        <v>0.0002</v>
      </c>
      <c r="L78" s="61"/>
      <c r="M78" s="61">
        <v>0.0011</v>
      </c>
      <c r="N78" s="61"/>
      <c r="O78" s="61" t="s">
        <v>44</v>
      </c>
      <c r="P78" s="61" t="s">
        <v>65</v>
      </c>
      <c r="Q78" s="61">
        <v>2021.12</v>
      </c>
      <c r="R78" s="61"/>
    </row>
    <row r="79" s="6" customFormat="1" ht="66" customHeight="1" spans="1:18">
      <c r="A79" s="61">
        <v>6</v>
      </c>
      <c r="B79" s="61" t="s">
        <v>224</v>
      </c>
      <c r="C79" s="61" t="s">
        <v>39</v>
      </c>
      <c r="D79" s="61" t="s">
        <v>46</v>
      </c>
      <c r="E79" s="61" t="s">
        <v>67</v>
      </c>
      <c r="F79" s="63" t="s">
        <v>225</v>
      </c>
      <c r="G79" s="64">
        <v>2.48</v>
      </c>
      <c r="H79" s="63" t="s">
        <v>69</v>
      </c>
      <c r="I79" s="67">
        <v>10</v>
      </c>
      <c r="J79" s="67"/>
      <c r="K79" s="86">
        <v>0.0031</v>
      </c>
      <c r="L79" s="86"/>
      <c r="M79" s="86">
        <v>0.0142</v>
      </c>
      <c r="N79" s="86"/>
      <c r="O79" s="61" t="s">
        <v>44</v>
      </c>
      <c r="P79" s="61" t="s">
        <v>67</v>
      </c>
      <c r="Q79" s="61">
        <v>2021.12</v>
      </c>
      <c r="R79" s="61"/>
    </row>
    <row r="80" s="6" customFormat="1" ht="66" customHeight="1" spans="1:18">
      <c r="A80" s="61">
        <v>7</v>
      </c>
      <c r="B80" s="61" t="s">
        <v>226</v>
      </c>
      <c r="C80" s="61" t="s">
        <v>39</v>
      </c>
      <c r="D80" s="61" t="s">
        <v>40</v>
      </c>
      <c r="E80" s="61" t="s">
        <v>107</v>
      </c>
      <c r="F80" s="66" t="s">
        <v>227</v>
      </c>
      <c r="G80" s="64">
        <v>0.98</v>
      </c>
      <c r="H80" s="63" t="s">
        <v>109</v>
      </c>
      <c r="I80" s="92">
        <v>4</v>
      </c>
      <c r="J80" s="92">
        <v>1</v>
      </c>
      <c r="K80" s="65">
        <v>0.0036</v>
      </c>
      <c r="L80" s="89"/>
      <c r="M80" s="65">
        <v>0.0132</v>
      </c>
      <c r="N80" s="89"/>
      <c r="O80" s="61" t="s">
        <v>44</v>
      </c>
      <c r="P80" s="61" t="s">
        <v>107</v>
      </c>
      <c r="Q80" s="65">
        <v>2021.12</v>
      </c>
      <c r="R80" s="58"/>
    </row>
    <row r="81" s="6" customFormat="1" ht="66" customHeight="1" spans="1:18">
      <c r="A81" s="61">
        <v>8</v>
      </c>
      <c r="B81" s="61" t="s">
        <v>228</v>
      </c>
      <c r="C81" s="61" t="s">
        <v>39</v>
      </c>
      <c r="D81" s="61" t="s">
        <v>40</v>
      </c>
      <c r="E81" s="61" t="s">
        <v>71</v>
      </c>
      <c r="F81" s="66" t="s">
        <v>229</v>
      </c>
      <c r="G81" s="64">
        <v>1</v>
      </c>
      <c r="H81" s="66" t="s">
        <v>230</v>
      </c>
      <c r="I81" s="61">
        <v>3</v>
      </c>
      <c r="J81" s="61">
        <v>3</v>
      </c>
      <c r="K81" s="61">
        <v>0.0037</v>
      </c>
      <c r="L81" s="90"/>
      <c r="M81" s="61">
        <v>0.1528</v>
      </c>
      <c r="N81" s="94"/>
      <c r="O81" s="61" t="s">
        <v>44</v>
      </c>
      <c r="P81" s="61" t="s">
        <v>71</v>
      </c>
      <c r="Q81" s="61">
        <v>2021.12</v>
      </c>
      <c r="R81" s="61"/>
    </row>
    <row r="82" s="6" customFormat="1" ht="66" customHeight="1" spans="1:18">
      <c r="A82" s="61">
        <v>9</v>
      </c>
      <c r="B82" s="61" t="s">
        <v>231</v>
      </c>
      <c r="C82" s="67" t="s">
        <v>39</v>
      </c>
      <c r="D82" s="61" t="s">
        <v>40</v>
      </c>
      <c r="E82" s="67" t="s">
        <v>76</v>
      </c>
      <c r="F82" s="63" t="s">
        <v>232</v>
      </c>
      <c r="G82" s="64">
        <v>0.4</v>
      </c>
      <c r="H82" s="63" t="s">
        <v>56</v>
      </c>
      <c r="I82" s="67"/>
      <c r="J82" s="67">
        <v>1</v>
      </c>
      <c r="K82" s="86">
        <v>0.0001</v>
      </c>
      <c r="L82" s="86"/>
      <c r="M82" s="86">
        <v>0.0005</v>
      </c>
      <c r="N82" s="94"/>
      <c r="O82" s="61" t="s">
        <v>44</v>
      </c>
      <c r="P82" s="61" t="s">
        <v>76</v>
      </c>
      <c r="Q82" s="61">
        <v>2021.12</v>
      </c>
      <c r="R82" s="61"/>
    </row>
    <row r="83" s="6" customFormat="1" ht="66" customHeight="1" spans="1:18">
      <c r="A83" s="61">
        <v>10</v>
      </c>
      <c r="B83" s="61" t="s">
        <v>233</v>
      </c>
      <c r="C83" s="67" t="s">
        <v>39</v>
      </c>
      <c r="D83" s="61" t="s">
        <v>40</v>
      </c>
      <c r="E83" s="67" t="s">
        <v>79</v>
      </c>
      <c r="F83" s="66" t="s">
        <v>234</v>
      </c>
      <c r="G83" s="64">
        <v>0.18</v>
      </c>
      <c r="H83" s="63" t="s">
        <v>81</v>
      </c>
      <c r="I83" s="67">
        <v>1</v>
      </c>
      <c r="J83" s="64"/>
      <c r="K83" s="64">
        <v>0.0003</v>
      </c>
      <c r="L83" s="64"/>
      <c r="M83" s="64">
        <v>0.0011</v>
      </c>
      <c r="N83" s="64"/>
      <c r="O83" s="61" t="s">
        <v>44</v>
      </c>
      <c r="P83" s="61" t="s">
        <v>79</v>
      </c>
      <c r="Q83" s="61">
        <v>2021.12</v>
      </c>
      <c r="R83" s="61"/>
    </row>
    <row r="84" s="6" customFormat="1" ht="66" customHeight="1" spans="1:18">
      <c r="A84" s="61">
        <v>11</v>
      </c>
      <c r="B84" s="61" t="s">
        <v>235</v>
      </c>
      <c r="C84" s="61" t="s">
        <v>39</v>
      </c>
      <c r="D84" s="61" t="s">
        <v>40</v>
      </c>
      <c r="E84" s="61" t="s">
        <v>83</v>
      </c>
      <c r="F84" s="63" t="s">
        <v>236</v>
      </c>
      <c r="G84" s="64">
        <v>1.82</v>
      </c>
      <c r="H84" s="68" t="s">
        <v>237</v>
      </c>
      <c r="I84" s="67">
        <v>7</v>
      </c>
      <c r="J84" s="67">
        <v>3</v>
      </c>
      <c r="K84" s="86">
        <v>0.004</v>
      </c>
      <c r="L84" s="86"/>
      <c r="M84" s="86">
        <v>0.0176</v>
      </c>
      <c r="N84" s="86"/>
      <c r="O84" s="61" t="s">
        <v>44</v>
      </c>
      <c r="P84" s="61" t="s">
        <v>83</v>
      </c>
      <c r="Q84" s="61">
        <v>2021.12</v>
      </c>
      <c r="R84" s="97"/>
    </row>
    <row r="85" s="6" customFormat="1" ht="47" customHeight="1" spans="1:18">
      <c r="A85" s="58" t="s">
        <v>238</v>
      </c>
      <c r="B85" s="58"/>
      <c r="C85" s="58"/>
      <c r="D85" s="58"/>
      <c r="E85" s="58"/>
      <c r="F85" s="59" t="s">
        <v>239</v>
      </c>
      <c r="G85" s="60">
        <f>G86+G101+G116+G125+G136+G138+G140+G142+G145+G152+G162+G168+G174</f>
        <v>207.4</v>
      </c>
      <c r="H85" s="63"/>
      <c r="I85" s="85"/>
      <c r="J85" s="85"/>
      <c r="K85" s="85"/>
      <c r="L85" s="85"/>
      <c r="M85" s="85"/>
      <c r="N85" s="85"/>
      <c r="O85" s="61"/>
      <c r="P85" s="61"/>
      <c r="Q85" s="61"/>
      <c r="R85" s="97"/>
    </row>
    <row r="86" s="6" customFormat="1" ht="45" customHeight="1" spans="1:18">
      <c r="A86" s="73" t="s">
        <v>240</v>
      </c>
      <c r="B86" s="73"/>
      <c r="C86" s="58"/>
      <c r="D86" s="58"/>
      <c r="E86" s="73"/>
      <c r="F86" s="72" t="s">
        <v>241</v>
      </c>
      <c r="G86" s="60">
        <f t="shared" ref="G86:K86" si="8">SUM(G87:G100)</f>
        <v>65.5</v>
      </c>
      <c r="H86" s="63" t="s">
        <v>242</v>
      </c>
      <c r="I86" s="85">
        <f t="shared" si="8"/>
        <v>35</v>
      </c>
      <c r="J86" s="85">
        <f t="shared" si="8"/>
        <v>13</v>
      </c>
      <c r="K86" s="85">
        <f t="shared" si="8"/>
        <v>0.0069</v>
      </c>
      <c r="L86" s="85"/>
      <c r="M86" s="85">
        <f>SUM(M87:M100)</f>
        <v>0.0334</v>
      </c>
      <c r="N86" s="85"/>
      <c r="O86" s="61"/>
      <c r="P86" s="61"/>
      <c r="Q86" s="61"/>
      <c r="R86" s="61"/>
    </row>
    <row r="87" s="6" customFormat="1" ht="66" customHeight="1" spans="1:18">
      <c r="A87" s="61">
        <v>1</v>
      </c>
      <c r="B87" s="61" t="s">
        <v>243</v>
      </c>
      <c r="C87" s="61" t="s">
        <v>39</v>
      </c>
      <c r="D87" s="61" t="s">
        <v>40</v>
      </c>
      <c r="E87" s="61" t="s">
        <v>41</v>
      </c>
      <c r="F87" s="63" t="s">
        <v>244</v>
      </c>
      <c r="G87" s="64">
        <v>6.5</v>
      </c>
      <c r="H87" s="63" t="s">
        <v>242</v>
      </c>
      <c r="I87" s="92">
        <v>4</v>
      </c>
      <c r="J87" s="92">
        <v>2</v>
      </c>
      <c r="K87" s="64">
        <v>0.0011</v>
      </c>
      <c r="L87" s="64"/>
      <c r="M87" s="64">
        <v>0.0062</v>
      </c>
      <c r="N87" s="89"/>
      <c r="O87" s="61" t="s">
        <v>148</v>
      </c>
      <c r="P87" s="61" t="s">
        <v>41</v>
      </c>
      <c r="Q87" s="61">
        <v>2021.12</v>
      </c>
      <c r="R87" s="61"/>
    </row>
    <row r="88" s="6" customFormat="1" ht="66" customHeight="1" spans="1:18">
      <c r="A88" s="61">
        <v>2</v>
      </c>
      <c r="B88" s="61" t="s">
        <v>245</v>
      </c>
      <c r="C88" s="67" t="s">
        <v>39</v>
      </c>
      <c r="D88" s="67" t="s">
        <v>46</v>
      </c>
      <c r="E88" s="67" t="s">
        <v>47</v>
      </c>
      <c r="F88" s="66" t="s">
        <v>246</v>
      </c>
      <c r="G88" s="64">
        <v>4</v>
      </c>
      <c r="H88" s="63" t="s">
        <v>242</v>
      </c>
      <c r="I88" s="92">
        <v>2</v>
      </c>
      <c r="J88" s="92"/>
      <c r="K88" s="64">
        <v>0.0003</v>
      </c>
      <c r="L88" s="89"/>
      <c r="M88" s="65">
        <v>0.0017</v>
      </c>
      <c r="N88" s="94"/>
      <c r="O88" s="61" t="s">
        <v>148</v>
      </c>
      <c r="P88" s="61" t="s">
        <v>47</v>
      </c>
      <c r="Q88" s="61">
        <v>2021.12</v>
      </c>
      <c r="R88" s="61"/>
    </row>
    <row r="89" s="6" customFormat="1" ht="66" customHeight="1" spans="1:18">
      <c r="A89" s="61">
        <v>3</v>
      </c>
      <c r="B89" s="61" t="s">
        <v>247</v>
      </c>
      <c r="C89" s="67" t="s">
        <v>39</v>
      </c>
      <c r="D89" s="67" t="s">
        <v>46</v>
      </c>
      <c r="E89" s="67" t="s">
        <v>50</v>
      </c>
      <c r="F89" s="66" t="s">
        <v>248</v>
      </c>
      <c r="G89" s="64">
        <v>3</v>
      </c>
      <c r="H89" s="63" t="s">
        <v>242</v>
      </c>
      <c r="I89" s="92">
        <v>3</v>
      </c>
      <c r="J89" s="92"/>
      <c r="K89" s="86">
        <v>0.0004</v>
      </c>
      <c r="L89" s="86"/>
      <c r="M89" s="86">
        <v>0.0018</v>
      </c>
      <c r="N89" s="89"/>
      <c r="O89" s="61" t="s">
        <v>148</v>
      </c>
      <c r="P89" s="61" t="s">
        <v>50</v>
      </c>
      <c r="Q89" s="61">
        <v>2021.12</v>
      </c>
      <c r="R89" s="61"/>
    </row>
    <row r="90" s="6" customFormat="1" ht="66" customHeight="1" spans="1:18">
      <c r="A90" s="61">
        <v>4</v>
      </c>
      <c r="B90" s="61" t="s">
        <v>249</v>
      </c>
      <c r="C90" s="67" t="s">
        <v>39</v>
      </c>
      <c r="D90" s="61" t="s">
        <v>40</v>
      </c>
      <c r="E90" s="61" t="s">
        <v>93</v>
      </c>
      <c r="F90" s="66" t="s">
        <v>250</v>
      </c>
      <c r="G90" s="64">
        <v>1</v>
      </c>
      <c r="H90" s="63" t="s">
        <v>95</v>
      </c>
      <c r="I90" s="92">
        <v>1</v>
      </c>
      <c r="J90" s="92"/>
      <c r="K90" s="65">
        <v>0.0001</v>
      </c>
      <c r="L90" s="93"/>
      <c r="M90" s="65">
        <v>0.0002</v>
      </c>
      <c r="N90" s="93"/>
      <c r="O90" s="61" t="s">
        <v>148</v>
      </c>
      <c r="P90" s="61" t="s">
        <v>93</v>
      </c>
      <c r="Q90" s="61">
        <v>2021.12</v>
      </c>
      <c r="R90" s="61"/>
    </row>
    <row r="91" s="6" customFormat="1" ht="89" customHeight="1" spans="1:18">
      <c r="A91" s="61">
        <v>5</v>
      </c>
      <c r="B91" s="61" t="s">
        <v>251</v>
      </c>
      <c r="C91" s="67" t="s">
        <v>53</v>
      </c>
      <c r="D91" s="61" t="s">
        <v>40</v>
      </c>
      <c r="E91" s="61" t="s">
        <v>54</v>
      </c>
      <c r="F91" s="63" t="s">
        <v>252</v>
      </c>
      <c r="G91" s="64">
        <v>4.5</v>
      </c>
      <c r="H91" s="63" t="s">
        <v>253</v>
      </c>
      <c r="I91" s="92">
        <v>5</v>
      </c>
      <c r="J91" s="92"/>
      <c r="K91" s="86">
        <v>0.0007</v>
      </c>
      <c r="L91" s="89"/>
      <c r="M91" s="65">
        <v>0.0027</v>
      </c>
      <c r="N91" s="89"/>
      <c r="O91" s="61" t="s">
        <v>148</v>
      </c>
      <c r="P91" s="61" t="s">
        <v>54</v>
      </c>
      <c r="Q91" s="61">
        <v>2021.12</v>
      </c>
      <c r="R91" s="61"/>
    </row>
    <row r="92" s="6" customFormat="1" ht="66" customHeight="1" spans="1:18">
      <c r="A92" s="61">
        <v>6</v>
      </c>
      <c r="B92" s="61" t="s">
        <v>254</v>
      </c>
      <c r="C92" s="61" t="s">
        <v>39</v>
      </c>
      <c r="D92" s="61" t="s">
        <v>40</v>
      </c>
      <c r="E92" s="61" t="s">
        <v>58</v>
      </c>
      <c r="F92" s="66" t="s">
        <v>255</v>
      </c>
      <c r="G92" s="64">
        <v>9.5</v>
      </c>
      <c r="H92" s="63" t="s">
        <v>242</v>
      </c>
      <c r="I92" s="92">
        <v>1</v>
      </c>
      <c r="J92" s="92">
        <v>4</v>
      </c>
      <c r="K92" s="86">
        <v>0.0007</v>
      </c>
      <c r="L92" s="86"/>
      <c r="M92" s="86">
        <v>0.0026</v>
      </c>
      <c r="N92" s="65"/>
      <c r="O92" s="61" t="s">
        <v>148</v>
      </c>
      <c r="P92" s="61" t="s">
        <v>58</v>
      </c>
      <c r="Q92" s="61">
        <v>2021.12</v>
      </c>
      <c r="R92" s="61"/>
    </row>
    <row r="93" s="6" customFormat="1" ht="66" customHeight="1" spans="1:18">
      <c r="A93" s="61">
        <v>7</v>
      </c>
      <c r="B93" s="61" t="s">
        <v>256</v>
      </c>
      <c r="C93" s="61" t="s">
        <v>39</v>
      </c>
      <c r="D93" s="61" t="s">
        <v>46</v>
      </c>
      <c r="E93" s="61" t="s">
        <v>65</v>
      </c>
      <c r="F93" s="66" t="s">
        <v>257</v>
      </c>
      <c r="G93" s="64">
        <v>4.5</v>
      </c>
      <c r="H93" s="66" t="s">
        <v>258</v>
      </c>
      <c r="I93" s="61">
        <v>4</v>
      </c>
      <c r="J93" s="61"/>
      <c r="K93" s="61">
        <v>0.0008</v>
      </c>
      <c r="L93" s="61"/>
      <c r="M93" s="61">
        <v>0.0042</v>
      </c>
      <c r="N93" s="61"/>
      <c r="O93" s="61" t="s">
        <v>148</v>
      </c>
      <c r="P93" s="61" t="s">
        <v>65</v>
      </c>
      <c r="Q93" s="61">
        <v>2021.12</v>
      </c>
      <c r="R93" s="61"/>
    </row>
    <row r="94" s="6" customFormat="1" ht="66" customHeight="1" spans="1:18">
      <c r="A94" s="61">
        <v>8</v>
      </c>
      <c r="B94" s="61" t="s">
        <v>259</v>
      </c>
      <c r="C94" s="61" t="s">
        <v>39</v>
      </c>
      <c r="D94" s="61" t="s">
        <v>46</v>
      </c>
      <c r="E94" s="61" t="s">
        <v>67</v>
      </c>
      <c r="F94" s="63" t="s">
        <v>260</v>
      </c>
      <c r="G94" s="64">
        <v>18</v>
      </c>
      <c r="H94" s="63" t="s">
        <v>261</v>
      </c>
      <c r="I94" s="92">
        <v>9</v>
      </c>
      <c r="J94" s="92"/>
      <c r="K94" s="86">
        <v>0.0009</v>
      </c>
      <c r="L94" s="86"/>
      <c r="M94" s="86">
        <v>0.0038</v>
      </c>
      <c r="N94" s="86"/>
      <c r="O94" s="61" t="s">
        <v>148</v>
      </c>
      <c r="P94" s="61" t="s">
        <v>67</v>
      </c>
      <c r="Q94" s="61">
        <v>2021.12</v>
      </c>
      <c r="R94" s="61"/>
    </row>
    <row r="95" s="6" customFormat="1" ht="66" customHeight="1" spans="1:18">
      <c r="A95" s="61">
        <v>9</v>
      </c>
      <c r="B95" s="61" t="s">
        <v>262</v>
      </c>
      <c r="C95" s="61" t="s">
        <v>39</v>
      </c>
      <c r="D95" s="61" t="s">
        <v>40</v>
      </c>
      <c r="E95" s="61" t="s">
        <v>107</v>
      </c>
      <c r="F95" s="66" t="s">
        <v>263</v>
      </c>
      <c r="G95" s="64">
        <v>2.5</v>
      </c>
      <c r="H95" s="63" t="s">
        <v>109</v>
      </c>
      <c r="I95" s="92">
        <v>2</v>
      </c>
      <c r="J95" s="92">
        <v>1</v>
      </c>
      <c r="K95" s="86">
        <v>0.0003</v>
      </c>
      <c r="L95" s="89"/>
      <c r="M95" s="64">
        <v>0.0013</v>
      </c>
      <c r="N95" s="89"/>
      <c r="O95" s="61" t="s">
        <v>148</v>
      </c>
      <c r="P95" s="61" t="s">
        <v>107</v>
      </c>
      <c r="Q95" s="65">
        <v>2021.12</v>
      </c>
      <c r="R95" s="58"/>
    </row>
    <row r="96" s="6" customFormat="1" ht="66" customHeight="1" spans="1:18">
      <c r="A96" s="61">
        <v>10</v>
      </c>
      <c r="B96" s="61" t="s">
        <v>264</v>
      </c>
      <c r="C96" s="67" t="s">
        <v>39</v>
      </c>
      <c r="D96" s="61" t="s">
        <v>40</v>
      </c>
      <c r="E96" s="61" t="s">
        <v>111</v>
      </c>
      <c r="F96" s="66" t="s">
        <v>265</v>
      </c>
      <c r="G96" s="64">
        <v>4</v>
      </c>
      <c r="H96" s="66" t="s">
        <v>266</v>
      </c>
      <c r="I96" s="92">
        <v>1</v>
      </c>
      <c r="J96" s="92">
        <v>1</v>
      </c>
      <c r="K96" s="64">
        <v>0.0003</v>
      </c>
      <c r="L96" s="64"/>
      <c r="M96" s="64">
        <v>0.0015</v>
      </c>
      <c r="N96" s="89"/>
      <c r="O96" s="61" t="s">
        <v>148</v>
      </c>
      <c r="P96" s="61" t="s">
        <v>111</v>
      </c>
      <c r="Q96" s="61">
        <v>2021.12</v>
      </c>
      <c r="R96" s="61"/>
    </row>
    <row r="97" s="6" customFormat="1" ht="66" customHeight="1" spans="1:18">
      <c r="A97" s="61">
        <v>11</v>
      </c>
      <c r="B97" s="61" t="s">
        <v>267</v>
      </c>
      <c r="C97" s="61" t="s">
        <v>39</v>
      </c>
      <c r="D97" s="61" t="s">
        <v>40</v>
      </c>
      <c r="E97" s="61" t="s">
        <v>71</v>
      </c>
      <c r="F97" s="66" t="s">
        <v>268</v>
      </c>
      <c r="G97" s="64">
        <v>3</v>
      </c>
      <c r="H97" s="63" t="s">
        <v>73</v>
      </c>
      <c r="I97" s="92"/>
      <c r="J97" s="92">
        <v>3</v>
      </c>
      <c r="K97" s="65">
        <v>0.0006</v>
      </c>
      <c r="L97" s="93"/>
      <c r="M97" s="65">
        <v>0.0034</v>
      </c>
      <c r="N97" s="94"/>
      <c r="O97" s="61" t="s">
        <v>148</v>
      </c>
      <c r="P97" s="61" t="s">
        <v>71</v>
      </c>
      <c r="Q97" s="61">
        <v>2021.12</v>
      </c>
      <c r="R97" s="61"/>
    </row>
    <row r="98" s="6" customFormat="1" ht="66" customHeight="1" spans="1:18">
      <c r="A98" s="61">
        <v>12</v>
      </c>
      <c r="B98" s="61" t="s">
        <v>269</v>
      </c>
      <c r="C98" s="67" t="s">
        <v>39</v>
      </c>
      <c r="D98" s="67" t="s">
        <v>136</v>
      </c>
      <c r="E98" s="67" t="s">
        <v>76</v>
      </c>
      <c r="F98" s="63" t="s">
        <v>270</v>
      </c>
      <c r="G98" s="64">
        <v>2.5</v>
      </c>
      <c r="H98" s="63" t="s">
        <v>242</v>
      </c>
      <c r="I98" s="67">
        <v>2</v>
      </c>
      <c r="J98" s="67"/>
      <c r="K98" s="86">
        <v>0.0002</v>
      </c>
      <c r="L98" s="86"/>
      <c r="M98" s="86">
        <v>0.0008</v>
      </c>
      <c r="N98" s="89"/>
      <c r="O98" s="61" t="s">
        <v>148</v>
      </c>
      <c r="P98" s="61" t="s">
        <v>76</v>
      </c>
      <c r="Q98" s="61">
        <v>2021.12</v>
      </c>
      <c r="R98" s="61"/>
    </row>
    <row r="99" s="6" customFormat="1" ht="66" customHeight="1" spans="1:18">
      <c r="A99" s="61">
        <v>13</v>
      </c>
      <c r="B99" s="61" t="s">
        <v>271</v>
      </c>
      <c r="C99" s="67" t="s">
        <v>39</v>
      </c>
      <c r="D99" s="67" t="s">
        <v>46</v>
      </c>
      <c r="E99" s="67" t="s">
        <v>79</v>
      </c>
      <c r="F99" s="66" t="s">
        <v>272</v>
      </c>
      <c r="G99" s="64">
        <v>1.5</v>
      </c>
      <c r="H99" s="63" t="s">
        <v>81</v>
      </c>
      <c r="I99" s="92">
        <v>1</v>
      </c>
      <c r="J99" s="92">
        <v>1</v>
      </c>
      <c r="K99" s="64">
        <v>0.0004</v>
      </c>
      <c r="L99" s="64"/>
      <c r="M99" s="64">
        <v>0.0028</v>
      </c>
      <c r="N99" s="89"/>
      <c r="O99" s="61" t="s">
        <v>148</v>
      </c>
      <c r="P99" s="61" t="s">
        <v>79</v>
      </c>
      <c r="Q99" s="61">
        <v>2021.12</v>
      </c>
      <c r="R99" s="61"/>
    </row>
    <row r="100" s="6" customFormat="1" ht="66" customHeight="1" spans="1:18">
      <c r="A100" s="61">
        <v>14</v>
      </c>
      <c r="B100" s="61" t="s">
        <v>273</v>
      </c>
      <c r="C100" s="65" t="s">
        <v>39</v>
      </c>
      <c r="D100" s="61" t="s">
        <v>40</v>
      </c>
      <c r="E100" s="61" t="s">
        <v>121</v>
      </c>
      <c r="F100" s="99" t="s">
        <v>274</v>
      </c>
      <c r="G100" s="64">
        <v>1</v>
      </c>
      <c r="H100" s="68" t="s">
        <v>275</v>
      </c>
      <c r="I100" s="92"/>
      <c r="J100" s="92">
        <v>1</v>
      </c>
      <c r="K100" s="86">
        <v>0.0001</v>
      </c>
      <c r="L100" s="86"/>
      <c r="M100" s="86">
        <v>0.0004</v>
      </c>
      <c r="N100" s="89"/>
      <c r="O100" s="61" t="s">
        <v>148</v>
      </c>
      <c r="P100" s="61" t="s">
        <v>121</v>
      </c>
      <c r="Q100" s="61">
        <v>2021.12</v>
      </c>
      <c r="R100" s="61"/>
    </row>
    <row r="101" s="6" customFormat="1" ht="58" customHeight="1" spans="1:18">
      <c r="A101" s="58" t="s">
        <v>276</v>
      </c>
      <c r="B101" s="58"/>
      <c r="C101" s="58"/>
      <c r="D101" s="58"/>
      <c r="E101" s="73"/>
      <c r="F101" s="72" t="s">
        <v>277</v>
      </c>
      <c r="G101" s="60">
        <f t="shared" ref="G101:K101" si="9">SUM(G102:G115)</f>
        <v>53.2</v>
      </c>
      <c r="H101" s="63"/>
      <c r="I101" s="85">
        <f t="shared" si="9"/>
        <v>56</v>
      </c>
      <c r="J101" s="85">
        <f t="shared" si="9"/>
        <v>23</v>
      </c>
      <c r="K101" s="85">
        <f t="shared" si="9"/>
        <v>0.0129</v>
      </c>
      <c r="L101" s="85"/>
      <c r="M101" s="85">
        <f>SUM(M102:M115)</f>
        <v>0.06486</v>
      </c>
      <c r="N101" s="85"/>
      <c r="O101" s="61"/>
      <c r="P101" s="61"/>
      <c r="Q101" s="61"/>
      <c r="R101" s="61"/>
    </row>
    <row r="102" s="6" customFormat="1" ht="60" customHeight="1" spans="1:18">
      <c r="A102" s="61">
        <v>1</v>
      </c>
      <c r="B102" s="61" t="s">
        <v>278</v>
      </c>
      <c r="C102" s="61" t="s">
        <v>39</v>
      </c>
      <c r="D102" s="61" t="s">
        <v>40</v>
      </c>
      <c r="E102" s="61" t="s">
        <v>41</v>
      </c>
      <c r="F102" s="66" t="s">
        <v>279</v>
      </c>
      <c r="G102" s="64">
        <v>4.4</v>
      </c>
      <c r="H102" s="63" t="s">
        <v>242</v>
      </c>
      <c r="I102" s="65">
        <v>6</v>
      </c>
      <c r="J102" s="67">
        <v>3</v>
      </c>
      <c r="K102" s="86">
        <v>0.0015</v>
      </c>
      <c r="L102" s="87"/>
      <c r="M102" s="86">
        <v>0.0105</v>
      </c>
      <c r="N102" s="87"/>
      <c r="O102" s="61" t="s">
        <v>148</v>
      </c>
      <c r="P102" s="61" t="s">
        <v>41</v>
      </c>
      <c r="Q102" s="61">
        <v>2021.12</v>
      </c>
      <c r="R102" s="61"/>
    </row>
    <row r="103" s="6" customFormat="1" ht="60" customHeight="1" spans="1:18">
      <c r="A103" s="61">
        <v>2</v>
      </c>
      <c r="B103" s="61" t="s">
        <v>280</v>
      </c>
      <c r="C103" s="61" t="s">
        <v>39</v>
      </c>
      <c r="D103" s="61" t="s">
        <v>46</v>
      </c>
      <c r="E103" s="61" t="s">
        <v>47</v>
      </c>
      <c r="F103" s="66" t="s">
        <v>281</v>
      </c>
      <c r="G103" s="64">
        <v>2.4</v>
      </c>
      <c r="H103" s="63" t="s">
        <v>282</v>
      </c>
      <c r="I103" s="67">
        <v>2</v>
      </c>
      <c r="J103" s="67">
        <v>1</v>
      </c>
      <c r="K103" s="64">
        <v>0.0003</v>
      </c>
      <c r="L103" s="64"/>
      <c r="M103" s="64">
        <v>0.0015</v>
      </c>
      <c r="N103" s="94"/>
      <c r="O103" s="61" t="s">
        <v>148</v>
      </c>
      <c r="P103" s="61" t="s">
        <v>47</v>
      </c>
      <c r="Q103" s="61">
        <v>2021.12</v>
      </c>
      <c r="R103" s="61"/>
    </row>
    <row r="104" s="6" customFormat="1" ht="60" customHeight="1" spans="1:18">
      <c r="A104" s="61">
        <v>3</v>
      </c>
      <c r="B104" s="61" t="s">
        <v>283</v>
      </c>
      <c r="C104" s="61" t="s">
        <v>39</v>
      </c>
      <c r="D104" s="61" t="s">
        <v>46</v>
      </c>
      <c r="E104" s="61" t="s">
        <v>50</v>
      </c>
      <c r="F104" s="66" t="s">
        <v>284</v>
      </c>
      <c r="G104" s="64">
        <v>3.4</v>
      </c>
      <c r="H104" s="63" t="s">
        <v>242</v>
      </c>
      <c r="I104" s="67">
        <v>5</v>
      </c>
      <c r="J104" s="67"/>
      <c r="K104" s="86">
        <v>0.0006</v>
      </c>
      <c r="L104" s="86"/>
      <c r="M104" s="86">
        <v>0.00016</v>
      </c>
      <c r="N104" s="89"/>
      <c r="O104" s="61" t="s">
        <v>148</v>
      </c>
      <c r="P104" s="61" t="s">
        <v>50</v>
      </c>
      <c r="Q104" s="61">
        <v>2021.12</v>
      </c>
      <c r="R104" s="61"/>
    </row>
    <row r="105" s="6" customFormat="1" ht="60" customHeight="1" spans="1:18">
      <c r="A105" s="61">
        <v>4</v>
      </c>
      <c r="B105" s="61" t="s">
        <v>285</v>
      </c>
      <c r="C105" s="61" t="s">
        <v>53</v>
      </c>
      <c r="D105" s="61" t="s">
        <v>40</v>
      </c>
      <c r="E105" s="61" t="s">
        <v>54</v>
      </c>
      <c r="F105" s="63" t="s">
        <v>286</v>
      </c>
      <c r="G105" s="64">
        <v>6.8</v>
      </c>
      <c r="H105" s="63" t="s">
        <v>253</v>
      </c>
      <c r="I105" s="67">
        <v>11</v>
      </c>
      <c r="J105" s="67"/>
      <c r="K105" s="86">
        <v>0.0018</v>
      </c>
      <c r="L105" s="89"/>
      <c r="M105" s="86">
        <v>0.0077</v>
      </c>
      <c r="N105" s="89"/>
      <c r="O105" s="61" t="s">
        <v>148</v>
      </c>
      <c r="P105" s="61" t="s">
        <v>54</v>
      </c>
      <c r="Q105" s="61">
        <v>2021.12</v>
      </c>
      <c r="R105" s="61"/>
    </row>
    <row r="106" s="6" customFormat="1" ht="60" customHeight="1" spans="1:18">
      <c r="A106" s="61">
        <v>5</v>
      </c>
      <c r="B106" s="61" t="s">
        <v>287</v>
      </c>
      <c r="C106" s="61" t="s">
        <v>39</v>
      </c>
      <c r="D106" s="61" t="s">
        <v>40</v>
      </c>
      <c r="E106" s="61" t="s">
        <v>58</v>
      </c>
      <c r="F106" s="66" t="s">
        <v>288</v>
      </c>
      <c r="G106" s="64">
        <v>2.4</v>
      </c>
      <c r="H106" s="63" t="s">
        <v>242</v>
      </c>
      <c r="I106" s="67">
        <v>1</v>
      </c>
      <c r="J106" s="67">
        <v>4</v>
      </c>
      <c r="K106" s="86">
        <v>0.0005</v>
      </c>
      <c r="L106" s="86"/>
      <c r="M106" s="86">
        <v>0.0017</v>
      </c>
      <c r="N106" s="65"/>
      <c r="O106" s="61" t="s">
        <v>148</v>
      </c>
      <c r="P106" s="61" t="s">
        <v>58</v>
      </c>
      <c r="Q106" s="61">
        <v>2021.12</v>
      </c>
      <c r="R106" s="61"/>
    </row>
    <row r="107" s="6" customFormat="1" ht="60" customHeight="1" spans="1:18">
      <c r="A107" s="61">
        <v>6</v>
      </c>
      <c r="B107" s="61" t="s">
        <v>289</v>
      </c>
      <c r="C107" s="61" t="s">
        <v>39</v>
      </c>
      <c r="D107" s="61" t="s">
        <v>46</v>
      </c>
      <c r="E107" s="61" t="s">
        <v>65</v>
      </c>
      <c r="F107" s="66" t="s">
        <v>290</v>
      </c>
      <c r="G107" s="64">
        <v>0.8</v>
      </c>
      <c r="H107" s="66" t="s">
        <v>291</v>
      </c>
      <c r="I107" s="61">
        <v>2</v>
      </c>
      <c r="J107" s="61"/>
      <c r="K107" s="61">
        <v>0.0003</v>
      </c>
      <c r="L107" s="61"/>
      <c r="M107" s="61">
        <v>0.0016</v>
      </c>
      <c r="N107" s="61"/>
      <c r="O107" s="61" t="s">
        <v>148</v>
      </c>
      <c r="P107" s="61" t="s">
        <v>65</v>
      </c>
      <c r="Q107" s="61">
        <v>2021.12</v>
      </c>
      <c r="R107" s="61"/>
    </row>
    <row r="108" s="6" customFormat="1" ht="60" customHeight="1" spans="1:18">
      <c r="A108" s="61">
        <v>7</v>
      </c>
      <c r="B108" s="61" t="s">
        <v>292</v>
      </c>
      <c r="C108" s="61" t="s">
        <v>39</v>
      </c>
      <c r="D108" s="61" t="s">
        <v>46</v>
      </c>
      <c r="E108" s="61" t="s">
        <v>67</v>
      </c>
      <c r="F108" s="63" t="s">
        <v>293</v>
      </c>
      <c r="G108" s="64">
        <v>10.6</v>
      </c>
      <c r="H108" s="63" t="s">
        <v>261</v>
      </c>
      <c r="I108" s="67">
        <v>11</v>
      </c>
      <c r="J108" s="67"/>
      <c r="K108" s="86">
        <v>0.0011</v>
      </c>
      <c r="L108" s="86"/>
      <c r="M108" s="86">
        <v>0.0048</v>
      </c>
      <c r="N108" s="86"/>
      <c r="O108" s="61" t="s">
        <v>148</v>
      </c>
      <c r="P108" s="61" t="s">
        <v>67</v>
      </c>
      <c r="Q108" s="61">
        <v>2021.12</v>
      </c>
      <c r="R108" s="61"/>
    </row>
    <row r="109" s="6" customFormat="1" ht="60" customHeight="1" spans="1:18">
      <c r="A109" s="61">
        <v>8</v>
      </c>
      <c r="B109" s="61" t="s">
        <v>294</v>
      </c>
      <c r="C109" s="61" t="s">
        <v>39</v>
      </c>
      <c r="D109" s="61" t="s">
        <v>40</v>
      </c>
      <c r="E109" s="61" t="s">
        <v>107</v>
      </c>
      <c r="F109" s="66" t="s">
        <v>295</v>
      </c>
      <c r="G109" s="64">
        <v>1.8</v>
      </c>
      <c r="H109" s="63" t="s">
        <v>109</v>
      </c>
      <c r="I109" s="65">
        <v>2</v>
      </c>
      <c r="J109" s="65">
        <v>1</v>
      </c>
      <c r="K109" s="64">
        <v>0.0009</v>
      </c>
      <c r="L109" s="89"/>
      <c r="M109" s="64">
        <v>0.0045</v>
      </c>
      <c r="N109" s="89"/>
      <c r="O109" s="61" t="s">
        <v>148</v>
      </c>
      <c r="P109" s="61" t="s">
        <v>107</v>
      </c>
      <c r="Q109" s="65">
        <v>2021.12</v>
      </c>
      <c r="R109" s="61"/>
    </row>
    <row r="110" s="6" customFormat="1" ht="60" customHeight="1" spans="1:18">
      <c r="A110" s="61">
        <v>9</v>
      </c>
      <c r="B110" s="61" t="s">
        <v>296</v>
      </c>
      <c r="C110" s="67" t="s">
        <v>39</v>
      </c>
      <c r="D110" s="61" t="s">
        <v>40</v>
      </c>
      <c r="E110" s="61" t="s">
        <v>111</v>
      </c>
      <c r="F110" s="66" t="s">
        <v>297</v>
      </c>
      <c r="G110" s="64">
        <v>6</v>
      </c>
      <c r="H110" s="66" t="s">
        <v>298</v>
      </c>
      <c r="I110" s="67">
        <v>6</v>
      </c>
      <c r="J110" s="67">
        <v>4</v>
      </c>
      <c r="K110" s="64">
        <v>0.0016</v>
      </c>
      <c r="L110" s="64"/>
      <c r="M110" s="64">
        <v>0.0073</v>
      </c>
      <c r="N110" s="89"/>
      <c r="O110" s="61" t="s">
        <v>148</v>
      </c>
      <c r="P110" s="61" t="s">
        <v>111</v>
      </c>
      <c r="Q110" s="61">
        <v>2021.12</v>
      </c>
      <c r="R110" s="61"/>
    </row>
    <row r="111" s="6" customFormat="1" ht="60" customHeight="1" spans="1:18">
      <c r="A111" s="61">
        <v>10</v>
      </c>
      <c r="B111" s="61" t="s">
        <v>299</v>
      </c>
      <c r="C111" s="61" t="s">
        <v>39</v>
      </c>
      <c r="D111" s="61" t="s">
        <v>40</v>
      </c>
      <c r="E111" s="61" t="s">
        <v>71</v>
      </c>
      <c r="F111" s="66" t="s">
        <v>300</v>
      </c>
      <c r="G111" s="64">
        <v>1.8</v>
      </c>
      <c r="H111" s="63" t="s">
        <v>73</v>
      </c>
      <c r="I111" s="61"/>
      <c r="J111" s="61">
        <v>3</v>
      </c>
      <c r="K111" s="61">
        <v>0.0007</v>
      </c>
      <c r="L111" s="61"/>
      <c r="M111" s="61">
        <v>0.0031</v>
      </c>
      <c r="N111" s="94"/>
      <c r="O111" s="61" t="s">
        <v>148</v>
      </c>
      <c r="P111" s="61" t="s">
        <v>71</v>
      </c>
      <c r="Q111" s="61">
        <v>2021.12</v>
      </c>
      <c r="R111" s="61"/>
    </row>
    <row r="112" s="6" customFormat="1" ht="60" customHeight="1" spans="1:18">
      <c r="A112" s="61">
        <v>11</v>
      </c>
      <c r="B112" s="61" t="s">
        <v>301</v>
      </c>
      <c r="C112" s="67" t="s">
        <v>39</v>
      </c>
      <c r="D112" s="61" t="s">
        <v>40</v>
      </c>
      <c r="E112" s="67" t="s">
        <v>76</v>
      </c>
      <c r="F112" s="63" t="s">
        <v>302</v>
      </c>
      <c r="G112" s="64">
        <v>0.4</v>
      </c>
      <c r="H112" s="63" t="s">
        <v>242</v>
      </c>
      <c r="I112" s="67"/>
      <c r="J112" s="67">
        <v>1</v>
      </c>
      <c r="K112" s="86">
        <v>0.0001</v>
      </c>
      <c r="L112" s="86"/>
      <c r="M112" s="86">
        <v>0.0004</v>
      </c>
      <c r="N112" s="89"/>
      <c r="O112" s="61" t="s">
        <v>148</v>
      </c>
      <c r="P112" s="61" t="s">
        <v>76</v>
      </c>
      <c r="Q112" s="61">
        <v>2021.12</v>
      </c>
      <c r="R112" s="61"/>
    </row>
    <row r="113" s="6" customFormat="1" ht="60" customHeight="1" spans="1:18">
      <c r="A113" s="61">
        <v>12</v>
      </c>
      <c r="B113" s="61" t="s">
        <v>303</v>
      </c>
      <c r="C113" s="61" t="s">
        <v>39</v>
      </c>
      <c r="D113" s="61" t="s">
        <v>40</v>
      </c>
      <c r="E113" s="61" t="s">
        <v>79</v>
      </c>
      <c r="F113" s="66" t="s">
        <v>304</v>
      </c>
      <c r="G113" s="64">
        <v>1.4</v>
      </c>
      <c r="H113" s="63" t="s">
        <v>81</v>
      </c>
      <c r="I113" s="67">
        <v>1</v>
      </c>
      <c r="J113" s="67">
        <v>1</v>
      </c>
      <c r="K113" s="64">
        <v>0.0006</v>
      </c>
      <c r="L113" s="64"/>
      <c r="M113" s="64">
        <v>0.009</v>
      </c>
      <c r="N113" s="64"/>
      <c r="O113" s="61" t="s">
        <v>148</v>
      </c>
      <c r="P113" s="61" t="s">
        <v>79</v>
      </c>
      <c r="Q113" s="61">
        <v>2021.12</v>
      </c>
      <c r="R113" s="61"/>
    </row>
    <row r="114" s="6" customFormat="1" ht="60" customHeight="1" spans="1:18">
      <c r="A114" s="61">
        <v>13</v>
      </c>
      <c r="B114" s="61" t="s">
        <v>305</v>
      </c>
      <c r="C114" s="61" t="s">
        <v>39</v>
      </c>
      <c r="D114" s="61" t="s">
        <v>40</v>
      </c>
      <c r="E114" s="61" t="s">
        <v>121</v>
      </c>
      <c r="F114" s="66" t="s">
        <v>306</v>
      </c>
      <c r="G114" s="64">
        <v>1.8</v>
      </c>
      <c r="H114" s="68" t="s">
        <v>307</v>
      </c>
      <c r="I114" s="92">
        <v>3</v>
      </c>
      <c r="J114" s="92">
        <v>1</v>
      </c>
      <c r="K114" s="86">
        <v>0.0005</v>
      </c>
      <c r="L114" s="86"/>
      <c r="M114" s="86">
        <v>0.0018</v>
      </c>
      <c r="N114" s="89"/>
      <c r="O114" s="61" t="s">
        <v>148</v>
      </c>
      <c r="P114" s="61" t="s">
        <v>121</v>
      </c>
      <c r="Q114" s="61">
        <v>2021.12</v>
      </c>
      <c r="R114" s="61"/>
    </row>
    <row r="115" s="6" customFormat="1" ht="60" customHeight="1" spans="1:18">
      <c r="A115" s="61">
        <v>14</v>
      </c>
      <c r="B115" s="61" t="s">
        <v>308</v>
      </c>
      <c r="C115" s="61" t="s">
        <v>39</v>
      </c>
      <c r="D115" s="61" t="s">
        <v>40</v>
      </c>
      <c r="E115" s="61" t="s">
        <v>83</v>
      </c>
      <c r="F115" s="63" t="s">
        <v>309</v>
      </c>
      <c r="G115" s="64">
        <v>9.2</v>
      </c>
      <c r="H115" s="68" t="s">
        <v>310</v>
      </c>
      <c r="I115" s="67">
        <v>6</v>
      </c>
      <c r="J115" s="67">
        <v>4</v>
      </c>
      <c r="K115" s="86">
        <v>0.0024</v>
      </c>
      <c r="L115" s="90"/>
      <c r="M115" s="86">
        <v>0.0108</v>
      </c>
      <c r="N115" s="90"/>
      <c r="O115" s="61" t="s">
        <v>148</v>
      </c>
      <c r="P115" s="61" t="s">
        <v>83</v>
      </c>
      <c r="Q115" s="61">
        <v>2021.12</v>
      </c>
      <c r="R115" s="61"/>
    </row>
    <row r="116" s="6" customFormat="1" ht="51" customHeight="1" spans="1:18">
      <c r="A116" s="58" t="s">
        <v>311</v>
      </c>
      <c r="B116" s="58"/>
      <c r="C116" s="58"/>
      <c r="D116" s="58"/>
      <c r="E116" s="58"/>
      <c r="F116" s="72" t="s">
        <v>312</v>
      </c>
      <c r="G116" s="60">
        <f t="shared" ref="G116:K116" si="10">SUM(G117:G124)</f>
        <v>14.4</v>
      </c>
      <c r="H116" s="63"/>
      <c r="I116" s="85">
        <f t="shared" si="10"/>
        <v>9</v>
      </c>
      <c r="J116" s="85">
        <f t="shared" si="10"/>
        <v>4</v>
      </c>
      <c r="K116" s="85">
        <f t="shared" si="10"/>
        <v>0.0013</v>
      </c>
      <c r="L116" s="85"/>
      <c r="M116" s="85">
        <f>SUM(M117:M124)</f>
        <v>0.0062</v>
      </c>
      <c r="N116" s="85"/>
      <c r="O116" s="61"/>
      <c r="P116" s="61"/>
      <c r="Q116" s="61"/>
      <c r="R116" s="61"/>
    </row>
    <row r="117" s="6" customFormat="1" ht="55" customHeight="1" spans="1:18">
      <c r="A117" s="61">
        <v>1</v>
      </c>
      <c r="B117" s="61" t="s">
        <v>313</v>
      </c>
      <c r="C117" s="61" t="s">
        <v>39</v>
      </c>
      <c r="D117" s="61" t="s">
        <v>46</v>
      </c>
      <c r="E117" s="61" t="s">
        <v>47</v>
      </c>
      <c r="F117" s="66" t="s">
        <v>314</v>
      </c>
      <c r="G117" s="64">
        <v>2</v>
      </c>
      <c r="H117" s="63" t="s">
        <v>282</v>
      </c>
      <c r="I117" s="61">
        <v>2</v>
      </c>
      <c r="J117" s="61"/>
      <c r="K117" s="65">
        <v>0.0002</v>
      </c>
      <c r="L117" s="89"/>
      <c r="M117" s="65">
        <v>0.0008</v>
      </c>
      <c r="N117" s="94"/>
      <c r="O117" s="61" t="s">
        <v>148</v>
      </c>
      <c r="P117" s="61" t="s">
        <v>47</v>
      </c>
      <c r="Q117" s="61">
        <v>2021.12</v>
      </c>
      <c r="R117" s="61"/>
    </row>
    <row r="118" s="6" customFormat="1" ht="55" customHeight="1" spans="1:18">
      <c r="A118" s="61">
        <v>2</v>
      </c>
      <c r="B118" s="61" t="s">
        <v>315</v>
      </c>
      <c r="C118" s="61" t="s">
        <v>53</v>
      </c>
      <c r="D118" s="61" t="s">
        <v>40</v>
      </c>
      <c r="E118" s="61" t="s">
        <v>54</v>
      </c>
      <c r="F118" s="66" t="s">
        <v>316</v>
      </c>
      <c r="G118" s="64">
        <v>1</v>
      </c>
      <c r="H118" s="63" t="s">
        <v>317</v>
      </c>
      <c r="I118" s="92">
        <v>1</v>
      </c>
      <c r="J118" s="92"/>
      <c r="K118" s="65">
        <v>0.0001</v>
      </c>
      <c r="L118" s="89"/>
      <c r="M118" s="65">
        <v>0.0004</v>
      </c>
      <c r="N118" s="90"/>
      <c r="O118" s="61" t="s">
        <v>148</v>
      </c>
      <c r="P118" s="61" t="s">
        <v>54</v>
      </c>
      <c r="Q118" s="61">
        <v>2021.12</v>
      </c>
      <c r="R118" s="61"/>
    </row>
    <row r="119" s="6" customFormat="1" ht="55" customHeight="1" spans="1:18">
      <c r="A119" s="61">
        <v>3</v>
      </c>
      <c r="B119" s="61" t="s">
        <v>318</v>
      </c>
      <c r="C119" s="61" t="s">
        <v>39</v>
      </c>
      <c r="D119" s="61" t="s">
        <v>40</v>
      </c>
      <c r="E119" s="61" t="s">
        <v>58</v>
      </c>
      <c r="F119" s="66" t="s">
        <v>319</v>
      </c>
      <c r="G119" s="64">
        <v>2.4</v>
      </c>
      <c r="H119" s="63" t="s">
        <v>242</v>
      </c>
      <c r="I119" s="61">
        <v>1</v>
      </c>
      <c r="J119" s="61">
        <v>1</v>
      </c>
      <c r="K119" s="86">
        <v>0.0002</v>
      </c>
      <c r="L119" s="86"/>
      <c r="M119" s="86">
        <v>0.0008</v>
      </c>
      <c r="N119" s="65"/>
      <c r="O119" s="61" t="s">
        <v>148</v>
      </c>
      <c r="P119" s="61" t="s">
        <v>58</v>
      </c>
      <c r="Q119" s="61">
        <v>2021.12</v>
      </c>
      <c r="R119" s="61"/>
    </row>
    <row r="120" s="6" customFormat="1" ht="55" customHeight="1" spans="1:18">
      <c r="A120" s="61">
        <v>4</v>
      </c>
      <c r="B120" s="61" t="s">
        <v>320</v>
      </c>
      <c r="C120" s="61" t="s">
        <v>39</v>
      </c>
      <c r="D120" s="61" t="s">
        <v>46</v>
      </c>
      <c r="E120" s="61" t="s">
        <v>65</v>
      </c>
      <c r="F120" s="66" t="s">
        <v>321</v>
      </c>
      <c r="G120" s="64">
        <v>0.5</v>
      </c>
      <c r="H120" s="66" t="s">
        <v>258</v>
      </c>
      <c r="I120" s="61">
        <v>1</v>
      </c>
      <c r="J120" s="61"/>
      <c r="K120" s="61">
        <v>0.0001</v>
      </c>
      <c r="L120" s="61"/>
      <c r="M120" s="61">
        <v>0.0004</v>
      </c>
      <c r="N120" s="61"/>
      <c r="O120" s="61" t="s">
        <v>148</v>
      </c>
      <c r="P120" s="61" t="s">
        <v>65</v>
      </c>
      <c r="Q120" s="61">
        <v>2021.12</v>
      </c>
      <c r="R120" s="61"/>
    </row>
    <row r="121" s="6" customFormat="1" ht="55" customHeight="1" spans="1:18">
      <c r="A121" s="61">
        <v>5</v>
      </c>
      <c r="B121" s="61" t="s">
        <v>322</v>
      </c>
      <c r="C121" s="61" t="s">
        <v>39</v>
      </c>
      <c r="D121" s="61" t="s">
        <v>46</v>
      </c>
      <c r="E121" s="61" t="s">
        <v>67</v>
      </c>
      <c r="F121" s="63" t="s">
        <v>323</v>
      </c>
      <c r="G121" s="64">
        <v>3.5</v>
      </c>
      <c r="H121" s="63" t="s">
        <v>261</v>
      </c>
      <c r="I121" s="61">
        <v>2</v>
      </c>
      <c r="J121" s="61"/>
      <c r="K121" s="86">
        <v>0.0002</v>
      </c>
      <c r="L121" s="86"/>
      <c r="M121" s="86">
        <v>0.0011</v>
      </c>
      <c r="N121" s="86"/>
      <c r="O121" s="61" t="s">
        <v>148</v>
      </c>
      <c r="P121" s="61" t="s">
        <v>67</v>
      </c>
      <c r="Q121" s="61">
        <v>2021.12</v>
      </c>
      <c r="R121" s="61"/>
    </row>
    <row r="122" s="6" customFormat="1" ht="55" customHeight="1" spans="1:18">
      <c r="A122" s="61">
        <v>7</v>
      </c>
      <c r="B122" s="61" t="s">
        <v>324</v>
      </c>
      <c r="C122" s="61" t="s">
        <v>39</v>
      </c>
      <c r="D122" s="61" t="s">
        <v>40</v>
      </c>
      <c r="E122" s="61" t="s">
        <v>71</v>
      </c>
      <c r="F122" s="66" t="s">
        <v>325</v>
      </c>
      <c r="G122" s="64">
        <v>1.5</v>
      </c>
      <c r="H122" s="66" t="s">
        <v>326</v>
      </c>
      <c r="I122" s="61"/>
      <c r="J122" s="61">
        <v>2</v>
      </c>
      <c r="K122" s="61">
        <v>0.0002</v>
      </c>
      <c r="L122" s="61"/>
      <c r="M122" s="61">
        <v>0.0014</v>
      </c>
      <c r="N122" s="94"/>
      <c r="O122" s="61" t="s">
        <v>148</v>
      </c>
      <c r="P122" s="61" t="s">
        <v>71</v>
      </c>
      <c r="Q122" s="61">
        <v>2021.12</v>
      </c>
      <c r="R122" s="61"/>
    </row>
    <row r="123" s="6" customFormat="1" ht="55" customHeight="1" spans="1:18">
      <c r="A123" s="61">
        <v>8</v>
      </c>
      <c r="B123" s="61" t="s">
        <v>327</v>
      </c>
      <c r="C123" s="67" t="s">
        <v>39</v>
      </c>
      <c r="D123" s="61" t="s">
        <v>75</v>
      </c>
      <c r="E123" s="67" t="s">
        <v>76</v>
      </c>
      <c r="F123" s="63" t="s">
        <v>328</v>
      </c>
      <c r="G123" s="64">
        <v>2.5</v>
      </c>
      <c r="H123" s="66" t="s">
        <v>258</v>
      </c>
      <c r="I123" s="67">
        <v>2</v>
      </c>
      <c r="J123" s="67"/>
      <c r="K123" s="86">
        <v>0.0002</v>
      </c>
      <c r="L123" s="86"/>
      <c r="M123" s="86">
        <v>0.0009</v>
      </c>
      <c r="N123" s="89"/>
      <c r="O123" s="61" t="s">
        <v>148</v>
      </c>
      <c r="P123" s="61" t="s">
        <v>76</v>
      </c>
      <c r="Q123" s="61">
        <v>2021.12</v>
      </c>
      <c r="R123" s="61"/>
    </row>
    <row r="124" s="6" customFormat="1" ht="55" customHeight="1" spans="1:18">
      <c r="A124" s="61">
        <v>9</v>
      </c>
      <c r="B124" s="61" t="s">
        <v>329</v>
      </c>
      <c r="C124" s="61" t="s">
        <v>39</v>
      </c>
      <c r="D124" s="61" t="s">
        <v>40</v>
      </c>
      <c r="E124" s="61" t="s">
        <v>79</v>
      </c>
      <c r="F124" s="66" t="s">
        <v>330</v>
      </c>
      <c r="G124" s="64">
        <v>1</v>
      </c>
      <c r="H124" s="63" t="s">
        <v>81</v>
      </c>
      <c r="I124" s="61"/>
      <c r="J124" s="61">
        <v>1</v>
      </c>
      <c r="K124" s="64">
        <v>0.0001</v>
      </c>
      <c r="L124" s="64"/>
      <c r="M124" s="64">
        <v>0.0004</v>
      </c>
      <c r="N124" s="64"/>
      <c r="O124" s="61" t="s">
        <v>148</v>
      </c>
      <c r="P124" s="61" t="s">
        <v>79</v>
      </c>
      <c r="Q124" s="61">
        <v>2021.12</v>
      </c>
      <c r="R124" s="61"/>
    </row>
    <row r="125" s="6" customFormat="1" ht="48" customHeight="1" spans="1:18">
      <c r="A125" s="58" t="s">
        <v>331</v>
      </c>
      <c r="B125" s="58"/>
      <c r="C125" s="58"/>
      <c r="D125" s="58"/>
      <c r="E125" s="58"/>
      <c r="F125" s="72" t="s">
        <v>332</v>
      </c>
      <c r="G125" s="60">
        <f t="shared" ref="G125:K125" si="11">SUM(G126:G135)</f>
        <v>7.1</v>
      </c>
      <c r="H125" s="66" t="s">
        <v>333</v>
      </c>
      <c r="I125" s="85">
        <f t="shared" si="11"/>
        <v>13</v>
      </c>
      <c r="J125" s="85">
        <f t="shared" si="11"/>
        <v>8</v>
      </c>
      <c r="K125" s="85">
        <f t="shared" si="11"/>
        <v>0.0022</v>
      </c>
      <c r="L125" s="85"/>
      <c r="M125" s="85">
        <f>SUM(M126:M135)</f>
        <v>0.0107</v>
      </c>
      <c r="N125" s="85"/>
      <c r="O125" s="61"/>
      <c r="P125" s="61"/>
      <c r="Q125" s="61"/>
      <c r="R125" s="61"/>
    </row>
    <row r="126" s="6" customFormat="1" ht="64" customHeight="1" spans="1:18">
      <c r="A126" s="61">
        <v>1</v>
      </c>
      <c r="B126" s="61" t="s">
        <v>334</v>
      </c>
      <c r="C126" s="61" t="s">
        <v>39</v>
      </c>
      <c r="D126" s="61" t="s">
        <v>40</v>
      </c>
      <c r="E126" s="61" t="s">
        <v>41</v>
      </c>
      <c r="F126" s="66" t="s">
        <v>335</v>
      </c>
      <c r="G126" s="64">
        <v>0.5</v>
      </c>
      <c r="H126" s="66" t="s">
        <v>333</v>
      </c>
      <c r="I126" s="65">
        <v>2</v>
      </c>
      <c r="J126" s="61"/>
      <c r="K126" s="86">
        <v>0.0003</v>
      </c>
      <c r="L126" s="87"/>
      <c r="M126" s="86">
        <v>0.0015</v>
      </c>
      <c r="N126" s="87"/>
      <c r="O126" s="61" t="s">
        <v>148</v>
      </c>
      <c r="P126" s="61" t="s">
        <v>41</v>
      </c>
      <c r="Q126" s="61">
        <v>2021.12</v>
      </c>
      <c r="R126" s="61"/>
    </row>
    <row r="127" s="6" customFormat="1" ht="64" customHeight="1" spans="1:18">
      <c r="A127" s="61">
        <v>2</v>
      </c>
      <c r="B127" s="61" t="s">
        <v>336</v>
      </c>
      <c r="C127" s="61" t="s">
        <v>39</v>
      </c>
      <c r="D127" s="61" t="s">
        <v>46</v>
      </c>
      <c r="E127" s="61" t="s">
        <v>47</v>
      </c>
      <c r="F127" s="66" t="s">
        <v>337</v>
      </c>
      <c r="G127" s="64">
        <v>0.1</v>
      </c>
      <c r="H127" s="63" t="s">
        <v>282</v>
      </c>
      <c r="I127" s="61">
        <v>1</v>
      </c>
      <c r="J127" s="61"/>
      <c r="K127" s="64">
        <v>0.0001</v>
      </c>
      <c r="L127" s="64"/>
      <c r="M127" s="64">
        <v>0.0003</v>
      </c>
      <c r="N127" s="94"/>
      <c r="O127" s="61" t="s">
        <v>148</v>
      </c>
      <c r="P127" s="61" t="s">
        <v>47</v>
      </c>
      <c r="Q127" s="61">
        <v>2021.12</v>
      </c>
      <c r="R127" s="61"/>
    </row>
    <row r="128" s="6" customFormat="1" ht="64" customHeight="1" spans="1:18">
      <c r="A128" s="61">
        <v>3</v>
      </c>
      <c r="B128" s="61" t="s">
        <v>338</v>
      </c>
      <c r="C128" s="61" t="s">
        <v>53</v>
      </c>
      <c r="D128" s="61" t="s">
        <v>40</v>
      </c>
      <c r="E128" s="61" t="s">
        <v>54</v>
      </c>
      <c r="F128" s="63" t="s">
        <v>339</v>
      </c>
      <c r="G128" s="64">
        <v>0.82</v>
      </c>
      <c r="H128" s="63" t="s">
        <v>253</v>
      </c>
      <c r="I128" s="67">
        <v>2</v>
      </c>
      <c r="J128" s="67"/>
      <c r="K128" s="86">
        <v>0.0002</v>
      </c>
      <c r="L128" s="89"/>
      <c r="M128" s="86">
        <v>0.0013</v>
      </c>
      <c r="N128" s="89"/>
      <c r="O128" s="61" t="s">
        <v>148</v>
      </c>
      <c r="P128" s="61" t="s">
        <v>54</v>
      </c>
      <c r="Q128" s="61">
        <v>2021.12</v>
      </c>
      <c r="R128" s="61"/>
    </row>
    <row r="129" s="6" customFormat="1" ht="64" customHeight="1" spans="1:18">
      <c r="A129" s="61">
        <v>4</v>
      </c>
      <c r="B129" s="61" t="s">
        <v>340</v>
      </c>
      <c r="C129" s="61" t="s">
        <v>39</v>
      </c>
      <c r="D129" s="61" t="s">
        <v>40</v>
      </c>
      <c r="E129" s="61" t="s">
        <v>58</v>
      </c>
      <c r="F129" s="66" t="s">
        <v>341</v>
      </c>
      <c r="G129" s="64">
        <v>0.2</v>
      </c>
      <c r="H129" s="63" t="s">
        <v>282</v>
      </c>
      <c r="I129" s="61">
        <v>1</v>
      </c>
      <c r="J129" s="61"/>
      <c r="K129" s="86">
        <v>0.0001</v>
      </c>
      <c r="L129" s="86"/>
      <c r="M129" s="86">
        <v>0.0003</v>
      </c>
      <c r="N129" s="65"/>
      <c r="O129" s="61" t="s">
        <v>148</v>
      </c>
      <c r="P129" s="61" t="s">
        <v>58</v>
      </c>
      <c r="Q129" s="61">
        <v>2021.12</v>
      </c>
      <c r="R129" s="61"/>
    </row>
    <row r="130" s="6" customFormat="1" ht="64" customHeight="1" spans="1:18">
      <c r="A130" s="61">
        <v>5</v>
      </c>
      <c r="B130" s="61" t="s">
        <v>342</v>
      </c>
      <c r="C130" s="61" t="s">
        <v>39</v>
      </c>
      <c r="D130" s="61" t="s">
        <v>40</v>
      </c>
      <c r="E130" s="61" t="s">
        <v>343</v>
      </c>
      <c r="F130" s="66" t="s">
        <v>344</v>
      </c>
      <c r="G130" s="64">
        <v>0.1</v>
      </c>
      <c r="H130" s="66" t="s">
        <v>258</v>
      </c>
      <c r="I130" s="61">
        <v>1</v>
      </c>
      <c r="J130" s="61"/>
      <c r="K130" s="61">
        <v>0.0001</v>
      </c>
      <c r="L130" s="61"/>
      <c r="M130" s="61">
        <v>0.0004</v>
      </c>
      <c r="N130" s="61"/>
      <c r="O130" s="61" t="s">
        <v>148</v>
      </c>
      <c r="P130" s="61" t="s">
        <v>65</v>
      </c>
      <c r="Q130" s="61">
        <v>2021.12</v>
      </c>
      <c r="R130" s="61"/>
    </row>
    <row r="131" s="6" customFormat="1" ht="64" customHeight="1" spans="1:18">
      <c r="A131" s="61">
        <v>6</v>
      </c>
      <c r="B131" s="61" t="s">
        <v>345</v>
      </c>
      <c r="C131" s="61" t="s">
        <v>39</v>
      </c>
      <c r="D131" s="61" t="s">
        <v>40</v>
      </c>
      <c r="E131" s="61" t="s">
        <v>67</v>
      </c>
      <c r="F131" s="63" t="s">
        <v>346</v>
      </c>
      <c r="G131" s="64">
        <v>3</v>
      </c>
      <c r="H131" s="63" t="s">
        <v>261</v>
      </c>
      <c r="I131" s="61">
        <v>5</v>
      </c>
      <c r="J131" s="61"/>
      <c r="K131" s="86">
        <v>0.0005</v>
      </c>
      <c r="L131" s="86"/>
      <c r="M131" s="86">
        <v>0.0024</v>
      </c>
      <c r="N131" s="86"/>
      <c r="O131" s="61" t="s">
        <v>148</v>
      </c>
      <c r="P131" s="61" t="s">
        <v>67</v>
      </c>
      <c r="Q131" s="61">
        <v>2021.12</v>
      </c>
      <c r="R131" s="61"/>
    </row>
    <row r="132" s="6" customFormat="1" ht="64" customHeight="1" spans="1:18">
      <c r="A132" s="61">
        <v>7</v>
      </c>
      <c r="B132" s="61" t="s">
        <v>347</v>
      </c>
      <c r="C132" s="61" t="s">
        <v>39</v>
      </c>
      <c r="D132" s="61" t="s">
        <v>40</v>
      </c>
      <c r="E132" s="61" t="s">
        <v>107</v>
      </c>
      <c r="F132" s="66" t="s">
        <v>348</v>
      </c>
      <c r="G132" s="64">
        <v>0.4</v>
      </c>
      <c r="H132" s="63" t="s">
        <v>349</v>
      </c>
      <c r="I132" s="61"/>
      <c r="J132" s="61">
        <v>1</v>
      </c>
      <c r="K132" s="65">
        <v>0.0001</v>
      </c>
      <c r="L132" s="89"/>
      <c r="M132" s="65">
        <v>0.0002</v>
      </c>
      <c r="N132" s="89"/>
      <c r="O132" s="61" t="s">
        <v>148</v>
      </c>
      <c r="P132" s="61" t="s">
        <v>107</v>
      </c>
      <c r="Q132" s="61">
        <v>2021.12</v>
      </c>
      <c r="R132" s="61"/>
    </row>
    <row r="133" s="6" customFormat="1" ht="64" customHeight="1" spans="1:18">
      <c r="A133" s="61">
        <v>8</v>
      </c>
      <c r="B133" s="61" t="s">
        <v>350</v>
      </c>
      <c r="C133" s="67" t="s">
        <v>39</v>
      </c>
      <c r="D133" s="61" t="s">
        <v>40</v>
      </c>
      <c r="E133" s="61" t="s">
        <v>111</v>
      </c>
      <c r="F133" s="66" t="s">
        <v>351</v>
      </c>
      <c r="G133" s="64">
        <v>1</v>
      </c>
      <c r="H133" s="66" t="s">
        <v>352</v>
      </c>
      <c r="I133" s="61">
        <v>1</v>
      </c>
      <c r="J133" s="61">
        <v>2</v>
      </c>
      <c r="K133" s="64">
        <v>0.0003</v>
      </c>
      <c r="L133" s="64"/>
      <c r="M133" s="64">
        <v>0.0015</v>
      </c>
      <c r="N133" s="89"/>
      <c r="O133" s="61" t="s">
        <v>148</v>
      </c>
      <c r="P133" s="61" t="s">
        <v>111</v>
      </c>
      <c r="Q133" s="61">
        <v>2021.12</v>
      </c>
      <c r="R133" s="61"/>
    </row>
    <row r="134" s="6" customFormat="1" ht="64" customHeight="1" spans="1:18">
      <c r="A134" s="61">
        <v>9</v>
      </c>
      <c r="B134" s="61" t="s">
        <v>353</v>
      </c>
      <c r="C134" s="61" t="s">
        <v>39</v>
      </c>
      <c r="D134" s="61" t="s">
        <v>40</v>
      </c>
      <c r="E134" s="65" t="s">
        <v>121</v>
      </c>
      <c r="F134" s="99" t="s">
        <v>354</v>
      </c>
      <c r="G134" s="64">
        <v>0.4</v>
      </c>
      <c r="H134" s="68" t="s">
        <v>275</v>
      </c>
      <c r="I134" s="92"/>
      <c r="J134" s="92">
        <v>1</v>
      </c>
      <c r="K134" s="86">
        <v>0.0001</v>
      </c>
      <c r="L134" s="86"/>
      <c r="M134" s="65">
        <v>0.0004</v>
      </c>
      <c r="N134" s="89"/>
      <c r="O134" s="61" t="s">
        <v>148</v>
      </c>
      <c r="P134" s="65" t="s">
        <v>121</v>
      </c>
      <c r="Q134" s="61">
        <v>2021.12</v>
      </c>
      <c r="R134" s="61"/>
    </row>
    <row r="135" s="6" customFormat="1" ht="64" customHeight="1" spans="1:18">
      <c r="A135" s="61">
        <v>10</v>
      </c>
      <c r="B135" s="61" t="s">
        <v>355</v>
      </c>
      <c r="C135" s="61" t="s">
        <v>39</v>
      </c>
      <c r="D135" s="61" t="s">
        <v>40</v>
      </c>
      <c r="E135" s="61" t="s">
        <v>83</v>
      </c>
      <c r="F135" s="63" t="s">
        <v>356</v>
      </c>
      <c r="G135" s="64">
        <v>0.58</v>
      </c>
      <c r="H135" s="68" t="s">
        <v>357</v>
      </c>
      <c r="I135" s="61"/>
      <c r="J135" s="61">
        <v>4</v>
      </c>
      <c r="K135" s="87">
        <v>0.0004</v>
      </c>
      <c r="L135" s="90"/>
      <c r="M135" s="87">
        <v>0.0024</v>
      </c>
      <c r="N135" s="90"/>
      <c r="O135" s="61" t="s">
        <v>148</v>
      </c>
      <c r="P135" s="61" t="s">
        <v>83</v>
      </c>
      <c r="Q135" s="61">
        <v>2021.12</v>
      </c>
      <c r="R135" s="61"/>
    </row>
    <row r="136" s="6" customFormat="1" ht="56" customHeight="1" spans="1:18">
      <c r="A136" s="58" t="s">
        <v>358</v>
      </c>
      <c r="B136" s="58"/>
      <c r="C136" s="58"/>
      <c r="D136" s="58"/>
      <c r="E136" s="61"/>
      <c r="F136" s="72" t="s">
        <v>359</v>
      </c>
      <c r="G136" s="60">
        <f t="shared" ref="G136:K136" si="12">SUM(G137)</f>
        <v>1</v>
      </c>
      <c r="H136" s="72"/>
      <c r="I136" s="85">
        <f t="shared" si="12"/>
        <v>1</v>
      </c>
      <c r="J136" s="85"/>
      <c r="K136" s="85">
        <f t="shared" si="12"/>
        <v>0.0001</v>
      </c>
      <c r="L136" s="85"/>
      <c r="M136" s="85">
        <f t="shared" ref="M136:M140" si="13">SUM(M137)</f>
        <v>0.0005</v>
      </c>
      <c r="N136" s="85"/>
      <c r="O136" s="61"/>
      <c r="P136" s="61"/>
      <c r="Q136" s="61"/>
      <c r="R136" s="61"/>
    </row>
    <row r="137" s="6" customFormat="1" ht="68" customHeight="1" spans="1:18">
      <c r="A137" s="61">
        <v>1</v>
      </c>
      <c r="B137" s="61" t="s">
        <v>360</v>
      </c>
      <c r="C137" s="67" t="s">
        <v>39</v>
      </c>
      <c r="D137" s="61" t="s">
        <v>40</v>
      </c>
      <c r="E137" s="61" t="s">
        <v>361</v>
      </c>
      <c r="F137" s="66" t="s">
        <v>362</v>
      </c>
      <c r="G137" s="64">
        <v>1</v>
      </c>
      <c r="H137" s="66" t="s">
        <v>363</v>
      </c>
      <c r="I137" s="61">
        <v>1</v>
      </c>
      <c r="J137" s="61"/>
      <c r="K137" s="64">
        <v>0.0001</v>
      </c>
      <c r="L137" s="64"/>
      <c r="M137" s="64">
        <v>0.0005</v>
      </c>
      <c r="N137" s="89"/>
      <c r="O137" s="61" t="s">
        <v>148</v>
      </c>
      <c r="P137" s="61" t="s">
        <v>111</v>
      </c>
      <c r="Q137" s="61">
        <v>2021.12</v>
      </c>
      <c r="R137" s="61"/>
    </row>
    <row r="138" s="6" customFormat="1" ht="49" customHeight="1" spans="1:18">
      <c r="A138" s="58" t="s">
        <v>364</v>
      </c>
      <c r="B138" s="58"/>
      <c r="C138" s="58"/>
      <c r="D138" s="58"/>
      <c r="E138" s="61"/>
      <c r="F138" s="72" t="s">
        <v>365</v>
      </c>
      <c r="G138" s="60">
        <f t="shared" ref="G138:K138" si="14">SUM(G139)</f>
        <v>0.4</v>
      </c>
      <c r="H138" s="72"/>
      <c r="I138" s="85">
        <f t="shared" si="14"/>
        <v>1</v>
      </c>
      <c r="J138" s="85"/>
      <c r="K138" s="85">
        <f t="shared" si="14"/>
        <v>0.0001</v>
      </c>
      <c r="L138" s="85"/>
      <c r="M138" s="85">
        <f t="shared" si="13"/>
        <v>0.0003</v>
      </c>
      <c r="N138" s="85"/>
      <c r="O138" s="61"/>
      <c r="P138" s="61"/>
      <c r="Q138" s="61"/>
      <c r="R138" s="61"/>
    </row>
    <row r="139" s="6" customFormat="1" ht="82" customHeight="1" spans="1:18">
      <c r="A139" s="61">
        <v>1</v>
      </c>
      <c r="B139" s="61" t="s">
        <v>366</v>
      </c>
      <c r="C139" s="67" t="s">
        <v>39</v>
      </c>
      <c r="D139" s="61" t="s">
        <v>40</v>
      </c>
      <c r="E139" s="61" t="s">
        <v>367</v>
      </c>
      <c r="F139" s="66" t="s">
        <v>368</v>
      </c>
      <c r="G139" s="64">
        <v>0.4</v>
      </c>
      <c r="H139" s="66" t="s">
        <v>369</v>
      </c>
      <c r="I139" s="61">
        <v>1</v>
      </c>
      <c r="J139" s="61"/>
      <c r="K139" s="64">
        <v>0.0001</v>
      </c>
      <c r="L139" s="64"/>
      <c r="M139" s="64">
        <v>0.0003</v>
      </c>
      <c r="N139" s="89"/>
      <c r="O139" s="61" t="s">
        <v>148</v>
      </c>
      <c r="P139" s="61" t="s">
        <v>111</v>
      </c>
      <c r="Q139" s="61">
        <v>2021.12</v>
      </c>
      <c r="R139" s="61"/>
    </row>
    <row r="140" s="6" customFormat="1" ht="53" customHeight="1" spans="1:18">
      <c r="A140" s="58" t="s">
        <v>370</v>
      </c>
      <c r="B140" s="58"/>
      <c r="C140" s="58"/>
      <c r="D140" s="58"/>
      <c r="E140" s="58"/>
      <c r="F140" s="72" t="s">
        <v>371</v>
      </c>
      <c r="G140" s="60">
        <f t="shared" ref="G140:K140" si="15">SUM(G141)</f>
        <v>0.3</v>
      </c>
      <c r="H140" s="72"/>
      <c r="I140" s="85">
        <f t="shared" si="15"/>
        <v>1</v>
      </c>
      <c r="J140" s="85"/>
      <c r="K140" s="85">
        <f t="shared" si="15"/>
        <v>0.0001</v>
      </c>
      <c r="L140" s="85"/>
      <c r="M140" s="85">
        <f t="shared" si="13"/>
        <v>0.0003</v>
      </c>
      <c r="N140" s="85"/>
      <c r="O140" s="61"/>
      <c r="P140" s="61"/>
      <c r="Q140" s="61"/>
      <c r="R140" s="61"/>
    </row>
    <row r="141" s="6" customFormat="1" ht="56" customHeight="1" spans="1:18">
      <c r="A141" s="61">
        <v>1</v>
      </c>
      <c r="B141" s="61" t="s">
        <v>372</v>
      </c>
      <c r="C141" s="61" t="s">
        <v>39</v>
      </c>
      <c r="D141" s="61" t="s">
        <v>46</v>
      </c>
      <c r="E141" s="61" t="s">
        <v>50</v>
      </c>
      <c r="F141" s="66" t="s">
        <v>373</v>
      </c>
      <c r="G141" s="64">
        <v>0.3</v>
      </c>
      <c r="H141" s="66" t="s">
        <v>333</v>
      </c>
      <c r="I141" s="61">
        <v>1</v>
      </c>
      <c r="J141" s="61"/>
      <c r="K141" s="86">
        <v>0.0001</v>
      </c>
      <c r="L141" s="86"/>
      <c r="M141" s="86">
        <v>0.0003</v>
      </c>
      <c r="N141" s="89"/>
      <c r="O141" s="61" t="s">
        <v>148</v>
      </c>
      <c r="P141" s="61" t="s">
        <v>50</v>
      </c>
      <c r="Q141" s="61"/>
      <c r="R141" s="61"/>
    </row>
    <row r="142" s="6" customFormat="1" ht="48" customHeight="1" spans="1:18">
      <c r="A142" s="58" t="s">
        <v>374</v>
      </c>
      <c r="B142" s="58"/>
      <c r="C142" s="58"/>
      <c r="D142" s="58"/>
      <c r="E142" s="58"/>
      <c r="F142" s="72" t="s">
        <v>375</v>
      </c>
      <c r="G142" s="60">
        <f t="shared" ref="G142:K142" si="16">SUM(G143:G144)</f>
        <v>1</v>
      </c>
      <c r="H142" s="66"/>
      <c r="I142" s="85">
        <f t="shared" si="16"/>
        <v>1</v>
      </c>
      <c r="J142" s="85">
        <f t="shared" si="16"/>
        <v>1</v>
      </c>
      <c r="K142" s="85">
        <f t="shared" si="16"/>
        <v>0.0002</v>
      </c>
      <c r="L142" s="85"/>
      <c r="M142" s="85">
        <f>SUM(M143:M144)</f>
        <v>0.0008</v>
      </c>
      <c r="N142" s="94"/>
      <c r="O142" s="61"/>
      <c r="P142" s="61"/>
      <c r="Q142" s="61"/>
      <c r="R142" s="61"/>
    </row>
    <row r="143" s="6" customFormat="1" ht="63" customHeight="1" spans="1:18">
      <c r="A143" s="61">
        <v>1</v>
      </c>
      <c r="B143" s="61" t="s">
        <v>376</v>
      </c>
      <c r="C143" s="61" t="s">
        <v>39</v>
      </c>
      <c r="D143" s="61" t="s">
        <v>40</v>
      </c>
      <c r="E143" s="61" t="s">
        <v>377</v>
      </c>
      <c r="F143" s="66" t="s">
        <v>378</v>
      </c>
      <c r="G143" s="64">
        <v>0.4</v>
      </c>
      <c r="H143" s="63" t="s">
        <v>73</v>
      </c>
      <c r="I143" s="61"/>
      <c r="J143" s="92">
        <v>1</v>
      </c>
      <c r="K143" s="65">
        <v>0.0001</v>
      </c>
      <c r="L143" s="93"/>
      <c r="M143" s="65">
        <v>0.0004</v>
      </c>
      <c r="N143" s="94"/>
      <c r="O143" s="61" t="s">
        <v>148</v>
      </c>
      <c r="P143" s="61" t="s">
        <v>71</v>
      </c>
      <c r="Q143" s="61">
        <v>2021.12</v>
      </c>
      <c r="R143" s="61"/>
    </row>
    <row r="144" s="6" customFormat="1" ht="41" customHeight="1" spans="1:18">
      <c r="A144" s="61">
        <v>2</v>
      </c>
      <c r="B144" s="61" t="s">
        <v>379</v>
      </c>
      <c r="C144" s="67" t="s">
        <v>39</v>
      </c>
      <c r="D144" s="67" t="s">
        <v>136</v>
      </c>
      <c r="E144" s="67" t="s">
        <v>76</v>
      </c>
      <c r="F144" s="63" t="s">
        <v>380</v>
      </c>
      <c r="G144" s="64">
        <v>0.6</v>
      </c>
      <c r="H144" s="66" t="s">
        <v>333</v>
      </c>
      <c r="I144" s="67">
        <v>1</v>
      </c>
      <c r="J144" s="67"/>
      <c r="K144" s="86">
        <v>0.0001</v>
      </c>
      <c r="L144" s="86"/>
      <c r="M144" s="86">
        <v>0.0004</v>
      </c>
      <c r="N144" s="94"/>
      <c r="O144" s="61" t="s">
        <v>148</v>
      </c>
      <c r="P144" s="61" t="s">
        <v>76</v>
      </c>
      <c r="Q144" s="61">
        <v>2021.12</v>
      </c>
      <c r="R144" s="61"/>
    </row>
    <row r="145" s="6" customFormat="1" ht="52" customHeight="1" spans="1:18">
      <c r="A145" s="58" t="s">
        <v>381</v>
      </c>
      <c r="B145" s="58"/>
      <c r="C145" s="73"/>
      <c r="D145" s="73"/>
      <c r="E145" s="58"/>
      <c r="F145" s="72" t="s">
        <v>382</v>
      </c>
      <c r="G145" s="60">
        <f t="shared" ref="G145:K145" si="17">SUM(G146:G151)</f>
        <v>13</v>
      </c>
      <c r="H145" s="66"/>
      <c r="I145" s="85">
        <f t="shared" si="17"/>
        <v>7</v>
      </c>
      <c r="J145" s="85">
        <f t="shared" si="17"/>
        <v>2</v>
      </c>
      <c r="K145" s="85">
        <f t="shared" si="17"/>
        <v>0.0012</v>
      </c>
      <c r="L145" s="85"/>
      <c r="M145" s="85">
        <f>SUM(M146:M151)</f>
        <v>0.0056</v>
      </c>
      <c r="N145" s="85"/>
      <c r="O145" s="61"/>
      <c r="P145" s="61"/>
      <c r="Q145" s="61"/>
      <c r="R145" s="61"/>
    </row>
    <row r="146" s="6" customFormat="1" ht="64" customHeight="1" spans="1:18">
      <c r="A146" s="61">
        <v>1</v>
      </c>
      <c r="B146" s="61" t="s">
        <v>383</v>
      </c>
      <c r="C146" s="61" t="s">
        <v>39</v>
      </c>
      <c r="D146" s="61" t="s">
        <v>46</v>
      </c>
      <c r="E146" s="61" t="s">
        <v>50</v>
      </c>
      <c r="F146" s="66" t="s">
        <v>384</v>
      </c>
      <c r="G146" s="64">
        <v>2</v>
      </c>
      <c r="H146" s="66" t="s">
        <v>385</v>
      </c>
      <c r="I146" s="61">
        <v>2</v>
      </c>
      <c r="J146" s="61"/>
      <c r="K146" s="86">
        <v>0.0002</v>
      </c>
      <c r="L146" s="86"/>
      <c r="M146" s="86">
        <v>0.0007</v>
      </c>
      <c r="N146" s="89"/>
      <c r="O146" s="61" t="s">
        <v>148</v>
      </c>
      <c r="P146" s="61" t="s">
        <v>50</v>
      </c>
      <c r="Q146" s="61">
        <v>2021.12</v>
      </c>
      <c r="R146" s="61"/>
    </row>
    <row r="147" s="6" customFormat="1" ht="64" customHeight="1" spans="1:18">
      <c r="A147" s="61">
        <v>2</v>
      </c>
      <c r="B147" s="61" t="s">
        <v>386</v>
      </c>
      <c r="C147" s="61" t="s">
        <v>53</v>
      </c>
      <c r="D147" s="61" t="s">
        <v>40</v>
      </c>
      <c r="E147" s="61" t="s">
        <v>54</v>
      </c>
      <c r="F147" s="63" t="s">
        <v>387</v>
      </c>
      <c r="G147" s="64">
        <v>1</v>
      </c>
      <c r="H147" s="63" t="s">
        <v>253</v>
      </c>
      <c r="I147" s="65">
        <v>1</v>
      </c>
      <c r="J147" s="65"/>
      <c r="K147" s="86">
        <v>0.0001</v>
      </c>
      <c r="L147" s="89"/>
      <c r="M147" s="65">
        <v>0.0007</v>
      </c>
      <c r="N147" s="89"/>
      <c r="O147" s="61" t="s">
        <v>148</v>
      </c>
      <c r="P147" s="61" t="s">
        <v>54</v>
      </c>
      <c r="Q147" s="61">
        <v>2021.12</v>
      </c>
      <c r="R147" s="61"/>
    </row>
    <row r="148" s="6" customFormat="1" ht="64" customHeight="1" spans="1:18">
      <c r="A148" s="61">
        <v>3</v>
      </c>
      <c r="B148" s="61" t="s">
        <v>388</v>
      </c>
      <c r="C148" s="61" t="s">
        <v>39</v>
      </c>
      <c r="D148" s="61" t="s">
        <v>46</v>
      </c>
      <c r="E148" s="61" t="s">
        <v>389</v>
      </c>
      <c r="F148" s="66" t="s">
        <v>390</v>
      </c>
      <c r="G148" s="64">
        <v>3</v>
      </c>
      <c r="H148" s="63" t="s">
        <v>261</v>
      </c>
      <c r="I148" s="61">
        <v>2</v>
      </c>
      <c r="J148" s="61"/>
      <c r="K148" s="86">
        <v>0.0002</v>
      </c>
      <c r="L148" s="86"/>
      <c r="M148" s="86">
        <v>0.0011</v>
      </c>
      <c r="N148" s="86"/>
      <c r="O148" s="61" t="s">
        <v>148</v>
      </c>
      <c r="P148" s="61" t="s">
        <v>67</v>
      </c>
      <c r="Q148" s="61">
        <v>2021.12</v>
      </c>
      <c r="R148" s="61"/>
    </row>
    <row r="149" s="6" customFormat="1" ht="64" customHeight="1" spans="1:18">
      <c r="A149" s="61">
        <v>4</v>
      </c>
      <c r="B149" s="61" t="s">
        <v>391</v>
      </c>
      <c r="C149" s="61" t="s">
        <v>39</v>
      </c>
      <c r="D149" s="61" t="s">
        <v>40</v>
      </c>
      <c r="E149" s="61" t="s">
        <v>377</v>
      </c>
      <c r="F149" s="66" t="s">
        <v>392</v>
      </c>
      <c r="G149" s="64">
        <v>1</v>
      </c>
      <c r="H149" s="63" t="s">
        <v>73</v>
      </c>
      <c r="I149" s="92"/>
      <c r="J149" s="92">
        <v>1</v>
      </c>
      <c r="K149" s="65">
        <v>0.0001</v>
      </c>
      <c r="L149" s="93"/>
      <c r="M149" s="65">
        <v>0.0004</v>
      </c>
      <c r="N149" s="94"/>
      <c r="O149" s="61" t="s">
        <v>148</v>
      </c>
      <c r="P149" s="61" t="s">
        <v>71</v>
      </c>
      <c r="Q149" s="61">
        <v>2021.12</v>
      </c>
      <c r="R149" s="61"/>
    </row>
    <row r="150" s="6" customFormat="1" ht="64" customHeight="1" spans="1:18">
      <c r="A150" s="61">
        <v>5</v>
      </c>
      <c r="B150" s="61" t="s">
        <v>393</v>
      </c>
      <c r="C150" s="61" t="s">
        <v>39</v>
      </c>
      <c r="D150" s="61" t="s">
        <v>46</v>
      </c>
      <c r="E150" s="61" t="s">
        <v>79</v>
      </c>
      <c r="F150" s="66" t="s">
        <v>394</v>
      </c>
      <c r="G150" s="64">
        <v>2</v>
      </c>
      <c r="H150" s="63" t="s">
        <v>395</v>
      </c>
      <c r="I150" s="61">
        <v>1</v>
      </c>
      <c r="J150" s="61"/>
      <c r="K150" s="64">
        <v>0.0002</v>
      </c>
      <c r="L150" s="64"/>
      <c r="M150" s="64">
        <v>0.0011</v>
      </c>
      <c r="N150" s="64"/>
      <c r="O150" s="61" t="s">
        <v>148</v>
      </c>
      <c r="P150" s="61" t="s">
        <v>79</v>
      </c>
      <c r="Q150" s="61">
        <v>2021.12</v>
      </c>
      <c r="R150" s="61"/>
    </row>
    <row r="151" s="6" customFormat="1" ht="64" customHeight="1" spans="1:18">
      <c r="A151" s="61">
        <v>6</v>
      </c>
      <c r="B151" s="61" t="s">
        <v>396</v>
      </c>
      <c r="C151" s="61" t="s">
        <v>39</v>
      </c>
      <c r="D151" s="61" t="s">
        <v>40</v>
      </c>
      <c r="E151" s="65" t="s">
        <v>121</v>
      </c>
      <c r="F151" s="99" t="s">
        <v>397</v>
      </c>
      <c r="G151" s="64">
        <v>4</v>
      </c>
      <c r="H151" s="68" t="s">
        <v>398</v>
      </c>
      <c r="I151" s="92">
        <v>1</v>
      </c>
      <c r="J151" s="92">
        <v>1</v>
      </c>
      <c r="K151" s="64">
        <v>0.0004</v>
      </c>
      <c r="L151" s="64"/>
      <c r="M151" s="64">
        <v>0.0016</v>
      </c>
      <c r="N151" s="89"/>
      <c r="O151" s="61" t="s">
        <v>148</v>
      </c>
      <c r="P151" s="65" t="s">
        <v>121</v>
      </c>
      <c r="Q151" s="61">
        <v>2021.12</v>
      </c>
      <c r="R151" s="61"/>
    </row>
    <row r="152" s="6" customFormat="1" ht="55" customHeight="1" spans="1:18">
      <c r="A152" s="58" t="s">
        <v>399</v>
      </c>
      <c r="B152" s="58"/>
      <c r="C152" s="58"/>
      <c r="D152" s="58"/>
      <c r="E152" s="58"/>
      <c r="F152" s="72" t="s">
        <v>400</v>
      </c>
      <c r="G152" s="60">
        <f t="shared" ref="G152:K152" si="18">SUM(G153:G161)</f>
        <v>33</v>
      </c>
      <c r="H152" s="66" t="s">
        <v>333</v>
      </c>
      <c r="I152" s="85">
        <f t="shared" si="18"/>
        <v>14</v>
      </c>
      <c r="J152" s="85">
        <f t="shared" si="18"/>
        <v>10</v>
      </c>
      <c r="K152" s="85">
        <f t="shared" si="18"/>
        <v>0.0044</v>
      </c>
      <c r="L152" s="85"/>
      <c r="M152" s="85">
        <f>SUM(M153:M161)</f>
        <v>0.02101</v>
      </c>
      <c r="N152" s="85"/>
      <c r="O152" s="61"/>
      <c r="P152" s="61"/>
      <c r="Q152" s="61"/>
      <c r="R152" s="61"/>
    </row>
    <row r="153" s="6" customFormat="1" ht="57" customHeight="1" spans="1:18">
      <c r="A153" s="61">
        <v>1</v>
      </c>
      <c r="B153" s="61" t="s">
        <v>401</v>
      </c>
      <c r="C153" s="61" t="s">
        <v>39</v>
      </c>
      <c r="D153" s="65" t="s">
        <v>46</v>
      </c>
      <c r="E153" s="65" t="s">
        <v>47</v>
      </c>
      <c r="F153" s="66" t="s">
        <v>402</v>
      </c>
      <c r="G153" s="64">
        <v>6.6</v>
      </c>
      <c r="H153" s="63" t="s">
        <v>403</v>
      </c>
      <c r="I153" s="90">
        <v>1</v>
      </c>
      <c r="J153" s="67">
        <v>1</v>
      </c>
      <c r="K153" s="64">
        <v>0.0011</v>
      </c>
      <c r="L153" s="61"/>
      <c r="M153" s="61">
        <v>0.0056</v>
      </c>
      <c r="N153" s="94"/>
      <c r="O153" s="61" t="s">
        <v>148</v>
      </c>
      <c r="P153" s="65" t="s">
        <v>47</v>
      </c>
      <c r="Q153" s="61">
        <v>2021.12</v>
      </c>
      <c r="R153" s="61"/>
    </row>
    <row r="154" s="6" customFormat="1" ht="39" customHeight="1" spans="1:18">
      <c r="A154" s="61">
        <v>2</v>
      </c>
      <c r="B154" s="61" t="s">
        <v>404</v>
      </c>
      <c r="C154" s="61" t="s">
        <v>39</v>
      </c>
      <c r="D154" s="61" t="s">
        <v>46</v>
      </c>
      <c r="E154" s="61" t="s">
        <v>50</v>
      </c>
      <c r="F154" s="66" t="s">
        <v>405</v>
      </c>
      <c r="G154" s="64">
        <v>1.8</v>
      </c>
      <c r="H154" s="63" t="s">
        <v>333</v>
      </c>
      <c r="I154" s="61">
        <v>1</v>
      </c>
      <c r="J154" s="61">
        <v>1</v>
      </c>
      <c r="K154" s="86">
        <v>0.0002</v>
      </c>
      <c r="L154" s="86"/>
      <c r="M154" s="86">
        <v>0.0007</v>
      </c>
      <c r="N154" s="89"/>
      <c r="O154" s="61" t="s">
        <v>148</v>
      </c>
      <c r="P154" s="61" t="s">
        <v>50</v>
      </c>
      <c r="Q154" s="61">
        <v>2021.12</v>
      </c>
      <c r="R154" s="61"/>
    </row>
    <row r="155" s="6" customFormat="1" ht="63" customHeight="1" spans="1:18">
      <c r="A155" s="61">
        <v>3</v>
      </c>
      <c r="B155" s="61" t="s">
        <v>406</v>
      </c>
      <c r="C155" s="61" t="s">
        <v>53</v>
      </c>
      <c r="D155" s="65" t="s">
        <v>46</v>
      </c>
      <c r="E155" s="61" t="s">
        <v>54</v>
      </c>
      <c r="F155" s="63" t="s">
        <v>407</v>
      </c>
      <c r="G155" s="64">
        <v>1.2</v>
      </c>
      <c r="H155" s="63" t="s">
        <v>253</v>
      </c>
      <c r="I155" s="65">
        <v>2</v>
      </c>
      <c r="J155" s="65"/>
      <c r="K155" s="86">
        <v>0.0002</v>
      </c>
      <c r="L155" s="89"/>
      <c r="M155" s="65">
        <v>0.00011</v>
      </c>
      <c r="N155" s="89"/>
      <c r="O155" s="61" t="s">
        <v>148</v>
      </c>
      <c r="P155" s="61" t="s">
        <v>54</v>
      </c>
      <c r="Q155" s="61">
        <v>2021.12</v>
      </c>
      <c r="R155" s="61"/>
    </row>
    <row r="156" s="6" customFormat="1" ht="46" customHeight="1" spans="1:18">
      <c r="A156" s="61">
        <v>4</v>
      </c>
      <c r="B156" s="61" t="s">
        <v>408</v>
      </c>
      <c r="C156" s="61" t="s">
        <v>39</v>
      </c>
      <c r="D156" s="61" t="s">
        <v>46</v>
      </c>
      <c r="E156" s="61" t="s">
        <v>58</v>
      </c>
      <c r="F156" s="66" t="s">
        <v>409</v>
      </c>
      <c r="G156" s="64">
        <v>1.8</v>
      </c>
      <c r="H156" s="63" t="s">
        <v>333</v>
      </c>
      <c r="I156" s="61"/>
      <c r="J156" s="61">
        <v>3</v>
      </c>
      <c r="K156" s="86">
        <v>0.0003</v>
      </c>
      <c r="L156" s="86"/>
      <c r="M156" s="86">
        <v>0.0013</v>
      </c>
      <c r="N156" s="65"/>
      <c r="O156" s="61" t="s">
        <v>148</v>
      </c>
      <c r="P156" s="61" t="s">
        <v>58</v>
      </c>
      <c r="Q156" s="61">
        <v>2021.12</v>
      </c>
      <c r="R156" s="61"/>
    </row>
    <row r="157" s="6" customFormat="1" ht="51" customHeight="1" spans="1:18">
      <c r="A157" s="61">
        <v>5</v>
      </c>
      <c r="B157" s="61" t="s">
        <v>410</v>
      </c>
      <c r="C157" s="61" t="s">
        <v>39</v>
      </c>
      <c r="D157" s="65" t="s">
        <v>46</v>
      </c>
      <c r="E157" s="61" t="s">
        <v>411</v>
      </c>
      <c r="F157" s="66" t="s">
        <v>412</v>
      </c>
      <c r="G157" s="64">
        <v>1.2</v>
      </c>
      <c r="H157" s="66" t="s">
        <v>413</v>
      </c>
      <c r="I157" s="61"/>
      <c r="J157" s="61">
        <v>1</v>
      </c>
      <c r="K157" s="61">
        <v>0.0002</v>
      </c>
      <c r="L157" s="61"/>
      <c r="M157" s="61">
        <v>0.0011</v>
      </c>
      <c r="N157" s="61"/>
      <c r="O157" s="61" t="s">
        <v>148</v>
      </c>
      <c r="P157" s="61" t="s">
        <v>65</v>
      </c>
      <c r="Q157" s="61">
        <v>2021.12</v>
      </c>
      <c r="R157" s="61"/>
    </row>
    <row r="158" s="6" customFormat="1" ht="57" customHeight="1" spans="1:18">
      <c r="A158" s="61">
        <v>6</v>
      </c>
      <c r="B158" s="61" t="s">
        <v>414</v>
      </c>
      <c r="C158" s="61" t="s">
        <v>39</v>
      </c>
      <c r="D158" s="61" t="s">
        <v>46</v>
      </c>
      <c r="E158" s="61" t="s">
        <v>67</v>
      </c>
      <c r="F158" s="63" t="s">
        <v>415</v>
      </c>
      <c r="G158" s="64">
        <v>4.2</v>
      </c>
      <c r="H158" s="63" t="s">
        <v>416</v>
      </c>
      <c r="I158" s="61">
        <v>4</v>
      </c>
      <c r="J158" s="61"/>
      <c r="K158" s="86">
        <v>0.0004</v>
      </c>
      <c r="L158" s="86"/>
      <c r="M158" s="86">
        <v>0.0021</v>
      </c>
      <c r="N158" s="86"/>
      <c r="O158" s="61" t="s">
        <v>148</v>
      </c>
      <c r="P158" s="61" t="s">
        <v>67</v>
      </c>
      <c r="Q158" s="61">
        <v>2021.12</v>
      </c>
      <c r="R158" s="61"/>
    </row>
    <row r="159" s="6" customFormat="1" ht="57" customHeight="1" spans="1:18">
      <c r="A159" s="61">
        <v>7</v>
      </c>
      <c r="B159" s="61" t="s">
        <v>417</v>
      </c>
      <c r="C159" s="61" t="s">
        <v>39</v>
      </c>
      <c r="D159" s="65" t="s">
        <v>46</v>
      </c>
      <c r="E159" s="61" t="s">
        <v>71</v>
      </c>
      <c r="F159" s="66" t="s">
        <v>418</v>
      </c>
      <c r="G159" s="64">
        <v>1.2</v>
      </c>
      <c r="H159" s="63" t="s">
        <v>73</v>
      </c>
      <c r="I159" s="61"/>
      <c r="J159" s="61">
        <v>1</v>
      </c>
      <c r="K159" s="93">
        <v>0.0001</v>
      </c>
      <c r="L159" s="89"/>
      <c r="M159" s="65">
        <v>0.0009</v>
      </c>
      <c r="N159" s="94"/>
      <c r="O159" s="61" t="s">
        <v>148</v>
      </c>
      <c r="P159" s="61" t="s">
        <v>71</v>
      </c>
      <c r="Q159" s="61">
        <v>2021.12</v>
      </c>
      <c r="R159" s="97"/>
    </row>
    <row r="160" s="6" customFormat="1" ht="36" customHeight="1" spans="1:18">
      <c r="A160" s="61">
        <v>8</v>
      </c>
      <c r="B160" s="61" t="s">
        <v>419</v>
      </c>
      <c r="C160" s="67" t="s">
        <v>39</v>
      </c>
      <c r="D160" s="61" t="s">
        <v>46</v>
      </c>
      <c r="E160" s="67" t="s">
        <v>76</v>
      </c>
      <c r="F160" s="63" t="s">
        <v>420</v>
      </c>
      <c r="G160" s="64">
        <v>0.6</v>
      </c>
      <c r="H160" s="63" t="s">
        <v>333</v>
      </c>
      <c r="I160" s="67">
        <v>1</v>
      </c>
      <c r="J160" s="67"/>
      <c r="K160" s="86">
        <v>0.0001</v>
      </c>
      <c r="L160" s="86"/>
      <c r="M160" s="86">
        <v>0.0004</v>
      </c>
      <c r="N160" s="89"/>
      <c r="O160" s="61" t="s">
        <v>148</v>
      </c>
      <c r="P160" s="61" t="s">
        <v>76</v>
      </c>
      <c r="Q160" s="61">
        <v>2021.12</v>
      </c>
      <c r="R160" s="61"/>
    </row>
    <row r="161" s="6" customFormat="1" ht="72" customHeight="1" spans="1:18">
      <c r="A161" s="61">
        <v>9</v>
      </c>
      <c r="B161" s="61" t="s">
        <v>421</v>
      </c>
      <c r="C161" s="61" t="s">
        <v>39</v>
      </c>
      <c r="D161" s="65" t="s">
        <v>46</v>
      </c>
      <c r="E161" s="61" t="s">
        <v>83</v>
      </c>
      <c r="F161" s="63" t="s">
        <v>422</v>
      </c>
      <c r="G161" s="64">
        <v>14.4</v>
      </c>
      <c r="H161" s="68" t="s">
        <v>423</v>
      </c>
      <c r="I161" s="61">
        <v>5</v>
      </c>
      <c r="J161" s="61">
        <v>3</v>
      </c>
      <c r="K161" s="87">
        <v>0.0018</v>
      </c>
      <c r="L161" s="87"/>
      <c r="M161" s="87">
        <v>0.0088</v>
      </c>
      <c r="N161" s="87"/>
      <c r="O161" s="61" t="s">
        <v>148</v>
      </c>
      <c r="P161" s="61" t="s">
        <v>83</v>
      </c>
      <c r="Q161" s="61">
        <v>2021.12</v>
      </c>
      <c r="R161" s="61"/>
    </row>
    <row r="162" s="6" customFormat="1" ht="53" customHeight="1" spans="1:18">
      <c r="A162" s="58" t="s">
        <v>424</v>
      </c>
      <c r="B162" s="58"/>
      <c r="C162" s="58"/>
      <c r="D162" s="58"/>
      <c r="E162" s="58"/>
      <c r="F162" s="72" t="s">
        <v>425</v>
      </c>
      <c r="G162" s="60">
        <f t="shared" ref="G162:K162" si="19">SUM(G163:G167)</f>
        <v>14.5</v>
      </c>
      <c r="H162" s="63"/>
      <c r="I162" s="85">
        <f t="shared" si="19"/>
        <v>5</v>
      </c>
      <c r="J162" s="85">
        <f t="shared" si="19"/>
        <v>2</v>
      </c>
      <c r="K162" s="85">
        <f t="shared" si="19"/>
        <v>1.0028</v>
      </c>
      <c r="L162" s="85"/>
      <c r="M162" s="85">
        <f>SUM(M163:M167)</f>
        <v>0.0136</v>
      </c>
      <c r="N162" s="85"/>
      <c r="O162" s="61"/>
      <c r="P162" s="61"/>
      <c r="Q162" s="61"/>
      <c r="R162" s="61"/>
    </row>
    <row r="163" s="6" customFormat="1" ht="62" customHeight="1" spans="1:18">
      <c r="A163" s="61">
        <v>1</v>
      </c>
      <c r="B163" s="61" t="s">
        <v>426</v>
      </c>
      <c r="C163" s="61" t="s">
        <v>39</v>
      </c>
      <c r="D163" s="65" t="s">
        <v>46</v>
      </c>
      <c r="E163" s="65" t="s">
        <v>47</v>
      </c>
      <c r="F163" s="66" t="s">
        <v>427</v>
      </c>
      <c r="G163" s="64">
        <v>4.5</v>
      </c>
      <c r="H163" s="63" t="s">
        <v>403</v>
      </c>
      <c r="I163" s="90">
        <v>1</v>
      </c>
      <c r="J163" s="67">
        <v>1</v>
      </c>
      <c r="K163" s="64">
        <v>0.0009</v>
      </c>
      <c r="L163" s="61"/>
      <c r="M163" s="61">
        <v>0.0047</v>
      </c>
      <c r="N163" s="94"/>
      <c r="O163" s="61" t="s">
        <v>148</v>
      </c>
      <c r="P163" s="65" t="s">
        <v>47</v>
      </c>
      <c r="Q163" s="61">
        <v>2021.12</v>
      </c>
      <c r="R163" s="61"/>
    </row>
    <row r="164" s="6" customFormat="1" ht="62" customHeight="1" spans="1:18">
      <c r="A164" s="61">
        <v>2</v>
      </c>
      <c r="B164" s="61" t="s">
        <v>428</v>
      </c>
      <c r="C164" s="61" t="s">
        <v>39</v>
      </c>
      <c r="D164" s="61" t="s">
        <v>46</v>
      </c>
      <c r="E164" s="61" t="s">
        <v>50</v>
      </c>
      <c r="F164" s="66" t="s">
        <v>429</v>
      </c>
      <c r="G164" s="64">
        <v>0.5</v>
      </c>
      <c r="H164" s="63" t="s">
        <v>430</v>
      </c>
      <c r="I164" s="61">
        <v>1</v>
      </c>
      <c r="J164" s="61"/>
      <c r="K164" s="89">
        <v>1</v>
      </c>
      <c r="L164" s="89"/>
      <c r="M164" s="86">
        <v>0.0007</v>
      </c>
      <c r="N164" s="89"/>
      <c r="O164" s="61" t="s">
        <v>148</v>
      </c>
      <c r="P164" s="61" t="s">
        <v>50</v>
      </c>
      <c r="Q164" s="61">
        <v>2021.12</v>
      </c>
      <c r="R164" s="61"/>
    </row>
    <row r="165" s="6" customFormat="1" ht="62" customHeight="1" spans="1:18">
      <c r="A165" s="61">
        <v>3</v>
      </c>
      <c r="B165" s="61" t="s">
        <v>431</v>
      </c>
      <c r="C165" s="61" t="s">
        <v>39</v>
      </c>
      <c r="D165" s="61" t="s">
        <v>40</v>
      </c>
      <c r="E165" s="61" t="s">
        <v>58</v>
      </c>
      <c r="F165" s="66" t="s">
        <v>432</v>
      </c>
      <c r="G165" s="64">
        <v>0.5</v>
      </c>
      <c r="H165" s="63" t="s">
        <v>430</v>
      </c>
      <c r="I165" s="61"/>
      <c r="J165" s="61">
        <v>1</v>
      </c>
      <c r="K165" s="86">
        <v>0.0001</v>
      </c>
      <c r="L165" s="86"/>
      <c r="M165" s="86">
        <v>0.0004</v>
      </c>
      <c r="N165" s="65"/>
      <c r="O165" s="61" t="s">
        <v>148</v>
      </c>
      <c r="P165" s="61" t="s">
        <v>58</v>
      </c>
      <c r="Q165" s="61">
        <v>2021.12</v>
      </c>
      <c r="R165" s="61"/>
    </row>
    <row r="166" s="6" customFormat="1" ht="62" customHeight="1" spans="1:18">
      <c r="A166" s="61">
        <v>4</v>
      </c>
      <c r="B166" s="61" t="s">
        <v>433</v>
      </c>
      <c r="C166" s="61" t="s">
        <v>39</v>
      </c>
      <c r="D166" s="61" t="s">
        <v>46</v>
      </c>
      <c r="E166" s="61" t="s">
        <v>67</v>
      </c>
      <c r="F166" s="63" t="s">
        <v>434</v>
      </c>
      <c r="G166" s="64">
        <v>1.5</v>
      </c>
      <c r="H166" s="63" t="s">
        <v>416</v>
      </c>
      <c r="I166" s="61">
        <v>2</v>
      </c>
      <c r="J166" s="61"/>
      <c r="K166" s="86">
        <v>0.0003</v>
      </c>
      <c r="L166" s="86"/>
      <c r="M166" s="86">
        <v>0.0014</v>
      </c>
      <c r="N166" s="86"/>
      <c r="O166" s="61" t="s">
        <v>148</v>
      </c>
      <c r="P166" s="61" t="s">
        <v>67</v>
      </c>
      <c r="Q166" s="61">
        <v>2021.12</v>
      </c>
      <c r="R166" s="61"/>
    </row>
    <row r="167" s="6" customFormat="1" ht="62" customHeight="1" spans="1:18">
      <c r="A167" s="61">
        <v>5</v>
      </c>
      <c r="B167" s="61" t="s">
        <v>435</v>
      </c>
      <c r="C167" s="61" t="s">
        <v>39</v>
      </c>
      <c r="D167" s="61" t="s">
        <v>40</v>
      </c>
      <c r="E167" s="61" t="s">
        <v>107</v>
      </c>
      <c r="F167" s="66" t="s">
        <v>436</v>
      </c>
      <c r="G167" s="64">
        <v>7.5</v>
      </c>
      <c r="H167" s="63" t="s">
        <v>109</v>
      </c>
      <c r="I167" s="65">
        <v>1</v>
      </c>
      <c r="J167" s="82"/>
      <c r="K167" s="61">
        <v>0.0015</v>
      </c>
      <c r="L167" s="61"/>
      <c r="M167" s="61">
        <v>0.0064</v>
      </c>
      <c r="N167" s="61"/>
      <c r="O167" s="61" t="s">
        <v>148</v>
      </c>
      <c r="P167" s="61" t="s">
        <v>107</v>
      </c>
      <c r="Q167" s="65">
        <v>2021.12</v>
      </c>
      <c r="R167" s="61"/>
    </row>
    <row r="168" s="6" customFormat="1" ht="60" customHeight="1" spans="1:18">
      <c r="A168" s="58" t="s">
        <v>437</v>
      </c>
      <c r="B168" s="58"/>
      <c r="C168" s="58"/>
      <c r="D168" s="58"/>
      <c r="E168" s="58"/>
      <c r="F168" s="72" t="s">
        <v>438</v>
      </c>
      <c r="G168" s="60">
        <f t="shared" ref="G168:K168" si="20">SUM(G169:G173)</f>
        <v>3</v>
      </c>
      <c r="H168" s="63"/>
      <c r="I168" s="85">
        <f t="shared" si="20"/>
        <v>3</v>
      </c>
      <c r="J168" s="85">
        <f t="shared" si="20"/>
        <v>4</v>
      </c>
      <c r="K168" s="85">
        <f t="shared" si="20"/>
        <v>0.0015</v>
      </c>
      <c r="L168" s="85"/>
      <c r="M168" s="85">
        <f>SUM(M169:M173)</f>
        <v>0.0067</v>
      </c>
      <c r="N168" s="85"/>
      <c r="O168" s="61"/>
      <c r="P168" s="61"/>
      <c r="Q168" s="61"/>
      <c r="R168" s="61"/>
    </row>
    <row r="169" s="6" customFormat="1" ht="62" customHeight="1" spans="1:18">
      <c r="A169" s="61">
        <v>1</v>
      </c>
      <c r="B169" s="61" t="s">
        <v>439</v>
      </c>
      <c r="C169" s="61" t="s">
        <v>53</v>
      </c>
      <c r="D169" s="61" t="s">
        <v>40</v>
      </c>
      <c r="E169" s="61" t="s">
        <v>54</v>
      </c>
      <c r="F169" s="63" t="s">
        <v>440</v>
      </c>
      <c r="G169" s="64">
        <v>0.2</v>
      </c>
      <c r="H169" s="63" t="s">
        <v>441</v>
      </c>
      <c r="I169" s="92">
        <v>1</v>
      </c>
      <c r="J169" s="92"/>
      <c r="K169" s="86">
        <v>0.0001</v>
      </c>
      <c r="L169" s="89"/>
      <c r="M169" s="86">
        <v>0.0007</v>
      </c>
      <c r="N169" s="89"/>
      <c r="O169" s="61" t="s">
        <v>148</v>
      </c>
      <c r="P169" s="61" t="s">
        <v>54</v>
      </c>
      <c r="Q169" s="61">
        <v>2021.12</v>
      </c>
      <c r="R169" s="61"/>
    </row>
    <row r="170" s="6" customFormat="1" ht="62" customHeight="1" spans="1:18">
      <c r="A170" s="61">
        <v>2</v>
      </c>
      <c r="B170" s="61" t="s">
        <v>442</v>
      </c>
      <c r="C170" s="61" t="s">
        <v>39</v>
      </c>
      <c r="D170" s="61" t="s">
        <v>40</v>
      </c>
      <c r="E170" s="61" t="s">
        <v>58</v>
      </c>
      <c r="F170" s="66" t="s">
        <v>443</v>
      </c>
      <c r="G170" s="64">
        <v>0.4</v>
      </c>
      <c r="H170" s="63" t="s">
        <v>385</v>
      </c>
      <c r="I170" s="61">
        <v>1</v>
      </c>
      <c r="J170" s="61">
        <v>1</v>
      </c>
      <c r="K170" s="86">
        <v>0.0002</v>
      </c>
      <c r="L170" s="86"/>
      <c r="M170" s="86">
        <v>0.0007</v>
      </c>
      <c r="N170" s="65"/>
      <c r="O170" s="61" t="s">
        <v>148</v>
      </c>
      <c r="P170" s="61" t="s">
        <v>58</v>
      </c>
      <c r="Q170" s="61">
        <v>2021.12</v>
      </c>
      <c r="R170" s="61"/>
    </row>
    <row r="171" s="6" customFormat="1" ht="62" customHeight="1" spans="1:18">
      <c r="A171" s="61">
        <v>3</v>
      </c>
      <c r="B171" s="61" t="s">
        <v>444</v>
      </c>
      <c r="C171" s="61" t="s">
        <v>39</v>
      </c>
      <c r="D171" s="61" t="s">
        <v>40</v>
      </c>
      <c r="E171" s="61" t="s">
        <v>445</v>
      </c>
      <c r="F171" s="66" t="s">
        <v>446</v>
      </c>
      <c r="G171" s="64">
        <v>0.8</v>
      </c>
      <c r="H171" s="63" t="s">
        <v>447</v>
      </c>
      <c r="I171" s="61"/>
      <c r="J171" s="61">
        <v>1</v>
      </c>
      <c r="K171" s="64">
        <v>0.0004</v>
      </c>
      <c r="L171" s="89"/>
      <c r="M171" s="64">
        <v>0.0018</v>
      </c>
      <c r="N171" s="94"/>
      <c r="O171" s="61" t="s">
        <v>148</v>
      </c>
      <c r="P171" s="61" t="s">
        <v>71</v>
      </c>
      <c r="Q171" s="61">
        <v>2021.12</v>
      </c>
      <c r="R171" s="61"/>
    </row>
    <row r="172" s="6" customFormat="1" ht="62" customHeight="1" spans="1:18">
      <c r="A172" s="61">
        <v>4</v>
      </c>
      <c r="B172" s="61" t="s">
        <v>448</v>
      </c>
      <c r="C172" s="61" t="s">
        <v>39</v>
      </c>
      <c r="D172" s="61" t="s">
        <v>40</v>
      </c>
      <c r="E172" s="65" t="s">
        <v>121</v>
      </c>
      <c r="F172" s="99" t="s">
        <v>449</v>
      </c>
      <c r="G172" s="64">
        <v>0.6</v>
      </c>
      <c r="H172" s="68" t="s">
        <v>450</v>
      </c>
      <c r="I172" s="92"/>
      <c r="J172" s="92">
        <v>1</v>
      </c>
      <c r="K172" s="64">
        <v>0.0003</v>
      </c>
      <c r="L172" s="64"/>
      <c r="M172" s="64">
        <v>0.0011</v>
      </c>
      <c r="N172" s="89"/>
      <c r="O172" s="61" t="s">
        <v>148</v>
      </c>
      <c r="P172" s="65" t="s">
        <v>121</v>
      </c>
      <c r="Q172" s="61">
        <v>2021.12</v>
      </c>
      <c r="R172" s="61"/>
    </row>
    <row r="173" s="6" customFormat="1" ht="62" customHeight="1" spans="1:18">
      <c r="A173" s="61">
        <v>5</v>
      </c>
      <c r="B173" s="61" t="s">
        <v>451</v>
      </c>
      <c r="C173" s="61" t="s">
        <v>39</v>
      </c>
      <c r="D173" s="61" t="s">
        <v>46</v>
      </c>
      <c r="E173" s="61" t="s">
        <v>83</v>
      </c>
      <c r="F173" s="63" t="s">
        <v>452</v>
      </c>
      <c r="G173" s="64">
        <v>1</v>
      </c>
      <c r="H173" s="68" t="s">
        <v>453</v>
      </c>
      <c r="I173" s="61">
        <v>1</v>
      </c>
      <c r="J173" s="61">
        <v>1</v>
      </c>
      <c r="K173" s="87">
        <v>0.0005</v>
      </c>
      <c r="L173" s="87"/>
      <c r="M173" s="87">
        <v>0.0024</v>
      </c>
      <c r="N173" s="87"/>
      <c r="O173" s="61" t="s">
        <v>148</v>
      </c>
      <c r="P173" s="61" t="s">
        <v>83</v>
      </c>
      <c r="Q173" s="61">
        <v>2021.12</v>
      </c>
      <c r="R173" s="61"/>
    </row>
    <row r="174" s="6" customFormat="1" ht="45" customHeight="1" spans="1:18">
      <c r="A174" s="58" t="s">
        <v>454</v>
      </c>
      <c r="B174" s="58"/>
      <c r="C174" s="58"/>
      <c r="D174" s="58"/>
      <c r="E174" s="58"/>
      <c r="F174" s="72" t="s">
        <v>455</v>
      </c>
      <c r="G174" s="60">
        <f t="shared" ref="G174:K174" si="21">SUM(G175)</f>
        <v>1</v>
      </c>
      <c r="H174" s="63"/>
      <c r="I174" s="85"/>
      <c r="J174" s="85">
        <f t="shared" si="21"/>
        <v>1</v>
      </c>
      <c r="K174" s="85">
        <f t="shared" si="21"/>
        <v>0.0001</v>
      </c>
      <c r="L174" s="85"/>
      <c r="M174" s="85">
        <f>SUM(M175)</f>
        <v>0.0005</v>
      </c>
      <c r="N174" s="85"/>
      <c r="O174" s="61"/>
      <c r="P174" s="61"/>
      <c r="Q174" s="61"/>
      <c r="R174" s="61"/>
    </row>
    <row r="175" s="6" customFormat="1" ht="66" customHeight="1" spans="1:18">
      <c r="A175" s="61">
        <v>1</v>
      </c>
      <c r="B175" s="61" t="s">
        <v>456</v>
      </c>
      <c r="C175" s="61" t="s">
        <v>39</v>
      </c>
      <c r="D175" s="61" t="s">
        <v>40</v>
      </c>
      <c r="E175" s="61" t="s">
        <v>457</v>
      </c>
      <c r="F175" s="66" t="s">
        <v>458</v>
      </c>
      <c r="G175" s="64">
        <v>1</v>
      </c>
      <c r="H175" s="66" t="s">
        <v>459</v>
      </c>
      <c r="I175" s="61"/>
      <c r="J175" s="61">
        <v>1</v>
      </c>
      <c r="K175" s="61">
        <v>0.0001</v>
      </c>
      <c r="L175" s="61"/>
      <c r="M175" s="61">
        <v>0.0005</v>
      </c>
      <c r="N175" s="61"/>
      <c r="O175" s="61" t="s">
        <v>44</v>
      </c>
      <c r="P175" s="61" t="s">
        <v>71</v>
      </c>
      <c r="Q175" s="61">
        <v>2021.12</v>
      </c>
      <c r="R175" s="61"/>
    </row>
    <row r="176" s="9" customFormat="1" ht="43" customHeight="1" spans="1:18">
      <c r="A176" s="54" t="s">
        <v>460</v>
      </c>
      <c r="B176" s="58" t="s">
        <v>461</v>
      </c>
      <c r="C176" s="58"/>
      <c r="D176" s="58"/>
      <c r="E176" s="58"/>
      <c r="F176" s="72" t="s">
        <v>462</v>
      </c>
      <c r="G176" s="60">
        <f>G177+G242</f>
        <v>117.875</v>
      </c>
      <c r="H176" s="72"/>
      <c r="I176" s="58"/>
      <c r="J176" s="58"/>
      <c r="K176" s="58"/>
      <c r="L176" s="58"/>
      <c r="M176" s="58"/>
      <c r="N176" s="58"/>
      <c r="O176" s="58"/>
      <c r="P176" s="58"/>
      <c r="Q176" s="103"/>
      <c r="R176" s="58"/>
    </row>
    <row r="177" s="9" customFormat="1" ht="54" customHeight="1" spans="1:18">
      <c r="A177" s="58" t="s">
        <v>463</v>
      </c>
      <c r="B177" s="58"/>
      <c r="C177" s="58"/>
      <c r="D177" s="58"/>
      <c r="E177" s="58"/>
      <c r="F177" s="62" t="s">
        <v>464</v>
      </c>
      <c r="G177" s="100">
        <f>SUM(G178,G189,G204,G208,G219,G222,G224,G228,G231)</f>
        <v>53.085</v>
      </c>
      <c r="H177" s="101"/>
      <c r="I177" s="102"/>
      <c r="J177" s="102"/>
      <c r="K177" s="102"/>
      <c r="L177" s="102"/>
      <c r="M177" s="102"/>
      <c r="N177" s="102"/>
      <c r="O177" s="82"/>
      <c r="P177" s="82"/>
      <c r="Q177" s="82"/>
      <c r="R177" s="82"/>
    </row>
    <row r="178" s="6" customFormat="1" ht="50" customHeight="1" spans="1:18">
      <c r="A178" s="58" t="s">
        <v>36</v>
      </c>
      <c r="B178" s="58"/>
      <c r="C178" s="58"/>
      <c r="D178" s="58"/>
      <c r="E178" s="58"/>
      <c r="F178" s="59" t="s">
        <v>465</v>
      </c>
      <c r="G178" s="60">
        <f t="shared" ref="G178:K178" si="22">SUM(G179:G188)</f>
        <v>14.91</v>
      </c>
      <c r="H178" s="59"/>
      <c r="I178" s="85">
        <f t="shared" si="22"/>
        <v>61</v>
      </c>
      <c r="J178" s="85">
        <f t="shared" si="22"/>
        <v>43</v>
      </c>
      <c r="K178" s="85">
        <f t="shared" si="22"/>
        <v>0.0266</v>
      </c>
      <c r="L178" s="85"/>
      <c r="M178" s="85">
        <f>SUM(M179:M188)</f>
        <v>0.1117</v>
      </c>
      <c r="N178" s="85"/>
      <c r="O178" s="58"/>
      <c r="P178" s="58"/>
      <c r="Q178" s="58"/>
      <c r="R178" s="58"/>
    </row>
    <row r="179" s="6" customFormat="1" ht="68" customHeight="1" spans="1:18">
      <c r="A179" s="61">
        <v>1</v>
      </c>
      <c r="B179" s="61" t="s">
        <v>38</v>
      </c>
      <c r="C179" s="61" t="s">
        <v>39</v>
      </c>
      <c r="D179" s="61" t="s">
        <v>40</v>
      </c>
      <c r="E179" s="61" t="s">
        <v>41</v>
      </c>
      <c r="F179" s="63" t="s">
        <v>466</v>
      </c>
      <c r="G179" s="64">
        <v>2.9</v>
      </c>
      <c r="H179" s="63" t="s">
        <v>467</v>
      </c>
      <c r="I179" s="65">
        <v>7</v>
      </c>
      <c r="J179" s="65">
        <v>8</v>
      </c>
      <c r="K179" s="64">
        <v>0.0043</v>
      </c>
      <c r="L179" s="64"/>
      <c r="M179" s="64">
        <v>0.026</v>
      </c>
      <c r="N179" s="64"/>
      <c r="O179" s="61" t="s">
        <v>44</v>
      </c>
      <c r="P179" s="61" t="s">
        <v>41</v>
      </c>
      <c r="Q179" s="61">
        <v>2021.12</v>
      </c>
      <c r="R179" s="61"/>
    </row>
    <row r="180" s="6" customFormat="1" ht="80" customHeight="1" spans="1:18">
      <c r="A180" s="61">
        <v>2</v>
      </c>
      <c r="B180" s="61" t="s">
        <v>45</v>
      </c>
      <c r="C180" s="61" t="s">
        <v>39</v>
      </c>
      <c r="D180" s="61" t="s">
        <v>46</v>
      </c>
      <c r="E180" s="61" t="s">
        <v>47</v>
      </c>
      <c r="F180" s="63" t="s">
        <v>468</v>
      </c>
      <c r="G180" s="64">
        <v>2.7</v>
      </c>
      <c r="H180" s="63" t="s">
        <v>43</v>
      </c>
      <c r="I180" s="65">
        <v>9</v>
      </c>
      <c r="J180" s="65">
        <v>7</v>
      </c>
      <c r="K180" s="86">
        <v>0.0041</v>
      </c>
      <c r="L180" s="89"/>
      <c r="M180" s="86">
        <v>0.0223</v>
      </c>
      <c r="N180" s="89"/>
      <c r="O180" s="61" t="s">
        <v>44</v>
      </c>
      <c r="P180" s="61" t="s">
        <v>47</v>
      </c>
      <c r="Q180" s="61">
        <v>2021.12</v>
      </c>
      <c r="R180" s="67"/>
    </row>
    <row r="181" s="6" customFormat="1" ht="61" customHeight="1" spans="1:18">
      <c r="A181" s="61">
        <v>3</v>
      </c>
      <c r="B181" s="61" t="s">
        <v>49</v>
      </c>
      <c r="C181" s="61" t="s">
        <v>39</v>
      </c>
      <c r="D181" s="61" t="s">
        <v>46</v>
      </c>
      <c r="E181" s="61" t="s">
        <v>50</v>
      </c>
      <c r="F181" s="63" t="s">
        <v>469</v>
      </c>
      <c r="G181" s="64">
        <v>0.18</v>
      </c>
      <c r="H181" s="63" t="s">
        <v>467</v>
      </c>
      <c r="I181" s="65">
        <v>3</v>
      </c>
      <c r="J181" s="65">
        <v>1</v>
      </c>
      <c r="K181" s="64">
        <v>0.004</v>
      </c>
      <c r="L181" s="64"/>
      <c r="M181" s="64">
        <v>0.0015</v>
      </c>
      <c r="N181" s="89"/>
      <c r="O181" s="61" t="s">
        <v>44</v>
      </c>
      <c r="P181" s="61" t="s">
        <v>50</v>
      </c>
      <c r="Q181" s="61">
        <v>2021.12</v>
      </c>
      <c r="R181" s="58"/>
    </row>
    <row r="182" s="6" customFormat="1" ht="84" customHeight="1" spans="1:18">
      <c r="A182" s="61">
        <v>4</v>
      </c>
      <c r="B182" s="61" t="s">
        <v>52</v>
      </c>
      <c r="C182" s="61" t="s">
        <v>53</v>
      </c>
      <c r="D182" s="61" t="s">
        <v>40</v>
      </c>
      <c r="E182" s="61" t="s">
        <v>54</v>
      </c>
      <c r="F182" s="63" t="s">
        <v>470</v>
      </c>
      <c r="G182" s="64">
        <v>0.84</v>
      </c>
      <c r="H182" s="63" t="s">
        <v>471</v>
      </c>
      <c r="I182" s="65">
        <v>8</v>
      </c>
      <c r="J182" s="65"/>
      <c r="K182" s="86">
        <v>0.0019</v>
      </c>
      <c r="L182" s="89"/>
      <c r="M182" s="86">
        <v>0.0073</v>
      </c>
      <c r="N182" s="89"/>
      <c r="O182" s="61" t="s">
        <v>44</v>
      </c>
      <c r="P182" s="61" t="s">
        <v>54</v>
      </c>
      <c r="Q182" s="61">
        <v>2021.12</v>
      </c>
      <c r="R182" s="61"/>
    </row>
    <row r="183" s="6" customFormat="1" ht="72" customHeight="1" spans="1:18">
      <c r="A183" s="61">
        <v>5</v>
      </c>
      <c r="B183" s="61" t="s">
        <v>57</v>
      </c>
      <c r="C183" s="61" t="s">
        <v>39</v>
      </c>
      <c r="D183" s="61" t="s">
        <v>40</v>
      </c>
      <c r="E183" s="61" t="s">
        <v>58</v>
      </c>
      <c r="F183" s="66" t="s">
        <v>472</v>
      </c>
      <c r="G183" s="64">
        <v>1.89</v>
      </c>
      <c r="H183" s="63" t="s">
        <v>467</v>
      </c>
      <c r="I183" s="67">
        <v>1</v>
      </c>
      <c r="J183" s="67">
        <v>19</v>
      </c>
      <c r="K183" s="86">
        <v>0.0022</v>
      </c>
      <c r="L183" s="86"/>
      <c r="M183" s="86">
        <v>0.0068</v>
      </c>
      <c r="N183" s="85"/>
      <c r="O183" s="61" t="s">
        <v>44</v>
      </c>
      <c r="P183" s="61" t="s">
        <v>58</v>
      </c>
      <c r="Q183" s="61">
        <v>2021.12</v>
      </c>
      <c r="R183" s="61"/>
    </row>
    <row r="184" s="6" customFormat="1" ht="71" customHeight="1" spans="1:18">
      <c r="A184" s="61">
        <v>6</v>
      </c>
      <c r="B184" s="61" t="s">
        <v>61</v>
      </c>
      <c r="C184" s="61" t="s">
        <v>39</v>
      </c>
      <c r="D184" s="61" t="s">
        <v>40</v>
      </c>
      <c r="E184" s="61" t="s">
        <v>65</v>
      </c>
      <c r="F184" s="66" t="s">
        <v>473</v>
      </c>
      <c r="G184" s="64">
        <v>1.04</v>
      </c>
      <c r="H184" s="66" t="s">
        <v>64</v>
      </c>
      <c r="I184" s="61">
        <v>7</v>
      </c>
      <c r="J184" s="61"/>
      <c r="K184" s="61">
        <v>0.0011</v>
      </c>
      <c r="L184" s="61"/>
      <c r="M184" s="61">
        <v>0.006</v>
      </c>
      <c r="N184" s="61"/>
      <c r="O184" s="61" t="s">
        <v>44</v>
      </c>
      <c r="P184" s="61" t="s">
        <v>65</v>
      </c>
      <c r="Q184" s="61">
        <v>2021.12</v>
      </c>
      <c r="R184" s="61"/>
    </row>
    <row r="185" s="6" customFormat="1" ht="90" customHeight="1" spans="1:18">
      <c r="A185" s="61">
        <v>7</v>
      </c>
      <c r="B185" s="61" t="s">
        <v>66</v>
      </c>
      <c r="C185" s="61" t="s">
        <v>39</v>
      </c>
      <c r="D185" s="61" t="s">
        <v>40</v>
      </c>
      <c r="E185" s="61" t="s">
        <v>67</v>
      </c>
      <c r="F185" s="63" t="s">
        <v>474</v>
      </c>
      <c r="G185" s="64">
        <v>2.4</v>
      </c>
      <c r="H185" s="63" t="s">
        <v>69</v>
      </c>
      <c r="I185" s="65">
        <v>14</v>
      </c>
      <c r="J185" s="65"/>
      <c r="K185" s="86">
        <v>0.0043</v>
      </c>
      <c r="L185" s="89"/>
      <c r="M185" s="86">
        <v>0.0211</v>
      </c>
      <c r="N185" s="89"/>
      <c r="O185" s="61" t="s">
        <v>44</v>
      </c>
      <c r="P185" s="61" t="s">
        <v>67</v>
      </c>
      <c r="Q185" s="61">
        <v>2021.12</v>
      </c>
      <c r="R185" s="61"/>
    </row>
    <row r="186" s="6" customFormat="1" ht="51" customHeight="1" spans="1:18">
      <c r="A186" s="61">
        <v>8</v>
      </c>
      <c r="B186" s="61" t="s">
        <v>70</v>
      </c>
      <c r="C186" s="61" t="s">
        <v>39</v>
      </c>
      <c r="D186" s="61" t="s">
        <v>40</v>
      </c>
      <c r="E186" s="61" t="s">
        <v>71</v>
      </c>
      <c r="F186" s="63" t="s">
        <v>475</v>
      </c>
      <c r="G186" s="64">
        <v>1.16</v>
      </c>
      <c r="H186" s="63" t="s">
        <v>73</v>
      </c>
      <c r="I186" s="65">
        <v>3</v>
      </c>
      <c r="J186" s="65">
        <v>3</v>
      </c>
      <c r="K186" s="65">
        <v>0.0017</v>
      </c>
      <c r="L186" s="61"/>
      <c r="M186" s="61">
        <v>0.0067</v>
      </c>
      <c r="N186" s="61"/>
      <c r="O186" s="61" t="s">
        <v>44</v>
      </c>
      <c r="P186" s="61" t="s">
        <v>71</v>
      </c>
      <c r="Q186" s="61">
        <v>2021.12</v>
      </c>
      <c r="R186" s="61"/>
    </row>
    <row r="187" s="6" customFormat="1" ht="65" customHeight="1" spans="1:18">
      <c r="A187" s="61">
        <v>10</v>
      </c>
      <c r="B187" s="61" t="s">
        <v>78</v>
      </c>
      <c r="C187" s="65" t="s">
        <v>39</v>
      </c>
      <c r="D187" s="61" t="s">
        <v>40</v>
      </c>
      <c r="E187" s="61" t="s">
        <v>79</v>
      </c>
      <c r="F187" s="99" t="s">
        <v>476</v>
      </c>
      <c r="G187" s="64">
        <v>0.22</v>
      </c>
      <c r="H187" s="63" t="s">
        <v>81</v>
      </c>
      <c r="I187" s="65">
        <v>3</v>
      </c>
      <c r="J187" s="65">
        <v>2</v>
      </c>
      <c r="K187" s="65">
        <v>0.0006</v>
      </c>
      <c r="L187" s="65"/>
      <c r="M187" s="65">
        <v>0.0037</v>
      </c>
      <c r="N187" s="65"/>
      <c r="O187" s="61" t="s">
        <v>44</v>
      </c>
      <c r="P187" s="61" t="s">
        <v>79</v>
      </c>
      <c r="Q187" s="61">
        <v>2021.12</v>
      </c>
      <c r="R187" s="65"/>
    </row>
    <row r="188" s="6" customFormat="1" ht="79" customHeight="1" spans="1:18">
      <c r="A188" s="61">
        <v>11</v>
      </c>
      <c r="B188" s="61" t="s">
        <v>82</v>
      </c>
      <c r="C188" s="61" t="s">
        <v>39</v>
      </c>
      <c r="D188" s="61" t="s">
        <v>40</v>
      </c>
      <c r="E188" s="61" t="s">
        <v>83</v>
      </c>
      <c r="F188" s="63" t="s">
        <v>477</v>
      </c>
      <c r="G188" s="64">
        <v>1.58</v>
      </c>
      <c r="H188" s="68" t="s">
        <v>478</v>
      </c>
      <c r="I188" s="65">
        <v>6</v>
      </c>
      <c r="J188" s="65">
        <v>3</v>
      </c>
      <c r="K188" s="87">
        <v>0.0024</v>
      </c>
      <c r="L188" s="87"/>
      <c r="M188" s="87">
        <v>0.0103</v>
      </c>
      <c r="N188" s="90"/>
      <c r="O188" s="61" t="s">
        <v>44</v>
      </c>
      <c r="P188" s="61" t="s">
        <v>83</v>
      </c>
      <c r="Q188" s="61">
        <v>2021.12</v>
      </c>
      <c r="R188" s="58"/>
    </row>
    <row r="189" s="6" customFormat="1" ht="47" customHeight="1" spans="1:18">
      <c r="A189" s="58" t="s">
        <v>86</v>
      </c>
      <c r="B189" s="58"/>
      <c r="C189" s="58"/>
      <c r="D189" s="58"/>
      <c r="E189" s="58"/>
      <c r="F189" s="59" t="s">
        <v>479</v>
      </c>
      <c r="G189" s="60">
        <f t="shared" ref="G189:K189" si="23">SUM(G190:G203)</f>
        <v>16.815</v>
      </c>
      <c r="H189" s="63"/>
      <c r="I189" s="85">
        <f t="shared" si="23"/>
        <v>71</v>
      </c>
      <c r="J189" s="85">
        <f t="shared" si="23"/>
        <v>42</v>
      </c>
      <c r="K189" s="85">
        <f t="shared" si="23"/>
        <v>0.0223</v>
      </c>
      <c r="L189" s="85"/>
      <c r="M189" s="85">
        <f>SUM(M190:M203)</f>
        <v>0.1057</v>
      </c>
      <c r="N189" s="85"/>
      <c r="O189" s="58"/>
      <c r="P189" s="58"/>
      <c r="Q189" s="58"/>
      <c r="R189" s="58"/>
    </row>
    <row r="190" s="6" customFormat="1" ht="73" customHeight="1" spans="1:18">
      <c r="A190" s="61">
        <v>1</v>
      </c>
      <c r="B190" s="61" t="s">
        <v>88</v>
      </c>
      <c r="C190" s="61" t="s">
        <v>39</v>
      </c>
      <c r="D190" s="61" t="s">
        <v>40</v>
      </c>
      <c r="E190" s="61" t="s">
        <v>41</v>
      </c>
      <c r="F190" s="66" t="s">
        <v>480</v>
      </c>
      <c r="G190" s="64">
        <v>2.425</v>
      </c>
      <c r="H190" s="63" t="s">
        <v>467</v>
      </c>
      <c r="I190" s="92">
        <v>5</v>
      </c>
      <c r="J190" s="92">
        <v>4</v>
      </c>
      <c r="K190" s="64">
        <v>0.0029</v>
      </c>
      <c r="L190" s="89"/>
      <c r="M190" s="64">
        <v>0.0156</v>
      </c>
      <c r="N190" s="89"/>
      <c r="O190" s="61" t="s">
        <v>44</v>
      </c>
      <c r="P190" s="61" t="s">
        <v>41</v>
      </c>
      <c r="Q190" s="61">
        <v>2021.12</v>
      </c>
      <c r="R190" s="61"/>
    </row>
    <row r="191" s="6" customFormat="1" ht="65" customHeight="1" spans="1:18">
      <c r="A191" s="61">
        <v>2</v>
      </c>
      <c r="B191" s="61" t="s">
        <v>90</v>
      </c>
      <c r="C191" s="61" t="s">
        <v>39</v>
      </c>
      <c r="D191" s="61" t="s">
        <v>40</v>
      </c>
      <c r="E191" s="61" t="s">
        <v>50</v>
      </c>
      <c r="F191" s="66" t="s">
        <v>481</v>
      </c>
      <c r="G191" s="64">
        <v>0.3</v>
      </c>
      <c r="H191" s="63" t="s">
        <v>467</v>
      </c>
      <c r="I191" s="92">
        <v>4</v>
      </c>
      <c r="J191" s="92">
        <v>1</v>
      </c>
      <c r="K191" s="64">
        <v>0.0005</v>
      </c>
      <c r="L191" s="64"/>
      <c r="M191" s="64">
        <v>0.0014</v>
      </c>
      <c r="N191" s="89"/>
      <c r="O191" s="61" t="s">
        <v>44</v>
      </c>
      <c r="P191" s="61" t="s">
        <v>50</v>
      </c>
      <c r="Q191" s="61">
        <v>2021.12</v>
      </c>
      <c r="R191" s="61"/>
    </row>
    <row r="192" s="6" customFormat="1" ht="61" customHeight="1" spans="1:18">
      <c r="A192" s="61">
        <v>3</v>
      </c>
      <c r="B192" s="61" t="s">
        <v>92</v>
      </c>
      <c r="C192" s="61" t="s">
        <v>39</v>
      </c>
      <c r="D192" s="61" t="s">
        <v>482</v>
      </c>
      <c r="E192" s="61" t="s">
        <v>93</v>
      </c>
      <c r="F192" s="66" t="s">
        <v>483</v>
      </c>
      <c r="G192" s="64">
        <f>10*0.05</f>
        <v>0.5</v>
      </c>
      <c r="H192" s="63" t="s">
        <v>95</v>
      </c>
      <c r="I192" s="92">
        <v>4</v>
      </c>
      <c r="J192" s="92">
        <v>1</v>
      </c>
      <c r="K192" s="65">
        <v>0.0005</v>
      </c>
      <c r="L192" s="93"/>
      <c r="M192" s="65">
        <v>0.0018</v>
      </c>
      <c r="N192" s="93"/>
      <c r="O192" s="61" t="s">
        <v>44</v>
      </c>
      <c r="P192" s="61" t="s">
        <v>93</v>
      </c>
      <c r="Q192" s="61">
        <v>2021.12</v>
      </c>
      <c r="R192" s="61"/>
    </row>
    <row r="193" s="6" customFormat="1" ht="88" customHeight="1" spans="1:18">
      <c r="A193" s="61">
        <v>4</v>
      </c>
      <c r="B193" s="61" t="s">
        <v>96</v>
      </c>
      <c r="C193" s="61" t="s">
        <v>53</v>
      </c>
      <c r="D193" s="61" t="s">
        <v>40</v>
      </c>
      <c r="E193" s="61" t="s">
        <v>54</v>
      </c>
      <c r="F193" s="63" t="s">
        <v>484</v>
      </c>
      <c r="G193" s="64">
        <v>1.25</v>
      </c>
      <c r="H193" s="63" t="s">
        <v>471</v>
      </c>
      <c r="I193" s="65">
        <v>11</v>
      </c>
      <c r="J193" s="65"/>
      <c r="K193" s="86">
        <v>0.0023</v>
      </c>
      <c r="L193" s="89"/>
      <c r="M193" s="86">
        <v>0.0093</v>
      </c>
      <c r="N193" s="89"/>
      <c r="O193" s="61" t="s">
        <v>44</v>
      </c>
      <c r="P193" s="61" t="s">
        <v>54</v>
      </c>
      <c r="Q193" s="61">
        <v>2021.12</v>
      </c>
      <c r="R193" s="61"/>
    </row>
    <row r="194" s="6" customFormat="1" ht="86" customHeight="1" spans="1:18">
      <c r="A194" s="61">
        <v>5</v>
      </c>
      <c r="B194" s="61" t="s">
        <v>98</v>
      </c>
      <c r="C194" s="61" t="s">
        <v>39</v>
      </c>
      <c r="D194" s="61" t="s">
        <v>40</v>
      </c>
      <c r="E194" s="61" t="s">
        <v>58</v>
      </c>
      <c r="F194" s="66" t="s">
        <v>485</v>
      </c>
      <c r="G194" s="64">
        <v>1.565</v>
      </c>
      <c r="H194" s="63" t="s">
        <v>467</v>
      </c>
      <c r="I194" s="92">
        <v>2</v>
      </c>
      <c r="J194" s="92">
        <v>20</v>
      </c>
      <c r="K194" s="64">
        <v>0.0022</v>
      </c>
      <c r="L194" s="64"/>
      <c r="M194" s="64">
        <v>0.0086</v>
      </c>
      <c r="N194" s="83"/>
      <c r="O194" s="61" t="s">
        <v>44</v>
      </c>
      <c r="P194" s="61" t="s">
        <v>58</v>
      </c>
      <c r="Q194" s="61">
        <v>2021.12</v>
      </c>
      <c r="R194" s="58"/>
    </row>
    <row r="195" s="6" customFormat="1" ht="81" customHeight="1" spans="1:18">
      <c r="A195" s="61">
        <v>6</v>
      </c>
      <c r="B195" s="61" t="s">
        <v>101</v>
      </c>
      <c r="C195" s="61" t="s">
        <v>39</v>
      </c>
      <c r="D195" s="61" t="s">
        <v>40</v>
      </c>
      <c r="E195" s="61" t="s">
        <v>65</v>
      </c>
      <c r="F195" s="66" t="s">
        <v>486</v>
      </c>
      <c r="G195" s="64">
        <f>24.5*0.05</f>
        <v>1.225</v>
      </c>
      <c r="H195" s="66" t="s">
        <v>64</v>
      </c>
      <c r="I195" s="61">
        <v>8</v>
      </c>
      <c r="J195" s="61"/>
      <c r="K195" s="61">
        <v>0.0012</v>
      </c>
      <c r="L195" s="61"/>
      <c r="M195" s="61">
        <v>0.0067</v>
      </c>
      <c r="N195" s="61"/>
      <c r="O195" s="61" t="s">
        <v>44</v>
      </c>
      <c r="P195" s="61" t="s">
        <v>65</v>
      </c>
      <c r="Q195" s="61">
        <v>2021.12</v>
      </c>
      <c r="R195" s="61"/>
    </row>
    <row r="196" s="6" customFormat="1" ht="77" customHeight="1" spans="1:18">
      <c r="A196" s="61">
        <v>7</v>
      </c>
      <c r="B196" s="61" t="s">
        <v>104</v>
      </c>
      <c r="C196" s="61" t="s">
        <v>39</v>
      </c>
      <c r="D196" s="61" t="s">
        <v>46</v>
      </c>
      <c r="E196" s="61" t="s">
        <v>67</v>
      </c>
      <c r="F196" s="63" t="s">
        <v>487</v>
      </c>
      <c r="G196" s="64">
        <v>3.05</v>
      </c>
      <c r="H196" s="63" t="s">
        <v>69</v>
      </c>
      <c r="I196" s="92">
        <v>9</v>
      </c>
      <c r="J196" s="104"/>
      <c r="K196" s="86">
        <v>0.0036</v>
      </c>
      <c r="L196" s="89"/>
      <c r="M196" s="86">
        <v>0.0194</v>
      </c>
      <c r="N196" s="89"/>
      <c r="O196" s="61" t="s">
        <v>44</v>
      </c>
      <c r="P196" s="61" t="s">
        <v>67</v>
      </c>
      <c r="Q196" s="61">
        <v>2021.12</v>
      </c>
      <c r="R196" s="61"/>
    </row>
    <row r="197" s="6" customFormat="1" ht="93" customHeight="1" spans="1:18">
      <c r="A197" s="61">
        <v>8</v>
      </c>
      <c r="B197" s="61" t="s">
        <v>106</v>
      </c>
      <c r="C197" s="61" t="s">
        <v>39</v>
      </c>
      <c r="D197" s="61" t="s">
        <v>40</v>
      </c>
      <c r="E197" s="61" t="s">
        <v>107</v>
      </c>
      <c r="F197" s="66" t="s">
        <v>488</v>
      </c>
      <c r="G197" s="64">
        <v>1.5</v>
      </c>
      <c r="H197" s="63" t="s">
        <v>489</v>
      </c>
      <c r="I197" s="92">
        <v>5</v>
      </c>
      <c r="J197" s="67">
        <v>3</v>
      </c>
      <c r="K197" s="64">
        <v>0.0018</v>
      </c>
      <c r="L197" s="89"/>
      <c r="M197" s="64">
        <v>0.009</v>
      </c>
      <c r="N197" s="89"/>
      <c r="O197" s="61" t="s">
        <v>44</v>
      </c>
      <c r="P197" s="61" t="s">
        <v>107</v>
      </c>
      <c r="Q197" s="65">
        <v>2021.12</v>
      </c>
      <c r="R197" s="65"/>
    </row>
    <row r="198" s="6" customFormat="1" ht="83" customHeight="1" spans="1:18">
      <c r="A198" s="61">
        <v>9</v>
      </c>
      <c r="B198" s="61" t="s">
        <v>110</v>
      </c>
      <c r="C198" s="61" t="s">
        <v>39</v>
      </c>
      <c r="D198" s="61" t="s">
        <v>40</v>
      </c>
      <c r="E198" s="61" t="s">
        <v>111</v>
      </c>
      <c r="F198" s="66" t="s">
        <v>490</v>
      </c>
      <c r="G198" s="64">
        <v>0.55</v>
      </c>
      <c r="H198" s="66" t="s">
        <v>491</v>
      </c>
      <c r="I198" s="92">
        <v>6</v>
      </c>
      <c r="J198" s="92">
        <v>2</v>
      </c>
      <c r="K198" s="86">
        <v>0.0012</v>
      </c>
      <c r="L198" s="86"/>
      <c r="M198" s="86">
        <v>0.0033</v>
      </c>
      <c r="N198" s="67"/>
      <c r="O198" s="61" t="s">
        <v>44</v>
      </c>
      <c r="P198" s="61" t="s">
        <v>111</v>
      </c>
      <c r="Q198" s="61">
        <v>2021.12</v>
      </c>
      <c r="R198" s="61"/>
    </row>
    <row r="199" s="6" customFormat="1" ht="54" customHeight="1" spans="1:18">
      <c r="A199" s="61">
        <v>10</v>
      </c>
      <c r="B199" s="61" t="s">
        <v>114</v>
      </c>
      <c r="C199" s="61" t="s">
        <v>39</v>
      </c>
      <c r="D199" s="61" t="s">
        <v>40</v>
      </c>
      <c r="E199" s="61" t="s">
        <v>71</v>
      </c>
      <c r="F199" s="66" t="s">
        <v>492</v>
      </c>
      <c r="G199" s="64">
        <v>1</v>
      </c>
      <c r="H199" s="63" t="s">
        <v>73</v>
      </c>
      <c r="I199" s="92">
        <v>3</v>
      </c>
      <c r="J199" s="92">
        <v>2</v>
      </c>
      <c r="K199" s="65">
        <v>0.0013</v>
      </c>
      <c r="L199" s="61"/>
      <c r="M199" s="61">
        <v>0.0072</v>
      </c>
      <c r="N199" s="61"/>
      <c r="O199" s="61" t="s">
        <v>44</v>
      </c>
      <c r="P199" s="61" t="s">
        <v>71</v>
      </c>
      <c r="Q199" s="61">
        <v>2021.12</v>
      </c>
      <c r="R199" s="61"/>
    </row>
    <row r="200" s="6" customFormat="1" ht="63" customHeight="1" spans="1:18">
      <c r="A200" s="61">
        <v>11</v>
      </c>
      <c r="B200" s="61" t="s">
        <v>116</v>
      </c>
      <c r="C200" s="67" t="s">
        <v>39</v>
      </c>
      <c r="D200" s="67" t="s">
        <v>136</v>
      </c>
      <c r="E200" s="67" t="s">
        <v>76</v>
      </c>
      <c r="F200" s="63" t="s">
        <v>493</v>
      </c>
      <c r="G200" s="64">
        <v>0.3</v>
      </c>
      <c r="H200" s="63" t="s">
        <v>467</v>
      </c>
      <c r="I200" s="92">
        <v>1</v>
      </c>
      <c r="J200" s="92">
        <v>2</v>
      </c>
      <c r="K200" s="64">
        <v>0.0003</v>
      </c>
      <c r="L200" s="64"/>
      <c r="M200" s="64">
        <v>0.0009</v>
      </c>
      <c r="N200" s="83"/>
      <c r="O200" s="61" t="s">
        <v>44</v>
      </c>
      <c r="P200" s="61" t="s">
        <v>76</v>
      </c>
      <c r="Q200" s="61">
        <v>2021.12</v>
      </c>
      <c r="R200" s="58"/>
    </row>
    <row r="201" s="6" customFormat="1" ht="66" customHeight="1" spans="1:18">
      <c r="A201" s="61">
        <v>12</v>
      </c>
      <c r="B201" s="61" t="s">
        <v>118</v>
      </c>
      <c r="C201" s="61" t="s">
        <v>39</v>
      </c>
      <c r="D201" s="61" t="s">
        <v>46</v>
      </c>
      <c r="E201" s="61" t="s">
        <v>79</v>
      </c>
      <c r="F201" s="66" t="s">
        <v>494</v>
      </c>
      <c r="G201" s="64">
        <v>0.7</v>
      </c>
      <c r="H201" s="63" t="s">
        <v>81</v>
      </c>
      <c r="I201" s="92">
        <v>3</v>
      </c>
      <c r="J201" s="92">
        <v>2</v>
      </c>
      <c r="K201" s="64">
        <v>0.0006</v>
      </c>
      <c r="L201" s="64"/>
      <c r="M201" s="64">
        <v>0.0037</v>
      </c>
      <c r="N201" s="64"/>
      <c r="O201" s="61" t="s">
        <v>44</v>
      </c>
      <c r="P201" s="61" t="s">
        <v>79</v>
      </c>
      <c r="Q201" s="61">
        <v>2021.12</v>
      </c>
      <c r="R201" s="61"/>
    </row>
    <row r="202" s="6" customFormat="1" ht="71" customHeight="1" spans="1:18">
      <c r="A202" s="61">
        <v>13</v>
      </c>
      <c r="B202" s="61" t="s">
        <v>120</v>
      </c>
      <c r="C202" s="61" t="s">
        <v>39</v>
      </c>
      <c r="D202" s="61" t="s">
        <v>40</v>
      </c>
      <c r="E202" s="61" t="s">
        <v>121</v>
      </c>
      <c r="F202" s="66" t="s">
        <v>495</v>
      </c>
      <c r="G202" s="64">
        <v>0.85</v>
      </c>
      <c r="H202" s="68" t="s">
        <v>496</v>
      </c>
      <c r="I202" s="92">
        <v>3</v>
      </c>
      <c r="J202" s="92">
        <v>1</v>
      </c>
      <c r="K202" s="86">
        <v>0.0006</v>
      </c>
      <c r="L202" s="86"/>
      <c r="M202" s="86">
        <v>0.0031</v>
      </c>
      <c r="N202" s="89"/>
      <c r="O202" s="61" t="s">
        <v>44</v>
      </c>
      <c r="P202" s="61" t="s">
        <v>121</v>
      </c>
      <c r="Q202" s="61">
        <v>2021.12</v>
      </c>
      <c r="R202" s="61"/>
    </row>
    <row r="203" s="10" customFormat="1" ht="84" customHeight="1" spans="1:18">
      <c r="A203" s="61">
        <v>14</v>
      </c>
      <c r="B203" s="61" t="s">
        <v>124</v>
      </c>
      <c r="C203" s="61" t="s">
        <v>39</v>
      </c>
      <c r="D203" s="61" t="s">
        <v>497</v>
      </c>
      <c r="E203" s="61" t="s">
        <v>83</v>
      </c>
      <c r="F203" s="63" t="s">
        <v>498</v>
      </c>
      <c r="G203" s="64">
        <v>1.6</v>
      </c>
      <c r="H203" s="68" t="s">
        <v>499</v>
      </c>
      <c r="I203" s="92">
        <v>7</v>
      </c>
      <c r="J203" s="92">
        <v>4</v>
      </c>
      <c r="K203" s="87">
        <v>0.0033</v>
      </c>
      <c r="L203" s="90"/>
      <c r="M203" s="87">
        <v>0.0157</v>
      </c>
      <c r="N203" s="90"/>
      <c r="O203" s="61" t="s">
        <v>44</v>
      </c>
      <c r="P203" s="61" t="s">
        <v>83</v>
      </c>
      <c r="Q203" s="61">
        <v>2021.12</v>
      </c>
      <c r="R203" s="58"/>
    </row>
    <row r="204" s="6" customFormat="1" ht="51" customHeight="1" spans="1:18">
      <c r="A204" s="58" t="s">
        <v>127</v>
      </c>
      <c r="B204" s="58"/>
      <c r="C204" s="58"/>
      <c r="D204" s="58"/>
      <c r="E204" s="58"/>
      <c r="F204" s="59" t="s">
        <v>500</v>
      </c>
      <c r="G204" s="60">
        <f t="shared" ref="G204:K204" si="24">SUM(G205:G207)</f>
        <v>0.39</v>
      </c>
      <c r="H204" s="63"/>
      <c r="I204" s="85">
        <f t="shared" si="24"/>
        <v>2</v>
      </c>
      <c r="J204" s="85">
        <f t="shared" si="24"/>
        <v>1</v>
      </c>
      <c r="K204" s="85">
        <f t="shared" si="24"/>
        <v>0.0004</v>
      </c>
      <c r="L204" s="85"/>
      <c r="M204" s="85">
        <f>SUM(M205:M207)</f>
        <v>0.0019</v>
      </c>
      <c r="N204" s="85"/>
      <c r="O204" s="61"/>
      <c r="P204" s="61"/>
      <c r="Q204" s="61"/>
      <c r="R204" s="61"/>
    </row>
    <row r="205" s="6" customFormat="1" ht="57" customHeight="1" spans="1:18">
      <c r="A205" s="61">
        <v>1</v>
      </c>
      <c r="B205" s="61" t="s">
        <v>129</v>
      </c>
      <c r="C205" s="61" t="s">
        <v>39</v>
      </c>
      <c r="D205" s="61" t="s">
        <v>40</v>
      </c>
      <c r="E205" s="61" t="s">
        <v>50</v>
      </c>
      <c r="F205" s="66" t="s">
        <v>501</v>
      </c>
      <c r="G205" s="64">
        <v>0.06</v>
      </c>
      <c r="H205" s="63" t="s">
        <v>467</v>
      </c>
      <c r="I205" s="92">
        <v>1</v>
      </c>
      <c r="J205" s="92"/>
      <c r="K205" s="64">
        <v>0.0001</v>
      </c>
      <c r="L205" s="64"/>
      <c r="M205" s="64">
        <v>0.0005</v>
      </c>
      <c r="N205" s="89"/>
      <c r="O205" s="61"/>
      <c r="P205" s="61"/>
      <c r="Q205" s="61">
        <v>2021.12</v>
      </c>
      <c r="R205" s="61"/>
    </row>
    <row r="206" s="6" customFormat="1" ht="57" customHeight="1" spans="1:18">
      <c r="A206" s="61">
        <v>2</v>
      </c>
      <c r="B206" s="61" t="s">
        <v>131</v>
      </c>
      <c r="C206" s="61" t="s">
        <v>39</v>
      </c>
      <c r="D206" s="61" t="s">
        <v>40</v>
      </c>
      <c r="E206" s="61" t="s">
        <v>54</v>
      </c>
      <c r="F206" s="63" t="s">
        <v>502</v>
      </c>
      <c r="G206" s="64">
        <v>0.15</v>
      </c>
      <c r="H206" s="63" t="s">
        <v>503</v>
      </c>
      <c r="I206" s="65">
        <v>1</v>
      </c>
      <c r="J206" s="65"/>
      <c r="K206" s="86">
        <v>0.0001</v>
      </c>
      <c r="L206" s="89"/>
      <c r="M206" s="86">
        <v>0.0007</v>
      </c>
      <c r="N206" s="89"/>
      <c r="O206" s="61" t="s">
        <v>44</v>
      </c>
      <c r="P206" s="61" t="s">
        <v>54</v>
      </c>
      <c r="Q206" s="61">
        <v>2021.12</v>
      </c>
      <c r="R206" s="61"/>
    </row>
    <row r="207" s="6" customFormat="1" ht="57" customHeight="1" spans="1:18">
      <c r="A207" s="61">
        <v>3</v>
      </c>
      <c r="B207" s="61" t="s">
        <v>140</v>
      </c>
      <c r="C207" s="61" t="s">
        <v>39</v>
      </c>
      <c r="D207" s="61" t="s">
        <v>40</v>
      </c>
      <c r="E207" s="61" t="s">
        <v>121</v>
      </c>
      <c r="F207" s="66" t="s">
        <v>504</v>
      </c>
      <c r="G207" s="64">
        <v>0.18</v>
      </c>
      <c r="H207" s="68" t="s">
        <v>505</v>
      </c>
      <c r="I207" s="61"/>
      <c r="J207" s="61">
        <v>1</v>
      </c>
      <c r="K207" s="61">
        <v>0.0002</v>
      </c>
      <c r="L207" s="61"/>
      <c r="M207" s="61">
        <v>0.0007</v>
      </c>
      <c r="N207" s="61"/>
      <c r="O207" s="61" t="s">
        <v>44</v>
      </c>
      <c r="P207" s="61" t="s">
        <v>121</v>
      </c>
      <c r="Q207" s="61">
        <v>2021.12</v>
      </c>
      <c r="R207" s="61"/>
    </row>
    <row r="208" s="6" customFormat="1" ht="52" customHeight="1" spans="1:18">
      <c r="A208" s="73" t="s">
        <v>143</v>
      </c>
      <c r="B208" s="73"/>
      <c r="C208" s="61"/>
      <c r="D208" s="61"/>
      <c r="E208" s="67"/>
      <c r="F208" s="59" t="s">
        <v>506</v>
      </c>
      <c r="G208" s="60">
        <f t="shared" ref="G208:K208" si="25">SUM(G209:G218)</f>
        <v>8.62</v>
      </c>
      <c r="H208" s="63"/>
      <c r="I208" s="85">
        <f t="shared" si="25"/>
        <v>41</v>
      </c>
      <c r="J208" s="85">
        <f t="shared" si="25"/>
        <v>11</v>
      </c>
      <c r="K208" s="85">
        <f t="shared" si="25"/>
        <v>0.0106</v>
      </c>
      <c r="L208" s="85"/>
      <c r="M208" s="85">
        <f>SUM(M209:M218)</f>
        <v>0.044</v>
      </c>
      <c r="N208" s="85"/>
      <c r="O208" s="61"/>
      <c r="P208" s="61"/>
      <c r="Q208" s="98"/>
      <c r="R208" s="61"/>
    </row>
    <row r="209" s="6" customFormat="1" ht="42" customHeight="1" spans="1:18">
      <c r="A209" s="61">
        <v>1</v>
      </c>
      <c r="B209" s="61" t="s">
        <v>507</v>
      </c>
      <c r="C209" s="61" t="s">
        <v>39</v>
      </c>
      <c r="D209" s="61" t="s">
        <v>40</v>
      </c>
      <c r="E209" s="61" t="s">
        <v>41</v>
      </c>
      <c r="F209" s="66" t="s">
        <v>508</v>
      </c>
      <c r="G209" s="64">
        <v>0.14</v>
      </c>
      <c r="H209" s="63" t="s">
        <v>467</v>
      </c>
      <c r="I209" s="65">
        <v>1</v>
      </c>
      <c r="J209" s="65">
        <v>1</v>
      </c>
      <c r="K209" s="65">
        <v>0.0005</v>
      </c>
      <c r="L209" s="89"/>
      <c r="M209" s="65">
        <v>0.0027</v>
      </c>
      <c r="N209" s="89"/>
      <c r="O209" s="61" t="s">
        <v>148</v>
      </c>
      <c r="P209" s="61" t="s">
        <v>41</v>
      </c>
      <c r="Q209" s="61">
        <v>2021.12</v>
      </c>
      <c r="R209" s="61"/>
    </row>
    <row r="210" s="6" customFormat="1" ht="66" customHeight="1" spans="1:18">
      <c r="A210" s="61">
        <v>2</v>
      </c>
      <c r="B210" s="61" t="s">
        <v>151</v>
      </c>
      <c r="C210" s="67" t="s">
        <v>39</v>
      </c>
      <c r="D210" s="61" t="s">
        <v>40</v>
      </c>
      <c r="E210" s="67" t="s">
        <v>93</v>
      </c>
      <c r="F210" s="66" t="s">
        <v>509</v>
      </c>
      <c r="G210" s="64">
        <f>18*0.02</f>
        <v>0.36</v>
      </c>
      <c r="H210" s="63" t="s">
        <v>153</v>
      </c>
      <c r="I210" s="67">
        <v>4</v>
      </c>
      <c r="J210" s="67"/>
      <c r="K210" s="65">
        <v>0.0004</v>
      </c>
      <c r="L210" s="93"/>
      <c r="M210" s="65">
        <v>0.0015</v>
      </c>
      <c r="N210" s="93"/>
      <c r="O210" s="61" t="s">
        <v>148</v>
      </c>
      <c r="P210" s="61" t="s">
        <v>93</v>
      </c>
      <c r="Q210" s="61">
        <v>2021.12</v>
      </c>
      <c r="R210" s="61"/>
    </row>
    <row r="211" s="6" customFormat="1" ht="91" customHeight="1" spans="1:18">
      <c r="A211" s="61">
        <v>3</v>
      </c>
      <c r="B211" s="61" t="s">
        <v>154</v>
      </c>
      <c r="C211" s="61" t="s">
        <v>53</v>
      </c>
      <c r="D211" s="61" t="s">
        <v>40</v>
      </c>
      <c r="E211" s="61" t="s">
        <v>54</v>
      </c>
      <c r="F211" s="63" t="s">
        <v>510</v>
      </c>
      <c r="G211" s="64">
        <v>1.34</v>
      </c>
      <c r="H211" s="63" t="s">
        <v>471</v>
      </c>
      <c r="I211" s="65">
        <v>13</v>
      </c>
      <c r="J211" s="65"/>
      <c r="K211" s="86">
        <v>0.0029</v>
      </c>
      <c r="L211" s="89"/>
      <c r="M211" s="86">
        <v>0.0113</v>
      </c>
      <c r="N211" s="89"/>
      <c r="O211" s="61" t="s">
        <v>148</v>
      </c>
      <c r="P211" s="61" t="s">
        <v>54</v>
      </c>
      <c r="Q211" s="61">
        <v>2021.12</v>
      </c>
      <c r="R211" s="61"/>
    </row>
    <row r="212" s="6" customFormat="1" ht="40" customHeight="1" spans="1:18">
      <c r="A212" s="61">
        <v>4</v>
      </c>
      <c r="B212" s="61" t="s">
        <v>156</v>
      </c>
      <c r="C212" s="61" t="s">
        <v>39</v>
      </c>
      <c r="D212" s="61" t="s">
        <v>40</v>
      </c>
      <c r="E212" s="61" t="s">
        <v>65</v>
      </c>
      <c r="F212" s="66" t="s">
        <v>511</v>
      </c>
      <c r="G212" s="64">
        <v>0.2</v>
      </c>
      <c r="H212" s="66" t="s">
        <v>64</v>
      </c>
      <c r="I212" s="61">
        <v>1</v>
      </c>
      <c r="J212" s="61">
        <v>1</v>
      </c>
      <c r="K212" s="61">
        <v>0.0004</v>
      </c>
      <c r="L212" s="61"/>
      <c r="M212" s="61">
        <v>0.0012</v>
      </c>
      <c r="N212" s="61"/>
      <c r="O212" s="61" t="s">
        <v>148</v>
      </c>
      <c r="P212" s="61" t="s">
        <v>65</v>
      </c>
      <c r="Q212" s="61">
        <v>2021.12</v>
      </c>
      <c r="R212" s="61"/>
    </row>
    <row r="213" s="6" customFormat="1" ht="45" customHeight="1" spans="1:18">
      <c r="A213" s="61">
        <v>5</v>
      </c>
      <c r="B213" s="61" t="s">
        <v>160</v>
      </c>
      <c r="C213" s="61" t="s">
        <v>39</v>
      </c>
      <c r="D213" s="61" t="s">
        <v>40</v>
      </c>
      <c r="E213" s="61" t="s">
        <v>67</v>
      </c>
      <c r="F213" s="66" t="s">
        <v>512</v>
      </c>
      <c r="G213" s="64">
        <v>1.86</v>
      </c>
      <c r="H213" s="63" t="s">
        <v>69</v>
      </c>
      <c r="I213" s="67">
        <v>3</v>
      </c>
      <c r="J213" s="67"/>
      <c r="K213" s="86">
        <v>0.0008</v>
      </c>
      <c r="L213" s="89"/>
      <c r="M213" s="86">
        <v>0.0034</v>
      </c>
      <c r="N213" s="89"/>
      <c r="O213" s="61" t="s">
        <v>148</v>
      </c>
      <c r="P213" s="61" t="s">
        <v>67</v>
      </c>
      <c r="Q213" s="61">
        <v>2021.12</v>
      </c>
      <c r="R213" s="61"/>
    </row>
    <row r="214" s="6" customFormat="1" ht="82" customHeight="1" spans="1:18">
      <c r="A214" s="61">
        <v>6</v>
      </c>
      <c r="B214" s="61" t="s">
        <v>162</v>
      </c>
      <c r="C214" s="61" t="s">
        <v>39</v>
      </c>
      <c r="D214" s="61" t="s">
        <v>40</v>
      </c>
      <c r="E214" s="61" t="s">
        <v>111</v>
      </c>
      <c r="F214" s="66" t="s">
        <v>513</v>
      </c>
      <c r="G214" s="64">
        <v>1.1</v>
      </c>
      <c r="H214" s="66" t="s">
        <v>514</v>
      </c>
      <c r="I214" s="92">
        <v>6</v>
      </c>
      <c r="J214" s="92">
        <v>3</v>
      </c>
      <c r="K214" s="86">
        <v>0.0014</v>
      </c>
      <c r="L214" s="86"/>
      <c r="M214" s="86">
        <v>0.0057</v>
      </c>
      <c r="N214" s="67"/>
      <c r="O214" s="61" t="s">
        <v>148</v>
      </c>
      <c r="P214" s="61" t="s">
        <v>111</v>
      </c>
      <c r="Q214" s="61">
        <v>2021.12</v>
      </c>
      <c r="R214" s="61"/>
    </row>
    <row r="215" s="6" customFormat="1" ht="60" customHeight="1" spans="1:18">
      <c r="A215" s="61">
        <v>7</v>
      </c>
      <c r="B215" s="61" t="s">
        <v>165</v>
      </c>
      <c r="C215" s="61" t="s">
        <v>39</v>
      </c>
      <c r="D215" s="61" t="s">
        <v>40</v>
      </c>
      <c r="E215" s="67" t="s">
        <v>71</v>
      </c>
      <c r="F215" s="66" t="s">
        <v>515</v>
      </c>
      <c r="G215" s="64">
        <v>0.26</v>
      </c>
      <c r="H215" s="63" t="s">
        <v>73</v>
      </c>
      <c r="I215" s="67"/>
      <c r="J215" s="67">
        <v>1</v>
      </c>
      <c r="K215" s="65">
        <v>0.0005</v>
      </c>
      <c r="L215" s="93"/>
      <c r="M215" s="65">
        <v>0.0029</v>
      </c>
      <c r="N215" s="89"/>
      <c r="O215" s="61" t="s">
        <v>148</v>
      </c>
      <c r="P215" s="61" t="s">
        <v>71</v>
      </c>
      <c r="Q215" s="61">
        <v>2021.12</v>
      </c>
      <c r="R215" s="61"/>
    </row>
    <row r="216" s="6" customFormat="1" ht="67" customHeight="1" spans="1:18">
      <c r="A216" s="61">
        <v>8</v>
      </c>
      <c r="B216" s="61" t="s">
        <v>167</v>
      </c>
      <c r="C216" s="67" t="s">
        <v>39</v>
      </c>
      <c r="D216" s="67" t="s">
        <v>136</v>
      </c>
      <c r="E216" s="67" t="s">
        <v>76</v>
      </c>
      <c r="F216" s="63" t="s">
        <v>516</v>
      </c>
      <c r="G216" s="64">
        <v>0.46</v>
      </c>
      <c r="H216" s="63" t="s">
        <v>467</v>
      </c>
      <c r="I216" s="67">
        <v>2</v>
      </c>
      <c r="J216" s="67">
        <v>1</v>
      </c>
      <c r="K216" s="64">
        <v>0.0005</v>
      </c>
      <c r="L216" s="64"/>
      <c r="M216" s="64">
        <v>0.0015</v>
      </c>
      <c r="N216" s="89"/>
      <c r="O216" s="61" t="s">
        <v>148</v>
      </c>
      <c r="P216" s="61"/>
      <c r="Q216" s="61">
        <v>2021.12</v>
      </c>
      <c r="R216" s="61"/>
    </row>
    <row r="217" s="6" customFormat="1" ht="78" customHeight="1" spans="1:18">
      <c r="A217" s="61">
        <v>9</v>
      </c>
      <c r="B217" s="61" t="s">
        <v>171</v>
      </c>
      <c r="C217" s="65" t="s">
        <v>39</v>
      </c>
      <c r="D217" s="61" t="s">
        <v>40</v>
      </c>
      <c r="E217" s="61" t="s">
        <v>121</v>
      </c>
      <c r="F217" s="99" t="s">
        <v>517</v>
      </c>
      <c r="G217" s="64">
        <v>1.12</v>
      </c>
      <c r="H217" s="68" t="s">
        <v>518</v>
      </c>
      <c r="I217" s="92">
        <v>3</v>
      </c>
      <c r="J217" s="92">
        <v>2</v>
      </c>
      <c r="K217" s="64">
        <v>0.001</v>
      </c>
      <c r="L217" s="89"/>
      <c r="M217" s="64">
        <v>0.0049</v>
      </c>
      <c r="N217" s="89"/>
      <c r="O217" s="61" t="s">
        <v>148</v>
      </c>
      <c r="P217" s="61" t="s">
        <v>121</v>
      </c>
      <c r="Q217" s="61">
        <v>2021.12</v>
      </c>
      <c r="R217" s="61"/>
    </row>
    <row r="218" s="6" customFormat="1" ht="79" customHeight="1" spans="1:18">
      <c r="A218" s="61">
        <v>10</v>
      </c>
      <c r="B218" s="61" t="s">
        <v>174</v>
      </c>
      <c r="C218" s="61" t="s">
        <v>39</v>
      </c>
      <c r="D218" s="61" t="s">
        <v>497</v>
      </c>
      <c r="E218" s="61" t="s">
        <v>83</v>
      </c>
      <c r="F218" s="63" t="s">
        <v>519</v>
      </c>
      <c r="G218" s="64">
        <v>1.78</v>
      </c>
      <c r="H218" s="68" t="s">
        <v>520</v>
      </c>
      <c r="I218" s="67">
        <v>8</v>
      </c>
      <c r="J218" s="67">
        <v>2</v>
      </c>
      <c r="K218" s="87">
        <v>0.0022</v>
      </c>
      <c r="L218" s="94"/>
      <c r="M218" s="87">
        <v>0.0089</v>
      </c>
      <c r="N218" s="97"/>
      <c r="O218" s="61" t="s">
        <v>148</v>
      </c>
      <c r="P218" s="61" t="s">
        <v>83</v>
      </c>
      <c r="Q218" s="61">
        <v>2021.12</v>
      </c>
      <c r="R218" s="61"/>
    </row>
    <row r="219" s="6" customFormat="1" ht="48" customHeight="1" spans="1:18">
      <c r="A219" s="73" t="s">
        <v>177</v>
      </c>
      <c r="B219" s="73"/>
      <c r="C219" s="58"/>
      <c r="D219" s="58"/>
      <c r="E219" s="73"/>
      <c r="F219" s="59" t="s">
        <v>521</v>
      </c>
      <c r="G219" s="60">
        <f t="shared" ref="G219:K219" si="26">SUM(G220:G221)</f>
        <v>2.4</v>
      </c>
      <c r="H219" s="59"/>
      <c r="I219" s="85">
        <f t="shared" si="26"/>
        <v>1</v>
      </c>
      <c r="J219" s="85">
        <f t="shared" si="26"/>
        <v>1</v>
      </c>
      <c r="K219" s="85">
        <f t="shared" si="26"/>
        <v>0.0003</v>
      </c>
      <c r="L219" s="85"/>
      <c r="M219" s="85">
        <f>SUM(M220:M221)</f>
        <v>0.0014</v>
      </c>
      <c r="N219" s="85"/>
      <c r="O219" s="61"/>
      <c r="P219" s="61"/>
      <c r="Q219" s="98"/>
      <c r="R219" s="61"/>
    </row>
    <row r="220" s="6" customFormat="1" ht="54" customHeight="1" spans="1:18">
      <c r="A220" s="61">
        <v>1</v>
      </c>
      <c r="B220" s="61" t="s">
        <v>179</v>
      </c>
      <c r="C220" s="61" t="s">
        <v>39</v>
      </c>
      <c r="D220" s="65" t="s">
        <v>46</v>
      </c>
      <c r="E220" s="65" t="s">
        <v>47</v>
      </c>
      <c r="F220" s="63" t="s">
        <v>180</v>
      </c>
      <c r="G220" s="64">
        <v>1.6</v>
      </c>
      <c r="H220" s="63" t="s">
        <v>181</v>
      </c>
      <c r="I220" s="65">
        <v>1</v>
      </c>
      <c r="J220" s="65"/>
      <c r="K220" s="65">
        <v>0.0002</v>
      </c>
      <c r="L220" s="93"/>
      <c r="M220" s="65">
        <v>0.001</v>
      </c>
      <c r="N220" s="90"/>
      <c r="O220" s="65" t="s">
        <v>44</v>
      </c>
      <c r="P220" s="65" t="s">
        <v>47</v>
      </c>
      <c r="Q220" s="61">
        <v>2021.12</v>
      </c>
      <c r="R220" s="61"/>
    </row>
    <row r="221" s="6" customFormat="1" ht="54" customHeight="1" spans="1:18">
      <c r="A221" s="61">
        <v>2</v>
      </c>
      <c r="B221" s="61" t="s">
        <v>185</v>
      </c>
      <c r="C221" s="61" t="s">
        <v>39</v>
      </c>
      <c r="D221" s="61" t="s">
        <v>46</v>
      </c>
      <c r="E221" s="61" t="s">
        <v>79</v>
      </c>
      <c r="F221" s="66" t="s">
        <v>522</v>
      </c>
      <c r="G221" s="64">
        <v>0.8</v>
      </c>
      <c r="H221" s="63" t="s">
        <v>81</v>
      </c>
      <c r="I221" s="61"/>
      <c r="J221" s="61">
        <v>1</v>
      </c>
      <c r="K221" s="64">
        <v>0.0001</v>
      </c>
      <c r="L221" s="64"/>
      <c r="M221" s="64">
        <v>0.0004</v>
      </c>
      <c r="N221" s="64"/>
      <c r="O221" s="61" t="s">
        <v>44</v>
      </c>
      <c r="P221" s="61" t="s">
        <v>79</v>
      </c>
      <c r="Q221" s="61">
        <v>2021.12</v>
      </c>
      <c r="R221" s="61"/>
    </row>
    <row r="222" s="6" customFormat="1" ht="48" customHeight="1" spans="1:18">
      <c r="A222" s="73" t="s">
        <v>187</v>
      </c>
      <c r="B222" s="73"/>
      <c r="C222" s="58"/>
      <c r="D222" s="58"/>
      <c r="E222" s="73"/>
      <c r="F222" s="59" t="s">
        <v>523</v>
      </c>
      <c r="G222" s="60">
        <f t="shared" ref="G222:K222" si="27">SUM(G223)</f>
        <v>0.05</v>
      </c>
      <c r="H222" s="59"/>
      <c r="I222" s="85">
        <f t="shared" si="27"/>
        <v>1</v>
      </c>
      <c r="J222" s="85"/>
      <c r="K222" s="85">
        <f t="shared" si="27"/>
        <v>0.0001</v>
      </c>
      <c r="L222" s="85"/>
      <c r="M222" s="85">
        <f>SUM(M223)</f>
        <v>0.0006</v>
      </c>
      <c r="N222" s="85"/>
      <c r="O222" s="61"/>
      <c r="P222" s="61"/>
      <c r="Q222" s="61"/>
      <c r="R222" s="61"/>
    </row>
    <row r="223" s="6" customFormat="1" ht="67" customHeight="1" spans="1:18">
      <c r="A223" s="61">
        <v>1</v>
      </c>
      <c r="B223" s="61" t="s">
        <v>190</v>
      </c>
      <c r="C223" s="61" t="s">
        <v>39</v>
      </c>
      <c r="D223" s="61" t="s">
        <v>46</v>
      </c>
      <c r="E223" s="61" t="s">
        <v>67</v>
      </c>
      <c r="F223" s="63" t="s">
        <v>524</v>
      </c>
      <c r="G223" s="64">
        <v>0.05</v>
      </c>
      <c r="H223" s="63" t="s">
        <v>69</v>
      </c>
      <c r="I223" s="65">
        <v>1</v>
      </c>
      <c r="J223" s="65"/>
      <c r="K223" s="86">
        <v>0.0001</v>
      </c>
      <c r="L223" s="89"/>
      <c r="M223" s="86">
        <v>0.0006</v>
      </c>
      <c r="N223" s="89"/>
      <c r="O223" s="61" t="s">
        <v>44</v>
      </c>
      <c r="P223" s="61" t="s">
        <v>67</v>
      </c>
      <c r="Q223" s="61">
        <v>2021.12</v>
      </c>
      <c r="R223" s="61"/>
    </row>
    <row r="224" s="6" customFormat="1" ht="37" customHeight="1" spans="1:18">
      <c r="A224" s="73" t="s">
        <v>194</v>
      </c>
      <c r="B224" s="73"/>
      <c r="C224" s="58"/>
      <c r="D224" s="58"/>
      <c r="E224" s="73"/>
      <c r="F224" s="59" t="s">
        <v>525</v>
      </c>
      <c r="G224" s="100">
        <f t="shared" ref="G224:K224" si="28">SUM(G225:G227)</f>
        <v>4.59</v>
      </c>
      <c r="H224" s="59"/>
      <c r="I224" s="102">
        <f t="shared" si="28"/>
        <v>3</v>
      </c>
      <c r="J224" s="102"/>
      <c r="K224" s="102">
        <f t="shared" si="28"/>
        <v>0.001</v>
      </c>
      <c r="L224" s="102"/>
      <c r="M224" s="102">
        <f>SUM(M225:M227)</f>
        <v>0.0032</v>
      </c>
      <c r="N224" s="102"/>
      <c r="O224" s="90"/>
      <c r="P224" s="90"/>
      <c r="Q224" s="90"/>
      <c r="R224" s="90"/>
    </row>
    <row r="225" s="6" customFormat="1" ht="67" customHeight="1" spans="1:18">
      <c r="A225" s="61">
        <v>1</v>
      </c>
      <c r="B225" s="61" t="s">
        <v>196</v>
      </c>
      <c r="C225" s="61" t="s">
        <v>39</v>
      </c>
      <c r="D225" s="61" t="s">
        <v>40</v>
      </c>
      <c r="E225" s="61" t="s">
        <v>41</v>
      </c>
      <c r="F225" s="66" t="s">
        <v>526</v>
      </c>
      <c r="G225" s="64">
        <v>2.04</v>
      </c>
      <c r="H225" s="63" t="s">
        <v>527</v>
      </c>
      <c r="I225" s="67">
        <v>1</v>
      </c>
      <c r="J225" s="67"/>
      <c r="K225" s="86">
        <v>0.0004</v>
      </c>
      <c r="L225" s="89"/>
      <c r="M225" s="86">
        <v>0.0017</v>
      </c>
      <c r="N225" s="89"/>
      <c r="O225" s="61" t="s">
        <v>44</v>
      </c>
      <c r="P225" s="61" t="s">
        <v>41</v>
      </c>
      <c r="Q225" s="61">
        <v>2021.12</v>
      </c>
      <c r="R225" s="61"/>
    </row>
    <row r="226" s="6" customFormat="1" ht="67" customHeight="1" spans="1:18">
      <c r="A226" s="61">
        <v>2</v>
      </c>
      <c r="B226" s="61" t="s">
        <v>528</v>
      </c>
      <c r="C226" s="61" t="s">
        <v>39</v>
      </c>
      <c r="D226" s="61" t="s">
        <v>46</v>
      </c>
      <c r="E226" s="61" t="s">
        <v>67</v>
      </c>
      <c r="F226" s="63" t="s">
        <v>529</v>
      </c>
      <c r="G226" s="64">
        <v>2.04</v>
      </c>
      <c r="H226" s="63" t="s">
        <v>527</v>
      </c>
      <c r="I226" s="67">
        <v>1</v>
      </c>
      <c r="J226" s="67"/>
      <c r="K226" s="86">
        <v>0.0003</v>
      </c>
      <c r="L226" s="89"/>
      <c r="M226" s="86">
        <v>0.0011</v>
      </c>
      <c r="N226" s="89"/>
      <c r="O226" s="61"/>
      <c r="P226" s="61"/>
      <c r="Q226" s="98">
        <v>2021.12</v>
      </c>
      <c r="R226" s="61"/>
    </row>
    <row r="227" s="6" customFormat="1" ht="67" customHeight="1" spans="1:18">
      <c r="A227" s="61">
        <v>3</v>
      </c>
      <c r="B227" s="61" t="s">
        <v>530</v>
      </c>
      <c r="C227" s="65" t="s">
        <v>39</v>
      </c>
      <c r="D227" s="61" t="s">
        <v>40</v>
      </c>
      <c r="E227" s="65" t="s">
        <v>121</v>
      </c>
      <c r="F227" s="99" t="s">
        <v>531</v>
      </c>
      <c r="G227" s="64">
        <v>0.51</v>
      </c>
      <c r="H227" s="68" t="s">
        <v>532</v>
      </c>
      <c r="I227" s="92">
        <v>1</v>
      </c>
      <c r="J227" s="92"/>
      <c r="K227" s="64">
        <v>0.0003</v>
      </c>
      <c r="L227" s="89"/>
      <c r="M227" s="64">
        <v>0.0004</v>
      </c>
      <c r="N227" s="89"/>
      <c r="O227" s="65" t="s">
        <v>44</v>
      </c>
      <c r="P227" s="65" t="s">
        <v>121</v>
      </c>
      <c r="Q227" s="61">
        <v>2021.12</v>
      </c>
      <c r="R227" s="61"/>
    </row>
    <row r="228" s="6" customFormat="1" ht="53" customHeight="1" spans="1:18">
      <c r="A228" s="73" t="s">
        <v>204</v>
      </c>
      <c r="B228" s="73"/>
      <c r="C228" s="58"/>
      <c r="D228" s="58"/>
      <c r="E228" s="73"/>
      <c r="F228" s="59" t="s">
        <v>533</v>
      </c>
      <c r="G228" s="100">
        <f t="shared" ref="G228:K228" si="29">SUM(G229:G230)</f>
        <v>0.72</v>
      </c>
      <c r="H228" s="63"/>
      <c r="I228" s="102">
        <f t="shared" si="29"/>
        <v>5</v>
      </c>
      <c r="J228" s="102">
        <f t="shared" si="29"/>
        <v>1</v>
      </c>
      <c r="K228" s="102">
        <f t="shared" si="29"/>
        <v>0.0008</v>
      </c>
      <c r="L228" s="102"/>
      <c r="M228" s="102">
        <f>SUM(M229:M230)</f>
        <v>0.0037</v>
      </c>
      <c r="N228" s="102"/>
      <c r="O228" s="90"/>
      <c r="P228" s="90"/>
      <c r="Q228" s="90"/>
      <c r="R228" s="90"/>
    </row>
    <row r="229" s="6" customFormat="1" ht="53" customHeight="1" spans="1:18">
      <c r="A229" s="61">
        <v>1</v>
      </c>
      <c r="B229" s="61" t="s">
        <v>208</v>
      </c>
      <c r="C229" s="67" t="s">
        <v>39</v>
      </c>
      <c r="D229" s="61" t="s">
        <v>40</v>
      </c>
      <c r="E229" s="61" t="s">
        <v>111</v>
      </c>
      <c r="F229" s="66" t="s">
        <v>534</v>
      </c>
      <c r="G229" s="64">
        <v>0.56</v>
      </c>
      <c r="H229" s="66" t="s">
        <v>535</v>
      </c>
      <c r="I229" s="65">
        <v>4</v>
      </c>
      <c r="J229" s="65">
        <v>1</v>
      </c>
      <c r="K229" s="86">
        <v>0.0007</v>
      </c>
      <c r="L229" s="86"/>
      <c r="M229" s="86">
        <v>0.0032</v>
      </c>
      <c r="N229" s="67"/>
      <c r="O229" s="65" t="s">
        <v>44</v>
      </c>
      <c r="P229" s="61" t="s">
        <v>111</v>
      </c>
      <c r="Q229" s="61">
        <v>2021.12</v>
      </c>
      <c r="R229" s="61"/>
    </row>
    <row r="230" s="6" customFormat="1" ht="51" customHeight="1" spans="1:18">
      <c r="A230" s="61">
        <v>2</v>
      </c>
      <c r="B230" s="61" t="s">
        <v>536</v>
      </c>
      <c r="C230" s="67" t="s">
        <v>39</v>
      </c>
      <c r="D230" s="67" t="s">
        <v>136</v>
      </c>
      <c r="E230" s="67" t="s">
        <v>76</v>
      </c>
      <c r="F230" s="63" t="s">
        <v>537</v>
      </c>
      <c r="G230" s="64">
        <v>0.16</v>
      </c>
      <c r="H230" s="63" t="s">
        <v>527</v>
      </c>
      <c r="I230" s="92">
        <v>1</v>
      </c>
      <c r="J230" s="92"/>
      <c r="K230" s="64">
        <v>0.0001</v>
      </c>
      <c r="L230" s="64"/>
      <c r="M230" s="64">
        <v>0.0005</v>
      </c>
      <c r="N230" s="89"/>
      <c r="O230" s="61"/>
      <c r="P230" s="61"/>
      <c r="Q230" s="61">
        <v>2021.12</v>
      </c>
      <c r="R230" s="61"/>
    </row>
    <row r="231" s="6" customFormat="1" ht="43" customHeight="1" spans="1:18">
      <c r="A231" s="73" t="s">
        <v>211</v>
      </c>
      <c r="B231" s="73"/>
      <c r="C231" s="58"/>
      <c r="D231" s="58"/>
      <c r="E231" s="73"/>
      <c r="F231" s="59" t="s">
        <v>538</v>
      </c>
      <c r="G231" s="100">
        <f t="shared" ref="G231:K231" si="30">SUM(G232:G241)</f>
        <v>4.59</v>
      </c>
      <c r="H231" s="63"/>
      <c r="I231" s="102">
        <f t="shared" si="30"/>
        <v>25</v>
      </c>
      <c r="J231" s="102">
        <f t="shared" si="30"/>
        <v>19</v>
      </c>
      <c r="K231" s="102">
        <f t="shared" si="30"/>
        <v>0.0078</v>
      </c>
      <c r="L231" s="102"/>
      <c r="M231" s="102">
        <f>SUM(M232:M241)</f>
        <v>0.032</v>
      </c>
      <c r="N231" s="102"/>
      <c r="O231" s="90"/>
      <c r="P231" s="90"/>
      <c r="Q231" s="90"/>
      <c r="R231" s="90"/>
    </row>
    <row r="232" s="6" customFormat="1" ht="42" customHeight="1" spans="1:18">
      <c r="A232" s="61">
        <v>1</v>
      </c>
      <c r="B232" s="61" t="s">
        <v>213</v>
      </c>
      <c r="C232" s="67" t="s">
        <v>39</v>
      </c>
      <c r="D232" s="61" t="s">
        <v>40</v>
      </c>
      <c r="E232" s="67" t="s">
        <v>50</v>
      </c>
      <c r="F232" s="66" t="s">
        <v>539</v>
      </c>
      <c r="G232" s="64">
        <v>0.1</v>
      </c>
      <c r="H232" s="63" t="s">
        <v>527</v>
      </c>
      <c r="I232" s="67">
        <v>1</v>
      </c>
      <c r="J232" s="67">
        <v>1</v>
      </c>
      <c r="K232" s="64">
        <v>0.0002</v>
      </c>
      <c r="L232" s="64"/>
      <c r="M232" s="64">
        <v>0.0006</v>
      </c>
      <c r="N232" s="89"/>
      <c r="O232" s="65" t="s">
        <v>44</v>
      </c>
      <c r="P232" s="61" t="s">
        <v>50</v>
      </c>
      <c r="Q232" s="61">
        <v>2021.12</v>
      </c>
      <c r="R232" s="61"/>
    </row>
    <row r="233" s="6" customFormat="1" ht="59" customHeight="1" spans="1:18">
      <c r="A233" s="61">
        <v>2</v>
      </c>
      <c r="B233" s="61" t="s">
        <v>215</v>
      </c>
      <c r="C233" s="67" t="s">
        <v>39</v>
      </c>
      <c r="D233" s="67" t="s">
        <v>482</v>
      </c>
      <c r="E233" s="67" t="s">
        <v>540</v>
      </c>
      <c r="F233" s="66" t="s">
        <v>541</v>
      </c>
      <c r="G233" s="64">
        <f>7*0.02</f>
        <v>0.14</v>
      </c>
      <c r="H233" s="63" t="s">
        <v>95</v>
      </c>
      <c r="I233" s="67"/>
      <c r="J233" s="67">
        <v>1</v>
      </c>
      <c r="K233" s="93">
        <v>0.0002</v>
      </c>
      <c r="L233" s="93"/>
      <c r="M233" s="93">
        <v>0.0006</v>
      </c>
      <c r="N233" s="93"/>
      <c r="O233" s="61" t="s">
        <v>44</v>
      </c>
      <c r="P233" s="61" t="s">
        <v>93</v>
      </c>
      <c r="Q233" s="61">
        <v>2021.12</v>
      </c>
      <c r="R233" s="61"/>
    </row>
    <row r="234" s="6" customFormat="1" ht="65" customHeight="1" spans="1:18">
      <c r="A234" s="61">
        <v>3</v>
      </c>
      <c r="B234" s="61" t="s">
        <v>217</v>
      </c>
      <c r="C234" s="67" t="s">
        <v>53</v>
      </c>
      <c r="D234" s="61" t="s">
        <v>40</v>
      </c>
      <c r="E234" s="61" t="s">
        <v>54</v>
      </c>
      <c r="F234" s="63" t="s">
        <v>542</v>
      </c>
      <c r="G234" s="64">
        <v>0.52</v>
      </c>
      <c r="H234" s="63" t="s">
        <v>471</v>
      </c>
      <c r="I234" s="65">
        <v>5</v>
      </c>
      <c r="J234" s="65"/>
      <c r="K234" s="86">
        <v>0.0011</v>
      </c>
      <c r="L234" s="89"/>
      <c r="M234" s="86">
        <v>0.0042</v>
      </c>
      <c r="N234" s="89"/>
      <c r="O234" s="61" t="s">
        <v>44</v>
      </c>
      <c r="P234" s="61" t="s">
        <v>54</v>
      </c>
      <c r="Q234" s="61">
        <v>2021.12</v>
      </c>
      <c r="R234" s="61"/>
    </row>
    <row r="235" s="6" customFormat="1" ht="72" customHeight="1" spans="1:18">
      <c r="A235" s="61">
        <v>4</v>
      </c>
      <c r="B235" s="61" t="s">
        <v>219</v>
      </c>
      <c r="C235" s="61" t="s">
        <v>39</v>
      </c>
      <c r="D235" s="61" t="s">
        <v>40</v>
      </c>
      <c r="E235" s="61" t="s">
        <v>58</v>
      </c>
      <c r="F235" s="66" t="s">
        <v>543</v>
      </c>
      <c r="G235" s="64">
        <v>0.73</v>
      </c>
      <c r="H235" s="63" t="s">
        <v>527</v>
      </c>
      <c r="I235" s="67">
        <v>1</v>
      </c>
      <c r="J235" s="67">
        <v>12</v>
      </c>
      <c r="K235" s="64">
        <v>0.0013</v>
      </c>
      <c r="L235" s="64"/>
      <c r="M235" s="64">
        <v>0.0037</v>
      </c>
      <c r="N235" s="89"/>
      <c r="O235" s="61" t="s">
        <v>44</v>
      </c>
      <c r="P235" s="61" t="s">
        <v>58</v>
      </c>
      <c r="Q235" s="61">
        <v>2021.12</v>
      </c>
      <c r="R235" s="61"/>
    </row>
    <row r="236" s="6" customFormat="1" ht="48" customHeight="1" spans="1:18">
      <c r="A236" s="61">
        <v>5</v>
      </c>
      <c r="B236" s="61" t="s">
        <v>221</v>
      </c>
      <c r="C236" s="61" t="s">
        <v>39</v>
      </c>
      <c r="D236" s="61" t="s">
        <v>40</v>
      </c>
      <c r="E236" s="61" t="s">
        <v>544</v>
      </c>
      <c r="F236" s="66" t="s">
        <v>545</v>
      </c>
      <c r="G236" s="64">
        <v>0.12</v>
      </c>
      <c r="H236" s="66" t="s">
        <v>223</v>
      </c>
      <c r="I236" s="61">
        <v>1</v>
      </c>
      <c r="J236" s="61"/>
      <c r="K236" s="61">
        <v>0.0002</v>
      </c>
      <c r="L236" s="61"/>
      <c r="M236" s="61">
        <v>0.0011</v>
      </c>
      <c r="N236" s="61"/>
      <c r="O236" s="61" t="s">
        <v>44</v>
      </c>
      <c r="P236" s="61" t="s">
        <v>65</v>
      </c>
      <c r="Q236" s="61">
        <v>2021.12</v>
      </c>
      <c r="R236" s="61"/>
    </row>
    <row r="237" s="6" customFormat="1" ht="63" customHeight="1" spans="1:18">
      <c r="A237" s="61">
        <v>6</v>
      </c>
      <c r="B237" s="61" t="s">
        <v>224</v>
      </c>
      <c r="C237" s="61" t="s">
        <v>39</v>
      </c>
      <c r="D237" s="61" t="s">
        <v>40</v>
      </c>
      <c r="E237" s="61" t="s">
        <v>67</v>
      </c>
      <c r="F237" s="63" t="s">
        <v>546</v>
      </c>
      <c r="G237" s="64">
        <v>1.94</v>
      </c>
      <c r="H237" s="63" t="s">
        <v>69</v>
      </c>
      <c r="I237" s="67">
        <v>10</v>
      </c>
      <c r="J237" s="67"/>
      <c r="K237" s="86">
        <v>0.0014</v>
      </c>
      <c r="L237" s="89"/>
      <c r="M237" s="86">
        <v>0.0061</v>
      </c>
      <c r="N237" s="89"/>
      <c r="O237" s="61" t="s">
        <v>44</v>
      </c>
      <c r="P237" s="61" t="s">
        <v>67</v>
      </c>
      <c r="Q237" s="61">
        <v>2021.12</v>
      </c>
      <c r="R237" s="61"/>
    </row>
    <row r="238" s="6" customFormat="1" ht="63" customHeight="1" spans="1:18">
      <c r="A238" s="61">
        <v>7</v>
      </c>
      <c r="B238" s="61" t="s">
        <v>226</v>
      </c>
      <c r="C238" s="61" t="s">
        <v>39</v>
      </c>
      <c r="D238" s="61" t="s">
        <v>40</v>
      </c>
      <c r="E238" s="61" t="s">
        <v>107</v>
      </c>
      <c r="F238" s="66" t="s">
        <v>547</v>
      </c>
      <c r="G238" s="64">
        <v>0.08</v>
      </c>
      <c r="H238" s="63" t="s">
        <v>548</v>
      </c>
      <c r="I238" s="65">
        <v>1</v>
      </c>
      <c r="J238" s="67"/>
      <c r="K238" s="64">
        <v>0.0002</v>
      </c>
      <c r="L238" s="83"/>
      <c r="M238" s="64">
        <v>0.0009</v>
      </c>
      <c r="N238" s="83"/>
      <c r="O238" s="61" t="s">
        <v>44</v>
      </c>
      <c r="P238" s="61" t="s">
        <v>107</v>
      </c>
      <c r="Q238" s="65">
        <v>2021.12</v>
      </c>
      <c r="R238" s="58"/>
    </row>
    <row r="239" s="6" customFormat="1" ht="62" customHeight="1" spans="1:18">
      <c r="A239" s="61">
        <v>8</v>
      </c>
      <c r="B239" s="61" t="s">
        <v>228</v>
      </c>
      <c r="C239" s="61" t="s">
        <v>39</v>
      </c>
      <c r="D239" s="61" t="s">
        <v>40</v>
      </c>
      <c r="E239" s="61" t="s">
        <v>71</v>
      </c>
      <c r="F239" s="66" t="s">
        <v>549</v>
      </c>
      <c r="G239" s="64">
        <v>0.3</v>
      </c>
      <c r="H239" s="66" t="s">
        <v>230</v>
      </c>
      <c r="I239" s="61">
        <v>3</v>
      </c>
      <c r="J239" s="61">
        <v>1</v>
      </c>
      <c r="K239" s="86">
        <v>0.001</v>
      </c>
      <c r="L239" s="61"/>
      <c r="M239" s="61">
        <v>0.0051</v>
      </c>
      <c r="N239" s="61"/>
      <c r="O239" s="61" t="s">
        <v>44</v>
      </c>
      <c r="P239" s="61" t="s">
        <v>71</v>
      </c>
      <c r="Q239" s="61">
        <v>2021.12</v>
      </c>
      <c r="R239" s="61"/>
    </row>
    <row r="240" s="6" customFormat="1" ht="40" customHeight="1" spans="1:18">
      <c r="A240" s="61">
        <v>9</v>
      </c>
      <c r="B240" s="61" t="s">
        <v>231</v>
      </c>
      <c r="C240" s="67" t="s">
        <v>39</v>
      </c>
      <c r="D240" s="61" t="s">
        <v>40</v>
      </c>
      <c r="E240" s="67" t="s">
        <v>76</v>
      </c>
      <c r="F240" s="63" t="s">
        <v>550</v>
      </c>
      <c r="G240" s="64">
        <v>0.2</v>
      </c>
      <c r="H240" s="63" t="s">
        <v>527</v>
      </c>
      <c r="I240" s="67"/>
      <c r="J240" s="67">
        <v>2</v>
      </c>
      <c r="K240" s="64">
        <v>0.0004</v>
      </c>
      <c r="L240" s="64"/>
      <c r="M240" s="64">
        <v>0.0015</v>
      </c>
      <c r="N240" s="89"/>
      <c r="O240" s="61" t="s">
        <v>44</v>
      </c>
      <c r="P240" s="61" t="s">
        <v>76</v>
      </c>
      <c r="Q240" s="65">
        <v>2021.12</v>
      </c>
      <c r="R240" s="61"/>
    </row>
    <row r="241" s="6" customFormat="1" ht="66" customHeight="1" spans="1:18">
      <c r="A241" s="61">
        <v>10</v>
      </c>
      <c r="B241" s="61" t="s">
        <v>235</v>
      </c>
      <c r="C241" s="61" t="s">
        <v>39</v>
      </c>
      <c r="D241" s="61" t="s">
        <v>40</v>
      </c>
      <c r="E241" s="61" t="s">
        <v>83</v>
      </c>
      <c r="F241" s="63" t="s">
        <v>551</v>
      </c>
      <c r="G241" s="64">
        <v>0.46</v>
      </c>
      <c r="H241" s="68" t="s">
        <v>552</v>
      </c>
      <c r="I241" s="67">
        <v>3</v>
      </c>
      <c r="J241" s="67">
        <v>2</v>
      </c>
      <c r="K241" s="87">
        <v>0.0018</v>
      </c>
      <c r="L241" s="94"/>
      <c r="M241" s="87">
        <v>0.0082</v>
      </c>
      <c r="N241" s="90"/>
      <c r="O241" s="61" t="s">
        <v>44</v>
      </c>
      <c r="P241" s="61" t="s">
        <v>83</v>
      </c>
      <c r="Q241" s="61">
        <v>2021.12</v>
      </c>
      <c r="R241" s="61"/>
    </row>
    <row r="242" s="9" customFormat="1" ht="47" customHeight="1" spans="1:18">
      <c r="A242" s="58" t="s">
        <v>553</v>
      </c>
      <c r="B242" s="58"/>
      <c r="C242" s="58"/>
      <c r="D242" s="58"/>
      <c r="E242" s="58"/>
      <c r="F242" s="72" t="s">
        <v>554</v>
      </c>
      <c r="G242" s="60">
        <f>SUM(G243,G251,G262,G265,G271,G274,G277,G280,G284,G288)</f>
        <v>64.79</v>
      </c>
      <c r="H242" s="72"/>
      <c r="I242" s="58"/>
      <c r="J242" s="58"/>
      <c r="K242" s="58"/>
      <c r="L242" s="58"/>
      <c r="M242" s="58"/>
      <c r="N242" s="58"/>
      <c r="O242" s="58"/>
      <c r="P242" s="58"/>
      <c r="Q242" s="58"/>
      <c r="R242" s="58"/>
    </row>
    <row r="243" s="6" customFormat="1" ht="49" customHeight="1" spans="1:18">
      <c r="A243" s="73" t="s">
        <v>240</v>
      </c>
      <c r="B243" s="73"/>
      <c r="C243" s="58"/>
      <c r="D243" s="58"/>
      <c r="E243" s="58"/>
      <c r="F243" s="59" t="s">
        <v>555</v>
      </c>
      <c r="G243" s="100">
        <f t="shared" ref="G243:K243" si="31">SUM(G244:G250)</f>
        <v>19.5</v>
      </c>
      <c r="H243" s="66"/>
      <c r="I243" s="102">
        <f t="shared" si="31"/>
        <v>11</v>
      </c>
      <c r="J243" s="102"/>
      <c r="K243" s="102">
        <f t="shared" si="31"/>
        <v>0.0018</v>
      </c>
      <c r="L243" s="102"/>
      <c r="M243" s="102">
        <f>SUM(M244:M250)</f>
        <v>0.0079</v>
      </c>
      <c r="N243" s="102"/>
      <c r="O243" s="90"/>
      <c r="P243" s="90"/>
      <c r="Q243" s="90"/>
      <c r="R243" s="90"/>
    </row>
    <row r="244" s="6" customFormat="1" ht="38" customHeight="1" spans="1:18">
      <c r="A244" s="61">
        <v>1</v>
      </c>
      <c r="B244" s="61" t="s">
        <v>243</v>
      </c>
      <c r="C244" s="61" t="s">
        <v>39</v>
      </c>
      <c r="D244" s="61" t="s">
        <v>40</v>
      </c>
      <c r="E244" s="61" t="s">
        <v>41</v>
      </c>
      <c r="F244" s="66" t="s">
        <v>556</v>
      </c>
      <c r="G244" s="64">
        <v>1</v>
      </c>
      <c r="H244" s="66" t="s">
        <v>557</v>
      </c>
      <c r="I244" s="65">
        <v>2</v>
      </c>
      <c r="J244" s="92"/>
      <c r="K244" s="64">
        <v>0.0002</v>
      </c>
      <c r="L244" s="89"/>
      <c r="M244" s="64">
        <v>0.001</v>
      </c>
      <c r="N244" s="89"/>
      <c r="O244" s="61" t="s">
        <v>148</v>
      </c>
      <c r="P244" s="61" t="s">
        <v>41</v>
      </c>
      <c r="Q244" s="61">
        <v>2021.12</v>
      </c>
      <c r="R244" s="61"/>
    </row>
    <row r="245" s="6" customFormat="1" ht="52" customHeight="1" spans="1:18">
      <c r="A245" s="61">
        <v>2</v>
      </c>
      <c r="B245" s="61" t="s">
        <v>251</v>
      </c>
      <c r="C245" s="61" t="s">
        <v>39</v>
      </c>
      <c r="D245" s="61" t="s">
        <v>40</v>
      </c>
      <c r="E245" s="61" t="s">
        <v>54</v>
      </c>
      <c r="F245" s="63" t="s">
        <v>558</v>
      </c>
      <c r="G245" s="64">
        <v>1.5</v>
      </c>
      <c r="H245" s="63" t="s">
        <v>253</v>
      </c>
      <c r="I245" s="92">
        <v>1</v>
      </c>
      <c r="J245" s="92"/>
      <c r="K245" s="86">
        <v>0.0002</v>
      </c>
      <c r="L245" s="86"/>
      <c r="M245" s="86">
        <v>0.0007</v>
      </c>
      <c r="N245" s="86"/>
      <c r="O245" s="61" t="s">
        <v>148</v>
      </c>
      <c r="P245" s="61" t="s">
        <v>54</v>
      </c>
      <c r="Q245" s="61">
        <v>2021.12</v>
      </c>
      <c r="R245" s="61"/>
    </row>
    <row r="246" s="6" customFormat="1" ht="53" customHeight="1" spans="1:18">
      <c r="A246" s="61">
        <v>3</v>
      </c>
      <c r="B246" s="61" t="s">
        <v>254</v>
      </c>
      <c r="C246" s="61" t="s">
        <v>39</v>
      </c>
      <c r="D246" s="61" t="s">
        <v>40</v>
      </c>
      <c r="E246" s="61" t="s">
        <v>58</v>
      </c>
      <c r="F246" s="66" t="s">
        <v>559</v>
      </c>
      <c r="G246" s="64">
        <v>3</v>
      </c>
      <c r="H246" s="66" t="s">
        <v>557</v>
      </c>
      <c r="I246" s="92">
        <v>1</v>
      </c>
      <c r="J246" s="92"/>
      <c r="K246" s="64">
        <v>0.0003</v>
      </c>
      <c r="L246" s="64"/>
      <c r="M246" s="64">
        <v>0.0009</v>
      </c>
      <c r="N246" s="89"/>
      <c r="O246" s="61" t="s">
        <v>148</v>
      </c>
      <c r="P246" s="61" t="s">
        <v>58</v>
      </c>
      <c r="Q246" s="61">
        <v>2021.12</v>
      </c>
      <c r="R246" s="61"/>
    </row>
    <row r="247" s="6" customFormat="1" ht="54" customHeight="1" spans="1:18">
      <c r="A247" s="61">
        <v>4</v>
      </c>
      <c r="B247" s="61" t="s">
        <v>259</v>
      </c>
      <c r="C247" s="61" t="s">
        <v>39</v>
      </c>
      <c r="D247" s="61" t="s">
        <v>40</v>
      </c>
      <c r="E247" s="61" t="s">
        <v>67</v>
      </c>
      <c r="F247" s="63" t="s">
        <v>560</v>
      </c>
      <c r="G247" s="64">
        <v>11.5</v>
      </c>
      <c r="H247" s="63" t="s">
        <v>261</v>
      </c>
      <c r="I247" s="92">
        <v>4</v>
      </c>
      <c r="J247" s="92"/>
      <c r="K247" s="86">
        <v>0.0008</v>
      </c>
      <c r="L247" s="89"/>
      <c r="M247" s="86">
        <v>0.0035</v>
      </c>
      <c r="N247" s="89"/>
      <c r="O247" s="61" t="s">
        <v>148</v>
      </c>
      <c r="P247" s="61" t="s">
        <v>67</v>
      </c>
      <c r="Q247" s="61">
        <v>2021.12</v>
      </c>
      <c r="R247" s="61"/>
    </row>
    <row r="248" s="6" customFormat="1" ht="50" customHeight="1" spans="1:18">
      <c r="A248" s="61">
        <v>5</v>
      </c>
      <c r="B248" s="61" t="s">
        <v>262</v>
      </c>
      <c r="C248" s="61" t="s">
        <v>39</v>
      </c>
      <c r="D248" s="61" t="s">
        <v>40</v>
      </c>
      <c r="E248" s="61" t="s">
        <v>107</v>
      </c>
      <c r="F248" s="66" t="s">
        <v>561</v>
      </c>
      <c r="G248" s="64">
        <v>1</v>
      </c>
      <c r="H248" s="63" t="s">
        <v>261</v>
      </c>
      <c r="I248" s="92">
        <v>1</v>
      </c>
      <c r="J248" s="92"/>
      <c r="K248" s="64">
        <v>0.0001</v>
      </c>
      <c r="L248" s="89"/>
      <c r="M248" s="64">
        <v>0.0007</v>
      </c>
      <c r="N248" s="89"/>
      <c r="O248" s="61" t="s">
        <v>148</v>
      </c>
      <c r="P248" s="61" t="s">
        <v>107</v>
      </c>
      <c r="Q248" s="65">
        <v>2021.12</v>
      </c>
      <c r="R248" s="58"/>
    </row>
    <row r="249" s="6" customFormat="1" ht="37" customHeight="1" spans="1:18">
      <c r="A249" s="61">
        <v>6</v>
      </c>
      <c r="B249" s="61" t="s">
        <v>269</v>
      </c>
      <c r="C249" s="61" t="s">
        <v>39</v>
      </c>
      <c r="D249" s="61" t="s">
        <v>40</v>
      </c>
      <c r="E249" s="67" t="s">
        <v>76</v>
      </c>
      <c r="F249" s="63" t="s">
        <v>562</v>
      </c>
      <c r="G249" s="64">
        <v>1</v>
      </c>
      <c r="H249" s="66" t="s">
        <v>557</v>
      </c>
      <c r="I249" s="92">
        <v>1</v>
      </c>
      <c r="J249" s="92"/>
      <c r="K249" s="64">
        <v>0.0001</v>
      </c>
      <c r="L249" s="64"/>
      <c r="M249" s="64">
        <v>0.0005</v>
      </c>
      <c r="N249" s="89"/>
      <c r="O249" s="61" t="s">
        <v>148</v>
      </c>
      <c r="P249" s="67" t="s">
        <v>76</v>
      </c>
      <c r="Q249" s="61">
        <v>2021.12</v>
      </c>
      <c r="R249" s="61"/>
    </row>
    <row r="250" s="6" customFormat="1" ht="54" customHeight="1" spans="1:18">
      <c r="A250" s="61">
        <v>7</v>
      </c>
      <c r="B250" s="61" t="s">
        <v>271</v>
      </c>
      <c r="C250" s="61" t="s">
        <v>39</v>
      </c>
      <c r="D250" s="61" t="s">
        <v>40</v>
      </c>
      <c r="E250" s="61" t="s">
        <v>79</v>
      </c>
      <c r="F250" s="66" t="s">
        <v>563</v>
      </c>
      <c r="G250" s="64">
        <v>0.5</v>
      </c>
      <c r="H250" s="66" t="s">
        <v>564</v>
      </c>
      <c r="I250" s="61">
        <v>1</v>
      </c>
      <c r="J250" s="61"/>
      <c r="K250" s="61">
        <v>0.0001</v>
      </c>
      <c r="L250" s="61">
        <v>0</v>
      </c>
      <c r="M250" s="61">
        <v>0.0006</v>
      </c>
      <c r="N250" s="61"/>
      <c r="O250" s="61" t="s">
        <v>148</v>
      </c>
      <c r="P250" s="61" t="s">
        <v>79</v>
      </c>
      <c r="Q250" s="61">
        <v>2021.12</v>
      </c>
      <c r="R250" s="61"/>
    </row>
    <row r="251" s="6" customFormat="1" ht="51" customHeight="1" spans="1:18">
      <c r="A251" s="58" t="s">
        <v>276</v>
      </c>
      <c r="B251" s="58"/>
      <c r="C251" s="58"/>
      <c r="D251" s="58"/>
      <c r="E251" s="58"/>
      <c r="F251" s="59" t="s">
        <v>565</v>
      </c>
      <c r="G251" s="100">
        <f t="shared" ref="G251:K251" si="32">SUM(G252:G261)</f>
        <v>25.2</v>
      </c>
      <c r="H251" s="66"/>
      <c r="I251" s="102">
        <f t="shared" si="32"/>
        <v>35</v>
      </c>
      <c r="J251" s="102">
        <f t="shared" si="32"/>
        <v>11</v>
      </c>
      <c r="K251" s="102">
        <f t="shared" si="32"/>
        <v>0.0068</v>
      </c>
      <c r="L251" s="102"/>
      <c r="M251" s="102">
        <f>SUM(M252:M261)</f>
        <v>0.0325</v>
      </c>
      <c r="N251" s="102"/>
      <c r="O251" s="90"/>
      <c r="P251" s="90"/>
      <c r="Q251" s="90"/>
      <c r="R251" s="90"/>
    </row>
    <row r="252" s="6" customFormat="1" ht="54" customHeight="1" spans="1:18">
      <c r="A252" s="61">
        <v>1</v>
      </c>
      <c r="B252" s="61" t="s">
        <v>278</v>
      </c>
      <c r="C252" s="61" t="s">
        <v>39</v>
      </c>
      <c r="D252" s="61" t="s">
        <v>40</v>
      </c>
      <c r="E252" s="61" t="s">
        <v>41</v>
      </c>
      <c r="F252" s="66" t="s">
        <v>566</v>
      </c>
      <c r="G252" s="64">
        <v>0.8</v>
      </c>
      <c r="H252" s="66" t="s">
        <v>567</v>
      </c>
      <c r="I252" s="67">
        <v>2</v>
      </c>
      <c r="J252" s="65">
        <v>2</v>
      </c>
      <c r="K252" s="64">
        <v>0.0004</v>
      </c>
      <c r="L252" s="89"/>
      <c r="M252" s="64">
        <v>0.0027</v>
      </c>
      <c r="N252" s="89"/>
      <c r="O252" s="61" t="s">
        <v>148</v>
      </c>
      <c r="P252" s="61" t="s">
        <v>41</v>
      </c>
      <c r="Q252" s="61">
        <v>2021.12</v>
      </c>
      <c r="R252" s="61"/>
    </row>
    <row r="253" s="6" customFormat="1" ht="65" customHeight="1" spans="1:18">
      <c r="A253" s="61">
        <v>2</v>
      </c>
      <c r="B253" s="61" t="s">
        <v>280</v>
      </c>
      <c r="C253" s="61" t="s">
        <v>39</v>
      </c>
      <c r="D253" s="61" t="s">
        <v>40</v>
      </c>
      <c r="E253" s="65" t="s">
        <v>47</v>
      </c>
      <c r="F253" s="66" t="s">
        <v>568</v>
      </c>
      <c r="G253" s="64">
        <v>1.4</v>
      </c>
      <c r="H253" s="63" t="s">
        <v>282</v>
      </c>
      <c r="I253" s="67">
        <v>2</v>
      </c>
      <c r="J253" s="67">
        <v>1</v>
      </c>
      <c r="K253" s="65">
        <v>0.0004</v>
      </c>
      <c r="L253" s="89"/>
      <c r="M253" s="65">
        <v>0.0023</v>
      </c>
      <c r="N253" s="89"/>
      <c r="O253" s="61" t="s">
        <v>148</v>
      </c>
      <c r="P253" s="65" t="s">
        <v>47</v>
      </c>
      <c r="Q253" s="61">
        <v>2021.12</v>
      </c>
      <c r="R253" s="61"/>
    </row>
    <row r="254" s="6" customFormat="1" ht="42" customHeight="1" spans="1:18">
      <c r="A254" s="61">
        <v>3</v>
      </c>
      <c r="B254" s="61" t="s">
        <v>283</v>
      </c>
      <c r="C254" s="61" t="s">
        <v>39</v>
      </c>
      <c r="D254" s="61" t="s">
        <v>40</v>
      </c>
      <c r="E254" s="61" t="s">
        <v>50</v>
      </c>
      <c r="F254" s="66" t="s">
        <v>569</v>
      </c>
      <c r="G254" s="64">
        <v>1</v>
      </c>
      <c r="H254" s="66" t="s">
        <v>567</v>
      </c>
      <c r="I254" s="67">
        <v>2</v>
      </c>
      <c r="J254" s="67"/>
      <c r="K254" s="64">
        <v>0.0003</v>
      </c>
      <c r="L254" s="64"/>
      <c r="M254" s="64">
        <v>0.0012</v>
      </c>
      <c r="N254" s="89"/>
      <c r="O254" s="61" t="s">
        <v>148</v>
      </c>
      <c r="P254" s="61" t="s">
        <v>50</v>
      </c>
      <c r="Q254" s="61">
        <v>2021.12</v>
      </c>
      <c r="R254" s="61"/>
    </row>
    <row r="255" s="6" customFormat="1" ht="67" customHeight="1" spans="1:18">
      <c r="A255" s="61">
        <v>4</v>
      </c>
      <c r="B255" s="61" t="s">
        <v>285</v>
      </c>
      <c r="C255" s="61" t="s">
        <v>39</v>
      </c>
      <c r="D255" s="61" t="s">
        <v>40</v>
      </c>
      <c r="E255" s="61" t="s">
        <v>54</v>
      </c>
      <c r="F255" s="63" t="s">
        <v>570</v>
      </c>
      <c r="G255" s="64">
        <v>4.4</v>
      </c>
      <c r="H255" s="63" t="s">
        <v>253</v>
      </c>
      <c r="I255" s="65">
        <v>8</v>
      </c>
      <c r="J255" s="65"/>
      <c r="K255" s="86">
        <v>0.0014</v>
      </c>
      <c r="L255" s="89"/>
      <c r="M255" s="86">
        <v>0.0063</v>
      </c>
      <c r="N255" s="89"/>
      <c r="O255" s="61" t="s">
        <v>148</v>
      </c>
      <c r="P255" s="61" t="s">
        <v>54</v>
      </c>
      <c r="Q255" s="61">
        <v>2021.12</v>
      </c>
      <c r="R255" s="61"/>
    </row>
    <row r="256" s="6" customFormat="1" ht="64" customHeight="1" spans="1:18">
      <c r="A256" s="61">
        <v>5</v>
      </c>
      <c r="B256" s="61" t="s">
        <v>287</v>
      </c>
      <c r="C256" s="61" t="s">
        <v>39</v>
      </c>
      <c r="D256" s="61" t="s">
        <v>40</v>
      </c>
      <c r="E256" s="61" t="s">
        <v>58</v>
      </c>
      <c r="F256" s="66" t="s">
        <v>571</v>
      </c>
      <c r="G256" s="64">
        <v>1.4</v>
      </c>
      <c r="H256" s="66" t="s">
        <v>567</v>
      </c>
      <c r="I256" s="67">
        <v>1</v>
      </c>
      <c r="J256" s="67">
        <v>3</v>
      </c>
      <c r="K256" s="64">
        <v>0.0004</v>
      </c>
      <c r="L256" s="64"/>
      <c r="M256" s="64">
        <v>0.0012</v>
      </c>
      <c r="N256" s="89"/>
      <c r="O256" s="61" t="s">
        <v>148</v>
      </c>
      <c r="P256" s="61" t="s">
        <v>58</v>
      </c>
      <c r="Q256" s="61">
        <v>2021.12</v>
      </c>
      <c r="R256" s="61"/>
    </row>
    <row r="257" s="6" customFormat="1" ht="54" customHeight="1" spans="1:18">
      <c r="A257" s="61">
        <v>6</v>
      </c>
      <c r="B257" s="61" t="s">
        <v>289</v>
      </c>
      <c r="C257" s="61" t="s">
        <v>39</v>
      </c>
      <c r="D257" s="61" t="s">
        <v>40</v>
      </c>
      <c r="E257" s="61" t="s">
        <v>65</v>
      </c>
      <c r="F257" s="66" t="s">
        <v>572</v>
      </c>
      <c r="G257" s="64">
        <v>3</v>
      </c>
      <c r="H257" s="66" t="s">
        <v>258</v>
      </c>
      <c r="I257" s="61">
        <v>6</v>
      </c>
      <c r="J257" s="61"/>
      <c r="K257" s="86">
        <v>0.001</v>
      </c>
      <c r="L257" s="86"/>
      <c r="M257" s="86">
        <v>0.006</v>
      </c>
      <c r="N257" s="61"/>
      <c r="O257" s="61" t="s">
        <v>148</v>
      </c>
      <c r="P257" s="61" t="s">
        <v>65</v>
      </c>
      <c r="Q257" s="61">
        <v>2021.12</v>
      </c>
      <c r="R257" s="61"/>
    </row>
    <row r="258" s="6" customFormat="1" ht="62" customHeight="1" spans="1:18">
      <c r="A258" s="61">
        <v>7</v>
      </c>
      <c r="B258" s="61" t="s">
        <v>292</v>
      </c>
      <c r="C258" s="61" t="s">
        <v>39</v>
      </c>
      <c r="D258" s="61" t="s">
        <v>40</v>
      </c>
      <c r="E258" s="61" t="s">
        <v>67</v>
      </c>
      <c r="F258" s="63" t="s">
        <v>573</v>
      </c>
      <c r="G258" s="64">
        <v>7.2</v>
      </c>
      <c r="H258" s="63" t="s">
        <v>261</v>
      </c>
      <c r="I258" s="67">
        <v>6</v>
      </c>
      <c r="J258" s="67"/>
      <c r="K258" s="86">
        <v>0.0011</v>
      </c>
      <c r="L258" s="89"/>
      <c r="M258" s="86">
        <v>0.0046</v>
      </c>
      <c r="N258" s="89"/>
      <c r="O258" s="61" t="s">
        <v>148</v>
      </c>
      <c r="P258" s="61" t="s">
        <v>67</v>
      </c>
      <c r="Q258" s="61">
        <v>2021.12</v>
      </c>
      <c r="R258" s="61"/>
    </row>
    <row r="259" s="6" customFormat="1" ht="52" customHeight="1" spans="1:18">
      <c r="A259" s="61">
        <v>8</v>
      </c>
      <c r="B259" s="61" t="s">
        <v>294</v>
      </c>
      <c r="C259" s="61" t="s">
        <v>39</v>
      </c>
      <c r="D259" s="61" t="s">
        <v>40</v>
      </c>
      <c r="E259" s="61" t="s">
        <v>107</v>
      </c>
      <c r="F259" s="66" t="s">
        <v>574</v>
      </c>
      <c r="G259" s="64">
        <v>0.4</v>
      </c>
      <c r="H259" s="63" t="s">
        <v>489</v>
      </c>
      <c r="I259" s="67">
        <v>1</v>
      </c>
      <c r="J259" s="67">
        <v>1</v>
      </c>
      <c r="K259" s="64">
        <v>0.0002</v>
      </c>
      <c r="L259" s="89"/>
      <c r="M259" s="64">
        <v>0.0007</v>
      </c>
      <c r="N259" s="89"/>
      <c r="O259" s="61" t="s">
        <v>148</v>
      </c>
      <c r="P259" s="61" t="s">
        <v>107</v>
      </c>
      <c r="Q259" s="65">
        <v>2021.12</v>
      </c>
      <c r="R259" s="61"/>
    </row>
    <row r="260" s="6" customFormat="1" ht="75" customHeight="1" spans="1:18">
      <c r="A260" s="61">
        <v>9</v>
      </c>
      <c r="B260" s="61" t="s">
        <v>296</v>
      </c>
      <c r="C260" s="67" t="s">
        <v>39</v>
      </c>
      <c r="D260" s="61" t="s">
        <v>40</v>
      </c>
      <c r="E260" s="61" t="s">
        <v>111</v>
      </c>
      <c r="F260" s="66" t="s">
        <v>575</v>
      </c>
      <c r="G260" s="64">
        <v>2.4</v>
      </c>
      <c r="H260" s="66" t="s">
        <v>576</v>
      </c>
      <c r="I260" s="92">
        <v>3</v>
      </c>
      <c r="J260" s="92">
        <v>2</v>
      </c>
      <c r="K260" s="86">
        <v>0.0008</v>
      </c>
      <c r="L260" s="86"/>
      <c r="M260" s="86">
        <v>0.0033</v>
      </c>
      <c r="N260" s="67"/>
      <c r="O260" s="61" t="s">
        <v>148</v>
      </c>
      <c r="P260" s="61" t="s">
        <v>111</v>
      </c>
      <c r="Q260" s="61">
        <v>2021.12</v>
      </c>
      <c r="R260" s="61"/>
    </row>
    <row r="261" s="6" customFormat="1" ht="54" customHeight="1" spans="1:18">
      <c r="A261" s="61">
        <v>10</v>
      </c>
      <c r="B261" s="61" t="s">
        <v>308</v>
      </c>
      <c r="C261" s="61" t="s">
        <v>39</v>
      </c>
      <c r="D261" s="61" t="s">
        <v>40</v>
      </c>
      <c r="E261" s="61" t="s">
        <v>83</v>
      </c>
      <c r="F261" s="63" t="s">
        <v>577</v>
      </c>
      <c r="G261" s="64">
        <v>3.2</v>
      </c>
      <c r="H261" s="68" t="s">
        <v>578</v>
      </c>
      <c r="I261" s="67">
        <v>4</v>
      </c>
      <c r="J261" s="67">
        <v>2</v>
      </c>
      <c r="K261" s="87">
        <v>0.0008</v>
      </c>
      <c r="L261" s="94"/>
      <c r="M261" s="87">
        <v>0.0042</v>
      </c>
      <c r="N261" s="90"/>
      <c r="O261" s="61" t="s">
        <v>148</v>
      </c>
      <c r="P261" s="61" t="s">
        <v>83</v>
      </c>
      <c r="Q261" s="61">
        <v>2021.12</v>
      </c>
      <c r="R261" s="61"/>
    </row>
    <row r="262" s="6" customFormat="1" ht="61" customHeight="1" spans="1:18">
      <c r="A262" s="58" t="s">
        <v>311</v>
      </c>
      <c r="B262" s="58"/>
      <c r="C262" s="58"/>
      <c r="D262" s="58"/>
      <c r="E262" s="58"/>
      <c r="F262" s="59" t="s">
        <v>579</v>
      </c>
      <c r="G262" s="100">
        <f t="shared" ref="G262:K262" si="33">SUM(G263:G264)</f>
        <v>2.6</v>
      </c>
      <c r="H262" s="66"/>
      <c r="I262" s="102">
        <f t="shared" si="33"/>
        <v>2</v>
      </c>
      <c r="J262" s="102">
        <f t="shared" si="33"/>
        <v>1</v>
      </c>
      <c r="K262" s="102">
        <f t="shared" si="33"/>
        <v>0.0005</v>
      </c>
      <c r="L262" s="102"/>
      <c r="M262" s="102">
        <f>SUM(M263:M264)</f>
        <v>0.0018</v>
      </c>
      <c r="N262" s="102"/>
      <c r="O262" s="90"/>
      <c r="P262" s="90"/>
      <c r="Q262" s="90"/>
      <c r="R262" s="90"/>
    </row>
    <row r="263" s="6" customFormat="1" ht="55" customHeight="1" spans="1:18">
      <c r="A263" s="61">
        <v>1</v>
      </c>
      <c r="B263" s="61" t="s">
        <v>318</v>
      </c>
      <c r="C263" s="61" t="s">
        <v>39</v>
      </c>
      <c r="D263" s="61" t="s">
        <v>40</v>
      </c>
      <c r="E263" s="61" t="s">
        <v>58</v>
      </c>
      <c r="F263" s="66" t="s">
        <v>580</v>
      </c>
      <c r="G263" s="64">
        <v>1.1</v>
      </c>
      <c r="H263" s="66" t="s">
        <v>567</v>
      </c>
      <c r="I263" s="61">
        <v>1</v>
      </c>
      <c r="J263" s="61">
        <v>1</v>
      </c>
      <c r="K263" s="64">
        <v>0.0004</v>
      </c>
      <c r="L263" s="64"/>
      <c r="M263" s="64">
        <v>0.0013</v>
      </c>
      <c r="N263" s="89"/>
      <c r="O263" s="61" t="s">
        <v>148</v>
      </c>
      <c r="P263" s="61" t="s">
        <v>58</v>
      </c>
      <c r="Q263" s="61">
        <v>2021.12</v>
      </c>
      <c r="R263" s="61"/>
    </row>
    <row r="264" s="6" customFormat="1" ht="59" customHeight="1" spans="1:18">
      <c r="A264" s="61">
        <v>2</v>
      </c>
      <c r="B264" s="61" t="s">
        <v>322</v>
      </c>
      <c r="C264" s="61" t="s">
        <v>39</v>
      </c>
      <c r="D264" s="61" t="s">
        <v>46</v>
      </c>
      <c r="E264" s="61" t="s">
        <v>67</v>
      </c>
      <c r="F264" s="63" t="s">
        <v>581</v>
      </c>
      <c r="G264" s="64">
        <v>1.5</v>
      </c>
      <c r="H264" s="63" t="s">
        <v>261</v>
      </c>
      <c r="I264" s="61">
        <v>1</v>
      </c>
      <c r="J264" s="61"/>
      <c r="K264" s="86">
        <v>0.0001</v>
      </c>
      <c r="L264" s="89"/>
      <c r="M264" s="86">
        <v>0.0005</v>
      </c>
      <c r="N264" s="89"/>
      <c r="O264" s="61" t="s">
        <v>148</v>
      </c>
      <c r="P264" s="61" t="s">
        <v>67</v>
      </c>
      <c r="Q264" s="61">
        <v>2021.12</v>
      </c>
      <c r="R264" s="61"/>
    </row>
    <row r="265" s="6" customFormat="1" ht="39" customHeight="1" spans="1:18">
      <c r="A265" s="58" t="s">
        <v>331</v>
      </c>
      <c r="B265" s="58"/>
      <c r="C265" s="58"/>
      <c r="D265" s="58"/>
      <c r="E265" s="58"/>
      <c r="F265" s="59" t="s">
        <v>582</v>
      </c>
      <c r="G265" s="100">
        <f t="shared" ref="G265:K265" si="34">SUM(G266:G270)</f>
        <v>2.08</v>
      </c>
      <c r="H265" s="72"/>
      <c r="I265" s="102">
        <f t="shared" si="34"/>
        <v>9</v>
      </c>
      <c r="J265" s="102"/>
      <c r="K265" s="102">
        <f t="shared" si="34"/>
        <v>0.0012</v>
      </c>
      <c r="L265" s="102"/>
      <c r="M265" s="102">
        <f>SUM(M266:M270)</f>
        <v>0.0063</v>
      </c>
      <c r="N265" s="102"/>
      <c r="O265" s="90"/>
      <c r="P265" s="90"/>
      <c r="Q265" s="90"/>
      <c r="R265" s="90"/>
    </row>
    <row r="266" s="6" customFormat="1" ht="42" customHeight="1" spans="1:18">
      <c r="A266" s="61">
        <v>1</v>
      </c>
      <c r="B266" s="61" t="s">
        <v>336</v>
      </c>
      <c r="C266" s="61" t="s">
        <v>39</v>
      </c>
      <c r="D266" s="65" t="s">
        <v>46</v>
      </c>
      <c r="E266" s="65" t="s">
        <v>47</v>
      </c>
      <c r="F266" s="63" t="s">
        <v>583</v>
      </c>
      <c r="G266" s="64">
        <v>0.1</v>
      </c>
      <c r="H266" s="63" t="s">
        <v>282</v>
      </c>
      <c r="I266" s="67">
        <v>1</v>
      </c>
      <c r="J266" s="67"/>
      <c r="K266" s="64">
        <v>0.0001</v>
      </c>
      <c r="L266" s="64"/>
      <c r="M266" s="64">
        <v>0.001</v>
      </c>
      <c r="N266" s="67"/>
      <c r="O266" s="61" t="s">
        <v>148</v>
      </c>
      <c r="P266" s="65" t="s">
        <v>47</v>
      </c>
      <c r="Q266" s="61">
        <v>2021.12</v>
      </c>
      <c r="R266" s="61"/>
    </row>
    <row r="267" s="6" customFormat="1" ht="43" customHeight="1" spans="1:18">
      <c r="A267" s="61">
        <v>2</v>
      </c>
      <c r="B267" s="61" t="s">
        <v>584</v>
      </c>
      <c r="C267" s="61" t="s">
        <v>39</v>
      </c>
      <c r="D267" s="65" t="s">
        <v>46</v>
      </c>
      <c r="E267" s="61" t="s">
        <v>50</v>
      </c>
      <c r="F267" s="66" t="s">
        <v>585</v>
      </c>
      <c r="G267" s="64">
        <v>0.2</v>
      </c>
      <c r="H267" s="66" t="s">
        <v>567</v>
      </c>
      <c r="I267" s="61">
        <v>1</v>
      </c>
      <c r="J267" s="61"/>
      <c r="K267" s="64">
        <v>0.0003</v>
      </c>
      <c r="L267" s="64"/>
      <c r="M267" s="64">
        <v>0.0014</v>
      </c>
      <c r="N267" s="89"/>
      <c r="O267" s="61" t="s">
        <v>148</v>
      </c>
      <c r="P267" s="61" t="s">
        <v>50</v>
      </c>
      <c r="Q267" s="61">
        <v>2021.12</v>
      </c>
      <c r="R267" s="61"/>
    </row>
    <row r="268" s="6" customFormat="1" ht="48" customHeight="1" spans="1:18">
      <c r="A268" s="61">
        <v>3</v>
      </c>
      <c r="B268" s="61" t="s">
        <v>340</v>
      </c>
      <c r="C268" s="61" t="s">
        <v>39</v>
      </c>
      <c r="D268" s="61" t="s">
        <v>40</v>
      </c>
      <c r="E268" s="61" t="s">
        <v>58</v>
      </c>
      <c r="F268" s="66" t="s">
        <v>586</v>
      </c>
      <c r="G268" s="64">
        <v>0.2</v>
      </c>
      <c r="H268" s="66" t="s">
        <v>567</v>
      </c>
      <c r="I268" s="61">
        <v>1</v>
      </c>
      <c r="J268" s="61"/>
      <c r="K268" s="64">
        <v>0.0002</v>
      </c>
      <c r="L268" s="64"/>
      <c r="M268" s="64">
        <v>0.0008</v>
      </c>
      <c r="N268" s="89"/>
      <c r="O268" s="61" t="s">
        <v>148</v>
      </c>
      <c r="P268" s="61" t="s">
        <v>58</v>
      </c>
      <c r="Q268" s="61">
        <v>2021.12</v>
      </c>
      <c r="R268" s="61"/>
    </row>
    <row r="269" s="6" customFormat="1" ht="51" customHeight="1" spans="1:18">
      <c r="A269" s="61">
        <v>4</v>
      </c>
      <c r="B269" s="61" t="s">
        <v>342</v>
      </c>
      <c r="C269" s="61" t="s">
        <v>39</v>
      </c>
      <c r="D269" s="61" t="s">
        <v>40</v>
      </c>
      <c r="E269" s="61" t="s">
        <v>65</v>
      </c>
      <c r="F269" s="66" t="s">
        <v>587</v>
      </c>
      <c r="G269" s="64">
        <v>0.3</v>
      </c>
      <c r="H269" s="66" t="s">
        <v>258</v>
      </c>
      <c r="I269" s="61">
        <v>2</v>
      </c>
      <c r="J269" s="61"/>
      <c r="K269" s="61">
        <v>0.0002</v>
      </c>
      <c r="L269" s="61"/>
      <c r="M269" s="61">
        <v>0.0009</v>
      </c>
      <c r="N269" s="61"/>
      <c r="O269" s="61" t="s">
        <v>148</v>
      </c>
      <c r="P269" s="61" t="s">
        <v>65</v>
      </c>
      <c r="Q269" s="61">
        <v>2021.12</v>
      </c>
      <c r="R269" s="61"/>
    </row>
    <row r="270" s="6" customFormat="1" ht="45" customHeight="1" spans="1:18">
      <c r="A270" s="61">
        <v>5</v>
      </c>
      <c r="B270" s="61" t="s">
        <v>345</v>
      </c>
      <c r="C270" s="61" t="s">
        <v>39</v>
      </c>
      <c r="D270" s="61" t="s">
        <v>46</v>
      </c>
      <c r="E270" s="61" t="s">
        <v>67</v>
      </c>
      <c r="F270" s="63" t="s">
        <v>588</v>
      </c>
      <c r="G270" s="64">
        <v>1.28</v>
      </c>
      <c r="H270" s="63" t="s">
        <v>261</v>
      </c>
      <c r="I270" s="61">
        <v>4</v>
      </c>
      <c r="J270" s="61"/>
      <c r="K270" s="86">
        <v>0.0004</v>
      </c>
      <c r="L270" s="89"/>
      <c r="M270" s="86">
        <v>0.0022</v>
      </c>
      <c r="N270" s="89"/>
      <c r="O270" s="61" t="s">
        <v>148</v>
      </c>
      <c r="P270" s="61" t="s">
        <v>67</v>
      </c>
      <c r="Q270" s="61">
        <v>2021.12</v>
      </c>
      <c r="R270" s="61"/>
    </row>
    <row r="271" s="6" customFormat="1" ht="42" customHeight="1" spans="1:18">
      <c r="A271" s="58" t="s">
        <v>589</v>
      </c>
      <c r="B271" s="58"/>
      <c r="C271" s="58"/>
      <c r="D271" s="58"/>
      <c r="E271" s="58"/>
      <c r="F271" s="59" t="s">
        <v>590</v>
      </c>
      <c r="G271" s="100">
        <f t="shared" ref="G271:K271" si="35">SUM(G272:G273)</f>
        <v>0.57</v>
      </c>
      <c r="H271" s="72"/>
      <c r="I271" s="102">
        <f t="shared" si="35"/>
        <v>2</v>
      </c>
      <c r="J271" s="102"/>
      <c r="K271" s="102">
        <f t="shared" si="35"/>
        <v>0.0005</v>
      </c>
      <c r="L271" s="102"/>
      <c r="M271" s="102">
        <f>SUM(M272:M273)</f>
        <v>0.002</v>
      </c>
      <c r="N271" s="102"/>
      <c r="O271" s="90"/>
      <c r="P271" s="90"/>
      <c r="Q271" s="90"/>
      <c r="R271" s="90"/>
    </row>
    <row r="272" s="6" customFormat="1" ht="40" customHeight="1" spans="1:18">
      <c r="A272" s="61">
        <v>1</v>
      </c>
      <c r="B272" s="61" t="s">
        <v>372</v>
      </c>
      <c r="C272" s="61" t="s">
        <v>39</v>
      </c>
      <c r="D272" s="61" t="s">
        <v>46</v>
      </c>
      <c r="E272" s="61" t="s">
        <v>50</v>
      </c>
      <c r="F272" s="66" t="s">
        <v>591</v>
      </c>
      <c r="G272" s="64">
        <v>0.45</v>
      </c>
      <c r="H272" s="66" t="s">
        <v>567</v>
      </c>
      <c r="I272" s="61">
        <v>1</v>
      </c>
      <c r="J272" s="61"/>
      <c r="K272" s="64">
        <v>0.0004</v>
      </c>
      <c r="L272" s="64"/>
      <c r="M272" s="64">
        <v>0.0015</v>
      </c>
      <c r="N272" s="89"/>
      <c r="O272" s="61" t="s">
        <v>148</v>
      </c>
      <c r="P272" s="61" t="s">
        <v>50</v>
      </c>
      <c r="Q272" s="61">
        <v>2021.12</v>
      </c>
      <c r="R272" s="61"/>
    </row>
    <row r="273" s="6" customFormat="1" ht="50" customHeight="1" spans="1:18">
      <c r="A273" s="61">
        <v>2</v>
      </c>
      <c r="B273" s="61" t="s">
        <v>592</v>
      </c>
      <c r="C273" s="61" t="s">
        <v>39</v>
      </c>
      <c r="D273" s="61" t="s">
        <v>46</v>
      </c>
      <c r="E273" s="61" t="s">
        <v>67</v>
      </c>
      <c r="F273" s="63" t="s">
        <v>593</v>
      </c>
      <c r="G273" s="64">
        <v>0.12</v>
      </c>
      <c r="H273" s="63" t="s">
        <v>261</v>
      </c>
      <c r="I273" s="61">
        <v>1</v>
      </c>
      <c r="J273" s="61"/>
      <c r="K273" s="86">
        <v>0.0001</v>
      </c>
      <c r="L273" s="89"/>
      <c r="M273" s="86">
        <v>0.0005</v>
      </c>
      <c r="N273" s="89"/>
      <c r="O273" s="61" t="s">
        <v>148</v>
      </c>
      <c r="P273" s="61" t="s">
        <v>67</v>
      </c>
      <c r="Q273" s="61">
        <v>2021.12</v>
      </c>
      <c r="R273" s="61"/>
    </row>
    <row r="274" s="6" customFormat="1" ht="51" customHeight="1" spans="1:18">
      <c r="A274" s="58" t="s">
        <v>594</v>
      </c>
      <c r="B274" s="58"/>
      <c r="C274" s="58"/>
      <c r="D274" s="58"/>
      <c r="E274" s="58"/>
      <c r="F274" s="59" t="s">
        <v>595</v>
      </c>
      <c r="G274" s="100">
        <f t="shared" ref="G274:K274" si="36">SUM(G275:G276)</f>
        <v>0.44</v>
      </c>
      <c r="H274" s="72"/>
      <c r="I274" s="102">
        <f t="shared" si="36"/>
        <v>2</v>
      </c>
      <c r="J274" s="102"/>
      <c r="K274" s="102">
        <f t="shared" si="36"/>
        <v>0.0002</v>
      </c>
      <c r="L274" s="102"/>
      <c r="M274" s="102">
        <f>SUM(M275:M276)</f>
        <v>0.0011</v>
      </c>
      <c r="N274" s="102"/>
      <c r="O274" s="90"/>
      <c r="P274" s="90"/>
      <c r="Q274" s="90"/>
      <c r="R274" s="90"/>
    </row>
    <row r="275" s="6" customFormat="1" ht="60" customHeight="1" spans="1:18">
      <c r="A275" s="61">
        <v>1</v>
      </c>
      <c r="B275" s="61" t="s">
        <v>596</v>
      </c>
      <c r="C275" s="61" t="s">
        <v>53</v>
      </c>
      <c r="D275" s="61" t="s">
        <v>40</v>
      </c>
      <c r="E275" s="61" t="s">
        <v>54</v>
      </c>
      <c r="F275" s="63" t="s">
        <v>597</v>
      </c>
      <c r="G275" s="64">
        <v>0.04</v>
      </c>
      <c r="H275" s="63" t="s">
        <v>253</v>
      </c>
      <c r="I275" s="92">
        <v>1</v>
      </c>
      <c r="J275" s="92"/>
      <c r="K275" s="86">
        <v>0.0001</v>
      </c>
      <c r="L275" s="89"/>
      <c r="M275" s="86">
        <v>0.0006</v>
      </c>
      <c r="N275" s="89"/>
      <c r="O275" s="61" t="s">
        <v>148</v>
      </c>
      <c r="P275" s="61" t="s">
        <v>54</v>
      </c>
      <c r="Q275" s="61">
        <v>2021.12</v>
      </c>
      <c r="R275" s="61"/>
    </row>
    <row r="276" s="6" customFormat="1" ht="51" customHeight="1" spans="1:18">
      <c r="A276" s="61">
        <v>2</v>
      </c>
      <c r="B276" s="61" t="s">
        <v>598</v>
      </c>
      <c r="C276" s="61" t="s">
        <v>39</v>
      </c>
      <c r="D276" s="61" t="s">
        <v>46</v>
      </c>
      <c r="E276" s="61" t="s">
        <v>67</v>
      </c>
      <c r="F276" s="66" t="s">
        <v>599</v>
      </c>
      <c r="G276" s="64">
        <v>0.4</v>
      </c>
      <c r="H276" s="63" t="s">
        <v>261</v>
      </c>
      <c r="I276" s="61">
        <v>1</v>
      </c>
      <c r="J276" s="61"/>
      <c r="K276" s="86">
        <v>0.0001</v>
      </c>
      <c r="L276" s="89"/>
      <c r="M276" s="86">
        <v>0.0005</v>
      </c>
      <c r="N276" s="89"/>
      <c r="O276" s="61" t="s">
        <v>148</v>
      </c>
      <c r="P276" s="61" t="s">
        <v>67</v>
      </c>
      <c r="Q276" s="61">
        <v>2021.12</v>
      </c>
      <c r="R276" s="61"/>
    </row>
    <row r="277" s="6" customFormat="1" ht="45" customHeight="1" spans="1:18">
      <c r="A277" s="58" t="s">
        <v>600</v>
      </c>
      <c r="B277" s="58"/>
      <c r="C277" s="58"/>
      <c r="D277" s="58"/>
      <c r="E277" s="58"/>
      <c r="F277" s="59" t="s">
        <v>601</v>
      </c>
      <c r="G277" s="100">
        <f t="shared" ref="G277:K277" si="37">SUM(G278:G279)</f>
        <v>2</v>
      </c>
      <c r="H277" s="72"/>
      <c r="I277" s="102">
        <f t="shared" si="37"/>
        <v>2</v>
      </c>
      <c r="J277" s="102"/>
      <c r="K277" s="102">
        <f t="shared" si="37"/>
        <v>0.0002</v>
      </c>
      <c r="L277" s="102"/>
      <c r="M277" s="102">
        <f>SUM(M278:M279)</f>
        <v>0.001</v>
      </c>
      <c r="N277" s="102"/>
      <c r="O277" s="90"/>
      <c r="P277" s="90"/>
      <c r="Q277" s="90"/>
      <c r="R277" s="90"/>
    </row>
    <row r="278" s="6" customFormat="1" ht="42" customHeight="1" spans="1:18">
      <c r="A278" s="61">
        <v>1</v>
      </c>
      <c r="B278" s="61" t="s">
        <v>388</v>
      </c>
      <c r="C278" s="61" t="s">
        <v>39</v>
      </c>
      <c r="D278" s="61" t="s">
        <v>46</v>
      </c>
      <c r="E278" s="61" t="s">
        <v>389</v>
      </c>
      <c r="F278" s="66" t="s">
        <v>602</v>
      </c>
      <c r="G278" s="64">
        <v>1</v>
      </c>
      <c r="H278" s="63" t="s">
        <v>261</v>
      </c>
      <c r="I278" s="61">
        <v>1</v>
      </c>
      <c r="J278" s="61"/>
      <c r="K278" s="86">
        <v>0.0001</v>
      </c>
      <c r="L278" s="89"/>
      <c r="M278" s="86">
        <v>0.0006</v>
      </c>
      <c r="N278" s="89"/>
      <c r="O278" s="61" t="s">
        <v>148</v>
      </c>
      <c r="P278" s="61" t="s">
        <v>67</v>
      </c>
      <c r="Q278" s="61">
        <v>2021.12</v>
      </c>
      <c r="R278" s="61"/>
    </row>
    <row r="279" s="6" customFormat="1" ht="44" customHeight="1" spans="1:18">
      <c r="A279" s="61">
        <v>2</v>
      </c>
      <c r="B279" s="61" t="s">
        <v>603</v>
      </c>
      <c r="C279" s="61" t="s">
        <v>39</v>
      </c>
      <c r="D279" s="61" t="s">
        <v>46</v>
      </c>
      <c r="E279" s="61" t="s">
        <v>83</v>
      </c>
      <c r="F279" s="63" t="s">
        <v>604</v>
      </c>
      <c r="G279" s="64">
        <v>1</v>
      </c>
      <c r="H279" s="68" t="s">
        <v>604</v>
      </c>
      <c r="I279" s="61">
        <v>1</v>
      </c>
      <c r="J279" s="61"/>
      <c r="K279" s="87">
        <v>0.0001</v>
      </c>
      <c r="L279" s="90"/>
      <c r="M279" s="87">
        <v>0.0004</v>
      </c>
      <c r="N279" s="90"/>
      <c r="O279" s="61" t="s">
        <v>148</v>
      </c>
      <c r="P279" s="61" t="s">
        <v>83</v>
      </c>
      <c r="Q279" s="61">
        <v>2021.12</v>
      </c>
      <c r="R279" s="61"/>
    </row>
    <row r="280" s="6" customFormat="1" ht="49" customHeight="1" spans="1:18">
      <c r="A280" s="58" t="s">
        <v>605</v>
      </c>
      <c r="B280" s="58"/>
      <c r="C280" s="58"/>
      <c r="D280" s="58"/>
      <c r="E280" s="58"/>
      <c r="F280" s="59" t="s">
        <v>606</v>
      </c>
      <c r="G280" s="100">
        <f t="shared" ref="G280:K280" si="38">SUM(G281:G283)</f>
        <v>8.4</v>
      </c>
      <c r="H280" s="72"/>
      <c r="I280" s="102">
        <f t="shared" si="38"/>
        <v>4</v>
      </c>
      <c r="J280" s="102">
        <f t="shared" si="38"/>
        <v>3</v>
      </c>
      <c r="K280" s="102">
        <f t="shared" si="38"/>
        <v>0.0007</v>
      </c>
      <c r="L280" s="102"/>
      <c r="M280" s="102">
        <f>SUM(M281:M283)</f>
        <v>0.0039</v>
      </c>
      <c r="N280" s="102"/>
      <c r="O280" s="90"/>
      <c r="P280" s="90"/>
      <c r="Q280" s="90"/>
      <c r="R280" s="90"/>
    </row>
    <row r="281" s="6" customFormat="1" ht="56" customHeight="1" spans="1:18">
      <c r="A281" s="61">
        <v>1</v>
      </c>
      <c r="B281" s="61" t="s">
        <v>408</v>
      </c>
      <c r="C281" s="61" t="s">
        <v>39</v>
      </c>
      <c r="D281" s="61" t="s">
        <v>40</v>
      </c>
      <c r="E281" s="61" t="s">
        <v>58</v>
      </c>
      <c r="F281" s="66" t="s">
        <v>607</v>
      </c>
      <c r="G281" s="64">
        <v>0.6</v>
      </c>
      <c r="H281" s="66" t="s">
        <v>608</v>
      </c>
      <c r="I281" s="61"/>
      <c r="J281" s="61">
        <v>1</v>
      </c>
      <c r="K281" s="64">
        <v>0.0001</v>
      </c>
      <c r="L281" s="64"/>
      <c r="M281" s="64">
        <v>0.0004</v>
      </c>
      <c r="N281" s="89"/>
      <c r="O281" s="61" t="s">
        <v>148</v>
      </c>
      <c r="P281" s="61" t="s">
        <v>58</v>
      </c>
      <c r="Q281" s="61">
        <v>2021.12</v>
      </c>
      <c r="R281" s="61"/>
    </row>
    <row r="282" s="6" customFormat="1" ht="51" customHeight="1" spans="1:18">
      <c r="A282" s="61">
        <v>2</v>
      </c>
      <c r="B282" s="61" t="s">
        <v>414</v>
      </c>
      <c r="C282" s="61" t="s">
        <v>39</v>
      </c>
      <c r="D282" s="61" t="s">
        <v>46</v>
      </c>
      <c r="E282" s="61" t="s">
        <v>67</v>
      </c>
      <c r="F282" s="63" t="s">
        <v>609</v>
      </c>
      <c r="G282" s="64">
        <v>5.4</v>
      </c>
      <c r="H282" s="63" t="s">
        <v>416</v>
      </c>
      <c r="I282" s="61">
        <v>2</v>
      </c>
      <c r="J282" s="61"/>
      <c r="K282" s="86">
        <v>0.0002</v>
      </c>
      <c r="L282" s="89"/>
      <c r="M282" s="86">
        <v>0.0011</v>
      </c>
      <c r="N282" s="89"/>
      <c r="O282" s="61" t="s">
        <v>148</v>
      </c>
      <c r="P282" s="61" t="s">
        <v>67</v>
      </c>
      <c r="Q282" s="61">
        <v>2021.12</v>
      </c>
      <c r="R282" s="61"/>
    </row>
    <row r="283" s="6" customFormat="1" ht="65" customHeight="1" spans="1:18">
      <c r="A283" s="61">
        <v>3</v>
      </c>
      <c r="B283" s="61" t="s">
        <v>421</v>
      </c>
      <c r="C283" s="61" t="s">
        <v>39</v>
      </c>
      <c r="D283" s="61" t="s">
        <v>46</v>
      </c>
      <c r="E283" s="61" t="s">
        <v>83</v>
      </c>
      <c r="F283" s="63" t="s">
        <v>610</v>
      </c>
      <c r="G283" s="64">
        <v>2.4</v>
      </c>
      <c r="H283" s="68" t="s">
        <v>611</v>
      </c>
      <c r="I283" s="67">
        <v>2</v>
      </c>
      <c r="J283" s="61">
        <v>2</v>
      </c>
      <c r="K283" s="87">
        <v>0.0004</v>
      </c>
      <c r="L283" s="94"/>
      <c r="M283" s="87">
        <v>0.0024</v>
      </c>
      <c r="N283" s="90"/>
      <c r="O283" s="61" t="s">
        <v>148</v>
      </c>
      <c r="P283" s="61" t="s">
        <v>83</v>
      </c>
      <c r="Q283" s="61">
        <v>2021.12</v>
      </c>
      <c r="R283" s="61"/>
    </row>
    <row r="284" s="6" customFormat="1" ht="42" customHeight="1" spans="1:18">
      <c r="A284" s="58" t="s">
        <v>612</v>
      </c>
      <c r="B284" s="58"/>
      <c r="C284" s="58"/>
      <c r="D284" s="58"/>
      <c r="E284" s="58"/>
      <c r="F284" s="59" t="s">
        <v>613</v>
      </c>
      <c r="G284" s="100">
        <f t="shared" ref="G284:K284" si="39">SUM(G285:G287)</f>
        <v>3</v>
      </c>
      <c r="H284" s="72"/>
      <c r="I284" s="102">
        <f t="shared" si="39"/>
        <v>2</v>
      </c>
      <c r="J284" s="102">
        <f t="shared" si="39"/>
        <v>1</v>
      </c>
      <c r="K284" s="102">
        <f t="shared" si="39"/>
        <v>0.0005</v>
      </c>
      <c r="L284" s="102"/>
      <c r="M284" s="102">
        <f>SUM(M285:M287)</f>
        <v>0.0022</v>
      </c>
      <c r="N284" s="102"/>
      <c r="O284" s="90"/>
      <c r="P284" s="90"/>
      <c r="Q284" s="90"/>
      <c r="R284" s="90"/>
    </row>
    <row r="285" s="6" customFormat="1" ht="55" customHeight="1" spans="1:18">
      <c r="A285" s="61">
        <v>1</v>
      </c>
      <c r="B285" s="61" t="s">
        <v>431</v>
      </c>
      <c r="C285" s="61" t="s">
        <v>39</v>
      </c>
      <c r="D285" s="61" t="s">
        <v>40</v>
      </c>
      <c r="E285" s="61" t="s">
        <v>58</v>
      </c>
      <c r="F285" s="66" t="s">
        <v>614</v>
      </c>
      <c r="G285" s="64">
        <v>0.5</v>
      </c>
      <c r="H285" s="66" t="s">
        <v>608</v>
      </c>
      <c r="I285" s="61"/>
      <c r="J285" s="61">
        <v>1</v>
      </c>
      <c r="K285" s="89"/>
      <c r="L285" s="89"/>
      <c r="M285" s="89"/>
      <c r="N285" s="89"/>
      <c r="O285" s="61" t="s">
        <v>148</v>
      </c>
      <c r="P285" s="61" t="s">
        <v>58</v>
      </c>
      <c r="Q285" s="61">
        <v>2021.12</v>
      </c>
      <c r="R285" s="61"/>
    </row>
    <row r="286" s="6" customFormat="1" ht="42" customHeight="1" spans="1:18">
      <c r="A286" s="61">
        <v>2</v>
      </c>
      <c r="B286" s="61" t="s">
        <v>433</v>
      </c>
      <c r="C286" s="61" t="s">
        <v>39</v>
      </c>
      <c r="D286" s="61" t="s">
        <v>46</v>
      </c>
      <c r="E286" s="61" t="s">
        <v>67</v>
      </c>
      <c r="F286" s="63" t="s">
        <v>615</v>
      </c>
      <c r="G286" s="64">
        <v>1.5</v>
      </c>
      <c r="H286" s="63" t="s">
        <v>416</v>
      </c>
      <c r="I286" s="61">
        <v>1</v>
      </c>
      <c r="J286" s="61"/>
      <c r="K286" s="86">
        <v>0.0003</v>
      </c>
      <c r="L286" s="86"/>
      <c r="M286" s="86">
        <v>0.0014</v>
      </c>
      <c r="N286" s="86"/>
      <c r="O286" s="61" t="s">
        <v>148</v>
      </c>
      <c r="P286" s="61" t="s">
        <v>67</v>
      </c>
      <c r="Q286" s="61">
        <v>2021.12</v>
      </c>
      <c r="R286" s="61"/>
    </row>
    <row r="287" s="6" customFormat="1" ht="59" customHeight="1" spans="1:18">
      <c r="A287" s="61">
        <v>3</v>
      </c>
      <c r="B287" s="61" t="s">
        <v>616</v>
      </c>
      <c r="C287" s="65" t="s">
        <v>39</v>
      </c>
      <c r="D287" s="61" t="s">
        <v>40</v>
      </c>
      <c r="E287" s="61" t="s">
        <v>121</v>
      </c>
      <c r="F287" s="99" t="s">
        <v>617</v>
      </c>
      <c r="G287" s="64">
        <v>1</v>
      </c>
      <c r="H287" s="68" t="s">
        <v>618</v>
      </c>
      <c r="I287" s="92">
        <v>1</v>
      </c>
      <c r="J287" s="92"/>
      <c r="K287" s="64">
        <v>0.0002</v>
      </c>
      <c r="L287" s="89"/>
      <c r="M287" s="64">
        <v>0.0008</v>
      </c>
      <c r="N287" s="89"/>
      <c r="O287" s="61" t="s">
        <v>148</v>
      </c>
      <c r="P287" s="65" t="s">
        <v>121</v>
      </c>
      <c r="Q287" s="61">
        <v>2021.12</v>
      </c>
      <c r="R287" s="61"/>
    </row>
    <row r="288" s="6" customFormat="1" ht="61" customHeight="1" spans="1:18">
      <c r="A288" s="58" t="s">
        <v>619</v>
      </c>
      <c r="B288" s="58"/>
      <c r="C288" s="61"/>
      <c r="D288" s="61"/>
      <c r="E288" s="61"/>
      <c r="F288" s="59" t="s">
        <v>620</v>
      </c>
      <c r="G288" s="100">
        <f t="shared" ref="G288:K288" si="40">SUM(G289:G290)</f>
        <v>1</v>
      </c>
      <c r="H288" s="66"/>
      <c r="I288" s="102"/>
      <c r="J288" s="102">
        <f t="shared" si="40"/>
        <v>2</v>
      </c>
      <c r="K288" s="102">
        <f t="shared" si="40"/>
        <v>0.0004</v>
      </c>
      <c r="L288" s="102"/>
      <c r="M288" s="102">
        <f>SUM(M289:M290)</f>
        <v>0.0024</v>
      </c>
      <c r="N288" s="102"/>
      <c r="O288" s="90"/>
      <c r="P288" s="90"/>
      <c r="Q288" s="90"/>
      <c r="R288" s="90"/>
    </row>
    <row r="289" s="6" customFormat="1" ht="50" customHeight="1" spans="1:18">
      <c r="A289" s="61">
        <v>1</v>
      </c>
      <c r="B289" s="61" t="s">
        <v>442</v>
      </c>
      <c r="C289" s="61" t="s">
        <v>39</v>
      </c>
      <c r="D289" s="61" t="s">
        <v>40</v>
      </c>
      <c r="E289" s="61" t="s">
        <v>58</v>
      </c>
      <c r="F289" s="66" t="s">
        <v>621</v>
      </c>
      <c r="G289" s="64">
        <v>0.2</v>
      </c>
      <c r="H289" s="66" t="s">
        <v>622</v>
      </c>
      <c r="I289" s="61"/>
      <c r="J289" s="61">
        <v>1</v>
      </c>
      <c r="K289" s="89"/>
      <c r="L289" s="89"/>
      <c r="M289" s="89"/>
      <c r="N289" s="89"/>
      <c r="O289" s="61" t="s">
        <v>148</v>
      </c>
      <c r="P289" s="61" t="s">
        <v>58</v>
      </c>
      <c r="Q289" s="61">
        <v>2021.12</v>
      </c>
      <c r="R289" s="61"/>
    </row>
    <row r="290" s="6" customFormat="1" ht="50" customHeight="1" spans="1:18">
      <c r="A290" s="61">
        <v>2</v>
      </c>
      <c r="B290" s="61" t="s">
        <v>451</v>
      </c>
      <c r="C290" s="61" t="s">
        <v>39</v>
      </c>
      <c r="D290" s="61" t="s">
        <v>497</v>
      </c>
      <c r="E290" s="61" t="s">
        <v>83</v>
      </c>
      <c r="F290" s="63" t="s">
        <v>623</v>
      </c>
      <c r="G290" s="64">
        <v>0.8</v>
      </c>
      <c r="H290" s="68" t="s">
        <v>623</v>
      </c>
      <c r="I290" s="61"/>
      <c r="J290" s="61">
        <v>1</v>
      </c>
      <c r="K290" s="86">
        <v>0.0004</v>
      </c>
      <c r="L290" s="90"/>
      <c r="M290" s="86">
        <v>0.0024</v>
      </c>
      <c r="N290" s="90"/>
      <c r="O290" s="61" t="s">
        <v>148</v>
      </c>
      <c r="P290" s="61" t="s">
        <v>83</v>
      </c>
      <c r="Q290" s="61">
        <v>2021.12</v>
      </c>
      <c r="R290" s="90"/>
    </row>
    <row r="291" s="6" customFormat="1" ht="54" customHeight="1" spans="1:18">
      <c r="A291" s="54" t="s">
        <v>624</v>
      </c>
      <c r="B291" s="58" t="s">
        <v>625</v>
      </c>
      <c r="C291" s="61"/>
      <c r="D291" s="61"/>
      <c r="E291" s="61"/>
      <c r="F291" s="105" t="s">
        <v>626</v>
      </c>
      <c r="G291" s="60">
        <f>G292+G309</f>
        <v>4.68</v>
      </c>
      <c r="H291" s="68"/>
      <c r="I291" s="61"/>
      <c r="J291" s="61"/>
      <c r="K291" s="86"/>
      <c r="L291" s="90"/>
      <c r="M291" s="86"/>
      <c r="N291" s="90"/>
      <c r="O291" s="61"/>
      <c r="P291" s="61"/>
      <c r="Q291" s="61"/>
      <c r="R291" s="90"/>
    </row>
    <row r="292" s="9" customFormat="1" ht="51" customHeight="1" spans="1:18">
      <c r="A292" s="58" t="s">
        <v>627</v>
      </c>
      <c r="B292" s="58"/>
      <c r="C292" s="85"/>
      <c r="D292" s="85"/>
      <c r="E292" s="85"/>
      <c r="F292" s="106" t="s">
        <v>628</v>
      </c>
      <c r="G292" s="100">
        <f>SUM(G293,G298,G302,G304,G306)</f>
        <v>0.58</v>
      </c>
      <c r="H292" s="59"/>
      <c r="I292" s="102"/>
      <c r="J292" s="102"/>
      <c r="K292" s="102"/>
      <c r="L292" s="102"/>
      <c r="M292" s="102"/>
      <c r="N292" s="102"/>
      <c r="O292" s="82"/>
      <c r="P292" s="82"/>
      <c r="Q292" s="82"/>
      <c r="R292" s="82"/>
    </row>
    <row r="293" s="6" customFormat="1" ht="51" customHeight="1" spans="1:18">
      <c r="A293" s="58" t="s">
        <v>36</v>
      </c>
      <c r="B293" s="58"/>
      <c r="C293" s="73"/>
      <c r="D293" s="73"/>
      <c r="E293" s="58"/>
      <c r="F293" s="59" t="s">
        <v>629</v>
      </c>
      <c r="G293" s="60">
        <f t="shared" ref="G293:K293" si="41">SUM(G294:G297)</f>
        <v>0.22</v>
      </c>
      <c r="H293" s="59"/>
      <c r="I293" s="85">
        <f t="shared" si="41"/>
        <v>2</v>
      </c>
      <c r="J293" s="85">
        <f t="shared" si="41"/>
        <v>2</v>
      </c>
      <c r="K293" s="85">
        <f t="shared" si="41"/>
        <v>0.0004</v>
      </c>
      <c r="L293" s="85"/>
      <c r="M293" s="85">
        <f>SUM(M294:M297)</f>
        <v>0.0019</v>
      </c>
      <c r="N293" s="85"/>
      <c r="O293" s="58"/>
      <c r="P293" s="58"/>
      <c r="Q293" s="58"/>
      <c r="R293" s="58"/>
    </row>
    <row r="294" s="6" customFormat="1" ht="54" customHeight="1" spans="1:18">
      <c r="A294" s="61">
        <v>1</v>
      </c>
      <c r="B294" s="61" t="s">
        <v>49</v>
      </c>
      <c r="C294" s="67" t="s">
        <v>39</v>
      </c>
      <c r="D294" s="67" t="s">
        <v>40</v>
      </c>
      <c r="E294" s="61" t="s">
        <v>50</v>
      </c>
      <c r="F294" s="63" t="s">
        <v>630</v>
      </c>
      <c r="G294" s="64">
        <v>0.02</v>
      </c>
      <c r="H294" s="63" t="s">
        <v>631</v>
      </c>
      <c r="I294" s="65">
        <v>1</v>
      </c>
      <c r="J294" s="65"/>
      <c r="K294" s="86">
        <v>0.0001</v>
      </c>
      <c r="L294" s="86"/>
      <c r="M294" s="86">
        <v>0.0004</v>
      </c>
      <c r="N294" s="83"/>
      <c r="O294" s="61" t="s">
        <v>44</v>
      </c>
      <c r="P294" s="61" t="s">
        <v>50</v>
      </c>
      <c r="Q294" s="65">
        <v>2021.12</v>
      </c>
      <c r="R294" s="58"/>
    </row>
    <row r="295" s="11" customFormat="1" ht="54" customHeight="1" spans="1:18">
      <c r="A295" s="61">
        <v>2</v>
      </c>
      <c r="B295" s="61" t="s">
        <v>57</v>
      </c>
      <c r="C295" s="61" t="s">
        <v>39</v>
      </c>
      <c r="D295" s="61" t="s">
        <v>40</v>
      </c>
      <c r="E295" s="61" t="s">
        <v>58</v>
      </c>
      <c r="F295" s="66" t="s">
        <v>632</v>
      </c>
      <c r="G295" s="64">
        <v>0.06</v>
      </c>
      <c r="H295" s="99" t="s">
        <v>633</v>
      </c>
      <c r="I295" s="65"/>
      <c r="J295" s="61">
        <v>1</v>
      </c>
      <c r="K295" s="61">
        <v>0.0001</v>
      </c>
      <c r="L295" s="89"/>
      <c r="M295" s="61">
        <v>0.0005</v>
      </c>
      <c r="N295" s="89"/>
      <c r="O295" s="61" t="s">
        <v>44</v>
      </c>
      <c r="P295" s="65" t="s">
        <v>58</v>
      </c>
      <c r="Q295" s="61">
        <v>2021.12</v>
      </c>
      <c r="R295" s="90"/>
    </row>
    <row r="296" s="6" customFormat="1" ht="54" customHeight="1" spans="1:18">
      <c r="A296" s="61">
        <v>3</v>
      </c>
      <c r="B296" s="61" t="s">
        <v>66</v>
      </c>
      <c r="C296" s="61" t="s">
        <v>39</v>
      </c>
      <c r="D296" s="67" t="s">
        <v>40</v>
      </c>
      <c r="E296" s="61" t="s">
        <v>67</v>
      </c>
      <c r="F296" s="63" t="s">
        <v>634</v>
      </c>
      <c r="G296" s="64">
        <v>0.04</v>
      </c>
      <c r="H296" s="63" t="s">
        <v>69</v>
      </c>
      <c r="I296" s="65">
        <v>1</v>
      </c>
      <c r="J296" s="65"/>
      <c r="K296" s="86">
        <v>0.0001</v>
      </c>
      <c r="L296" s="86"/>
      <c r="M296" s="86">
        <v>0.0006</v>
      </c>
      <c r="N296" s="89"/>
      <c r="O296" s="61" t="s">
        <v>44</v>
      </c>
      <c r="P296" s="61" t="s">
        <v>67</v>
      </c>
      <c r="Q296" s="61">
        <v>2021.12</v>
      </c>
      <c r="R296" s="61"/>
    </row>
    <row r="297" s="6" customFormat="1" ht="54" customHeight="1" spans="1:18">
      <c r="A297" s="61">
        <v>4</v>
      </c>
      <c r="B297" s="61" t="s">
        <v>74</v>
      </c>
      <c r="C297" s="61" t="s">
        <v>39</v>
      </c>
      <c r="D297" s="61" t="s">
        <v>40</v>
      </c>
      <c r="E297" s="67" t="s">
        <v>76</v>
      </c>
      <c r="F297" s="66" t="s">
        <v>635</v>
      </c>
      <c r="G297" s="64">
        <v>0.1</v>
      </c>
      <c r="H297" s="63" t="s">
        <v>631</v>
      </c>
      <c r="I297" s="82"/>
      <c r="J297" s="65">
        <v>1</v>
      </c>
      <c r="K297" s="64">
        <v>0.0001</v>
      </c>
      <c r="L297" s="64"/>
      <c r="M297" s="64">
        <v>0.0004</v>
      </c>
      <c r="N297" s="83"/>
      <c r="O297" s="61" t="s">
        <v>44</v>
      </c>
      <c r="P297" s="61" t="s">
        <v>76</v>
      </c>
      <c r="Q297" s="61">
        <v>2021.12</v>
      </c>
      <c r="R297" s="58"/>
    </row>
    <row r="298" s="6" customFormat="1" ht="54" customHeight="1" spans="1:18">
      <c r="A298" s="58" t="s">
        <v>86</v>
      </c>
      <c r="B298" s="58"/>
      <c r="C298" s="58"/>
      <c r="D298" s="58"/>
      <c r="E298" s="58"/>
      <c r="F298" s="105" t="s">
        <v>636</v>
      </c>
      <c r="G298" s="60">
        <f>SUM(G299:G301)</f>
        <v>0.2</v>
      </c>
      <c r="H298" s="59"/>
      <c r="I298" s="85">
        <f>SUM(I299:I301)</f>
        <v>2</v>
      </c>
      <c r="J298" s="85">
        <f>SUM(J299:J301)</f>
        <v>1</v>
      </c>
      <c r="K298" s="85">
        <f>SUM(K299:K301)</f>
        <v>0.0003</v>
      </c>
      <c r="L298" s="85"/>
      <c r="M298" s="85">
        <f>SUM(M299:M301)</f>
        <v>0.0015</v>
      </c>
      <c r="N298" s="85"/>
      <c r="O298" s="58"/>
      <c r="P298" s="58"/>
      <c r="Q298" s="58"/>
      <c r="R298" s="58"/>
    </row>
    <row r="299" s="6" customFormat="1" ht="41" customHeight="1" spans="1:18">
      <c r="A299" s="61">
        <v>1</v>
      </c>
      <c r="B299" s="61" t="s">
        <v>90</v>
      </c>
      <c r="C299" s="61" t="s">
        <v>39</v>
      </c>
      <c r="D299" s="61" t="s">
        <v>46</v>
      </c>
      <c r="E299" s="61" t="s">
        <v>50</v>
      </c>
      <c r="F299" s="66" t="s">
        <v>630</v>
      </c>
      <c r="G299" s="64">
        <v>0.05</v>
      </c>
      <c r="H299" s="63" t="s">
        <v>631</v>
      </c>
      <c r="I299" s="92">
        <v>1</v>
      </c>
      <c r="J299" s="112"/>
      <c r="K299" s="86">
        <v>0.0001</v>
      </c>
      <c r="L299" s="86"/>
      <c r="M299" s="86">
        <v>0.0004</v>
      </c>
      <c r="N299" s="83"/>
      <c r="O299" s="61" t="s">
        <v>44</v>
      </c>
      <c r="P299" s="61" t="s">
        <v>50</v>
      </c>
      <c r="Q299" s="61">
        <v>2021.12</v>
      </c>
      <c r="R299" s="58"/>
    </row>
    <row r="300" s="6" customFormat="1" ht="42" customHeight="1" spans="1:18">
      <c r="A300" s="61">
        <v>2</v>
      </c>
      <c r="B300" s="61" t="s">
        <v>98</v>
      </c>
      <c r="C300" s="61" t="s">
        <v>39</v>
      </c>
      <c r="D300" s="61" t="s">
        <v>40</v>
      </c>
      <c r="E300" s="61" t="s">
        <v>58</v>
      </c>
      <c r="F300" s="66" t="s">
        <v>637</v>
      </c>
      <c r="G300" s="64">
        <v>0.05</v>
      </c>
      <c r="H300" s="99" t="s">
        <v>633</v>
      </c>
      <c r="I300" s="112"/>
      <c r="J300" s="61">
        <v>1</v>
      </c>
      <c r="K300" s="61">
        <v>0.0001</v>
      </c>
      <c r="L300" s="83"/>
      <c r="M300" s="61">
        <v>0.0005</v>
      </c>
      <c r="N300" s="83"/>
      <c r="O300" s="61" t="s">
        <v>44</v>
      </c>
      <c r="P300" s="65" t="s">
        <v>58</v>
      </c>
      <c r="Q300" s="65">
        <v>2021.12</v>
      </c>
      <c r="R300" s="90"/>
    </row>
    <row r="301" s="6" customFormat="1" ht="54" customHeight="1" spans="1:18">
      <c r="A301" s="61">
        <v>3</v>
      </c>
      <c r="B301" s="61" t="s">
        <v>104</v>
      </c>
      <c r="C301" s="61" t="s">
        <v>39</v>
      </c>
      <c r="D301" s="61" t="s">
        <v>46</v>
      </c>
      <c r="E301" s="61" t="s">
        <v>67</v>
      </c>
      <c r="F301" s="63" t="s">
        <v>638</v>
      </c>
      <c r="G301" s="64">
        <v>0.1</v>
      </c>
      <c r="H301" s="63" t="s">
        <v>69</v>
      </c>
      <c r="I301" s="92">
        <v>1</v>
      </c>
      <c r="J301" s="92"/>
      <c r="K301" s="86">
        <v>0.0001</v>
      </c>
      <c r="L301" s="86"/>
      <c r="M301" s="86">
        <v>0.0006</v>
      </c>
      <c r="N301" s="89"/>
      <c r="O301" s="61" t="s">
        <v>44</v>
      </c>
      <c r="P301" s="61" t="s">
        <v>67</v>
      </c>
      <c r="Q301" s="61">
        <v>2021.12</v>
      </c>
      <c r="R301" s="61"/>
    </row>
    <row r="302" s="6" customFormat="1" ht="43" customHeight="1" spans="1:18">
      <c r="A302" s="73" t="s">
        <v>639</v>
      </c>
      <c r="B302" s="73"/>
      <c r="C302" s="58"/>
      <c r="D302" s="58"/>
      <c r="E302" s="73"/>
      <c r="F302" s="105" t="s">
        <v>640</v>
      </c>
      <c r="G302" s="60">
        <f>SUM(G303:G303)</f>
        <v>0.1</v>
      </c>
      <c r="H302" s="59"/>
      <c r="I302" s="85">
        <f>SUM(I303:I303)</f>
        <v>0</v>
      </c>
      <c r="J302" s="85">
        <f>SUM(J303:J303)</f>
        <v>1</v>
      </c>
      <c r="K302" s="85">
        <f>SUM(K303:K303)</f>
        <v>0.0001</v>
      </c>
      <c r="L302" s="85"/>
      <c r="M302" s="85">
        <f>SUM(M303:M303)</f>
        <v>0.0004</v>
      </c>
      <c r="N302" s="85"/>
      <c r="O302" s="61"/>
      <c r="P302" s="61"/>
      <c r="Q302" s="98"/>
      <c r="R302" s="61"/>
    </row>
    <row r="303" s="6" customFormat="1" ht="50" customHeight="1" spans="1:18">
      <c r="A303" s="61">
        <v>1</v>
      </c>
      <c r="B303" s="61" t="s">
        <v>167</v>
      </c>
      <c r="C303" s="61" t="s">
        <v>39</v>
      </c>
      <c r="D303" s="61" t="s">
        <v>136</v>
      </c>
      <c r="E303" s="67" t="s">
        <v>76</v>
      </c>
      <c r="F303" s="66" t="s">
        <v>641</v>
      </c>
      <c r="G303" s="64">
        <v>0.1</v>
      </c>
      <c r="H303" s="63" t="s">
        <v>631</v>
      </c>
      <c r="I303" s="67"/>
      <c r="J303" s="67">
        <v>1</v>
      </c>
      <c r="K303" s="64">
        <v>0.0001</v>
      </c>
      <c r="L303" s="64"/>
      <c r="M303" s="64">
        <v>0.0004</v>
      </c>
      <c r="N303" s="89"/>
      <c r="O303" s="61" t="s">
        <v>148</v>
      </c>
      <c r="P303" s="67" t="s">
        <v>76</v>
      </c>
      <c r="Q303" s="61">
        <v>2021.12</v>
      </c>
      <c r="R303" s="61"/>
    </row>
    <row r="304" s="6" customFormat="1" ht="49" customHeight="1" spans="1:18">
      <c r="A304" s="73" t="s">
        <v>642</v>
      </c>
      <c r="B304" s="73"/>
      <c r="C304" s="58"/>
      <c r="D304" s="58"/>
      <c r="E304" s="58"/>
      <c r="F304" s="105" t="s">
        <v>643</v>
      </c>
      <c r="G304" s="100">
        <f>SUM(G305:G305)</f>
        <v>0.02</v>
      </c>
      <c r="H304" s="72"/>
      <c r="I304" s="102">
        <f>SUM(I305:I305)</f>
        <v>1</v>
      </c>
      <c r="J304" s="102">
        <f>SUM(J305:J305)</f>
        <v>0</v>
      </c>
      <c r="K304" s="102">
        <f>SUM(K305:K305)</f>
        <v>0.0001</v>
      </c>
      <c r="L304" s="102"/>
      <c r="M304" s="102">
        <f>SUM(M305:M305)</f>
        <v>0.0005</v>
      </c>
      <c r="N304" s="102"/>
      <c r="O304" s="90"/>
      <c r="P304" s="90"/>
      <c r="Q304" s="90"/>
      <c r="R304" s="90"/>
    </row>
    <row r="305" s="6" customFormat="1" ht="67" customHeight="1" spans="1:18">
      <c r="A305" s="61">
        <v>1</v>
      </c>
      <c r="B305" s="61" t="s">
        <v>644</v>
      </c>
      <c r="C305" s="61" t="s">
        <v>39</v>
      </c>
      <c r="D305" s="61" t="s">
        <v>40</v>
      </c>
      <c r="E305" s="67" t="s">
        <v>50</v>
      </c>
      <c r="F305" s="66" t="s">
        <v>645</v>
      </c>
      <c r="G305" s="64">
        <v>0.02</v>
      </c>
      <c r="H305" s="66" t="s">
        <v>646</v>
      </c>
      <c r="I305" s="92">
        <v>1</v>
      </c>
      <c r="J305" s="92"/>
      <c r="K305" s="86">
        <v>0.0001</v>
      </c>
      <c r="L305" s="86"/>
      <c r="M305" s="86">
        <v>0.0005</v>
      </c>
      <c r="N305" s="89"/>
      <c r="O305" s="61" t="s">
        <v>44</v>
      </c>
      <c r="P305" s="67" t="s">
        <v>50</v>
      </c>
      <c r="Q305" s="61">
        <v>2021.12</v>
      </c>
      <c r="R305" s="61"/>
    </row>
    <row r="306" s="6" customFormat="1" ht="47" customHeight="1" spans="1:18">
      <c r="A306" s="73" t="s">
        <v>647</v>
      </c>
      <c r="B306" s="73"/>
      <c r="C306" s="58"/>
      <c r="D306" s="58"/>
      <c r="E306" s="58"/>
      <c r="F306" s="59" t="s">
        <v>648</v>
      </c>
      <c r="G306" s="100">
        <f t="shared" ref="G306:K306" si="42">SUM(G307:G308)</f>
        <v>0.04</v>
      </c>
      <c r="H306" s="72"/>
      <c r="I306" s="102">
        <f t="shared" si="42"/>
        <v>1</v>
      </c>
      <c r="J306" s="102">
        <f t="shared" si="42"/>
        <v>1</v>
      </c>
      <c r="K306" s="102">
        <f t="shared" si="42"/>
        <v>0.0002</v>
      </c>
      <c r="L306" s="102"/>
      <c r="M306" s="102">
        <f>SUM(M307:M308)</f>
        <v>0.0011</v>
      </c>
      <c r="N306" s="102"/>
      <c r="O306" s="90"/>
      <c r="P306" s="90"/>
      <c r="Q306" s="90"/>
      <c r="R306" s="90"/>
    </row>
    <row r="307" s="6" customFormat="1" ht="50" customHeight="1" spans="1:18">
      <c r="A307" s="61">
        <v>1</v>
      </c>
      <c r="B307" s="61" t="s">
        <v>219</v>
      </c>
      <c r="C307" s="61" t="s">
        <v>39</v>
      </c>
      <c r="D307" s="61" t="s">
        <v>40</v>
      </c>
      <c r="E307" s="61" t="s">
        <v>58</v>
      </c>
      <c r="F307" s="66" t="s">
        <v>649</v>
      </c>
      <c r="G307" s="64">
        <v>0.02</v>
      </c>
      <c r="H307" s="99" t="s">
        <v>633</v>
      </c>
      <c r="I307" s="92"/>
      <c r="J307" s="61">
        <v>1</v>
      </c>
      <c r="K307" s="61">
        <v>0.0001</v>
      </c>
      <c r="L307" s="89"/>
      <c r="M307" s="61">
        <v>0.0005</v>
      </c>
      <c r="N307" s="89"/>
      <c r="O307" s="61" t="s">
        <v>44</v>
      </c>
      <c r="P307" s="65" t="s">
        <v>58</v>
      </c>
      <c r="Q307" s="65">
        <v>2021.12</v>
      </c>
      <c r="R307" s="90"/>
    </row>
    <row r="308" s="6" customFormat="1" ht="50" customHeight="1" spans="1:18">
      <c r="A308" s="61">
        <v>2</v>
      </c>
      <c r="B308" s="61" t="s">
        <v>224</v>
      </c>
      <c r="C308" s="61" t="s">
        <v>39</v>
      </c>
      <c r="D308" s="61" t="s">
        <v>46</v>
      </c>
      <c r="E308" s="61" t="s">
        <v>67</v>
      </c>
      <c r="F308" s="66" t="s">
        <v>650</v>
      </c>
      <c r="G308" s="64">
        <v>0.02</v>
      </c>
      <c r="H308" s="63" t="s">
        <v>69</v>
      </c>
      <c r="I308" s="67">
        <v>1</v>
      </c>
      <c r="J308" s="67"/>
      <c r="K308" s="86">
        <v>0.0001</v>
      </c>
      <c r="L308" s="86"/>
      <c r="M308" s="86">
        <v>0.0006</v>
      </c>
      <c r="N308" s="89"/>
      <c r="O308" s="61" t="s">
        <v>44</v>
      </c>
      <c r="P308" s="61" t="s">
        <v>67</v>
      </c>
      <c r="Q308" s="61">
        <v>2021.12</v>
      </c>
      <c r="R308" s="61"/>
    </row>
    <row r="309" s="9" customFormat="1" ht="49" customHeight="1" spans="1:18">
      <c r="A309" s="58" t="s">
        <v>651</v>
      </c>
      <c r="B309" s="58"/>
      <c r="C309" s="58"/>
      <c r="D309" s="58"/>
      <c r="E309" s="58"/>
      <c r="F309" s="106" t="s">
        <v>652</v>
      </c>
      <c r="G309" s="60">
        <f>SUM(G310,G313,G315,G317)</f>
        <v>4.1</v>
      </c>
      <c r="H309" s="59"/>
      <c r="I309" s="85"/>
      <c r="J309" s="85"/>
      <c r="K309" s="85"/>
      <c r="L309" s="85"/>
      <c r="M309" s="85"/>
      <c r="N309" s="85"/>
      <c r="O309" s="58"/>
      <c r="P309" s="58"/>
      <c r="Q309" s="58"/>
      <c r="R309" s="58"/>
    </row>
    <row r="310" s="6" customFormat="1" ht="61" customHeight="1" spans="1:18">
      <c r="A310" s="73" t="s">
        <v>240</v>
      </c>
      <c r="B310" s="73"/>
      <c r="C310" s="58"/>
      <c r="D310" s="58"/>
      <c r="E310" s="58"/>
      <c r="F310" s="59" t="s">
        <v>653</v>
      </c>
      <c r="G310" s="100">
        <f t="shared" ref="G310:K310" si="43">SUM(G311:G312)</f>
        <v>2</v>
      </c>
      <c r="H310" s="59"/>
      <c r="I310" s="102">
        <f t="shared" si="43"/>
        <v>1</v>
      </c>
      <c r="J310" s="102">
        <f t="shared" si="43"/>
        <v>1</v>
      </c>
      <c r="K310" s="102">
        <f t="shared" si="43"/>
        <v>0.0002</v>
      </c>
      <c r="L310" s="102"/>
      <c r="M310" s="102">
        <f>SUM(M311:M312)</f>
        <v>0.0009</v>
      </c>
      <c r="N310" s="102"/>
      <c r="O310" s="90"/>
      <c r="P310" s="90"/>
      <c r="Q310" s="90"/>
      <c r="R310" s="90"/>
    </row>
    <row r="311" s="6" customFormat="1" ht="46" customHeight="1" spans="1:18">
      <c r="A311" s="61">
        <v>1</v>
      </c>
      <c r="B311" s="61" t="s">
        <v>254</v>
      </c>
      <c r="C311" s="61" t="s">
        <v>39</v>
      </c>
      <c r="D311" s="61" t="s">
        <v>40</v>
      </c>
      <c r="E311" s="61" t="s">
        <v>58</v>
      </c>
      <c r="F311" s="66" t="s">
        <v>654</v>
      </c>
      <c r="G311" s="64">
        <v>1</v>
      </c>
      <c r="H311" s="99" t="s">
        <v>655</v>
      </c>
      <c r="I311" s="67"/>
      <c r="J311" s="61">
        <v>1</v>
      </c>
      <c r="K311" s="61">
        <v>0.0001</v>
      </c>
      <c r="L311" s="89"/>
      <c r="M311" s="61">
        <v>0.0005</v>
      </c>
      <c r="N311" s="89"/>
      <c r="O311" s="61" t="s">
        <v>148</v>
      </c>
      <c r="P311" s="65" t="s">
        <v>58</v>
      </c>
      <c r="Q311" s="65">
        <v>2021.12</v>
      </c>
      <c r="R311" s="90"/>
    </row>
    <row r="312" s="6" customFormat="1" ht="49" customHeight="1" spans="1:18">
      <c r="A312" s="61">
        <v>2</v>
      </c>
      <c r="B312" s="61" t="s">
        <v>259</v>
      </c>
      <c r="C312" s="61" t="s">
        <v>39</v>
      </c>
      <c r="D312" s="61" t="s">
        <v>46</v>
      </c>
      <c r="E312" s="61" t="s">
        <v>67</v>
      </c>
      <c r="F312" s="63" t="s">
        <v>656</v>
      </c>
      <c r="G312" s="64">
        <v>1</v>
      </c>
      <c r="H312" s="63" t="s">
        <v>261</v>
      </c>
      <c r="I312" s="92">
        <v>1</v>
      </c>
      <c r="J312" s="92"/>
      <c r="K312" s="86">
        <v>0.0001</v>
      </c>
      <c r="L312" s="86"/>
      <c r="M312" s="86">
        <v>0.0004</v>
      </c>
      <c r="N312" s="89"/>
      <c r="O312" s="61" t="s">
        <v>148</v>
      </c>
      <c r="P312" s="61" t="s">
        <v>67</v>
      </c>
      <c r="Q312" s="61">
        <v>2021.12</v>
      </c>
      <c r="R312" s="61"/>
    </row>
    <row r="313" s="6" customFormat="1" ht="52" customHeight="1" spans="1:18">
      <c r="A313" s="58" t="s">
        <v>657</v>
      </c>
      <c r="B313" s="58"/>
      <c r="C313" s="58"/>
      <c r="D313" s="58"/>
      <c r="E313" s="58"/>
      <c r="F313" s="59" t="s">
        <v>658</v>
      </c>
      <c r="G313" s="100">
        <f t="shared" ref="G313:K313" si="44">SUM(G314)</f>
        <v>1</v>
      </c>
      <c r="H313" s="72"/>
      <c r="I313" s="90"/>
      <c r="J313" s="102">
        <f t="shared" si="44"/>
        <v>1</v>
      </c>
      <c r="K313" s="102">
        <f t="shared" si="44"/>
        <v>0.0001</v>
      </c>
      <c r="L313" s="102"/>
      <c r="M313" s="102">
        <f>SUM(M314)</f>
        <v>0.0005</v>
      </c>
      <c r="N313" s="102"/>
      <c r="O313" s="90"/>
      <c r="P313" s="90"/>
      <c r="Q313" s="90"/>
      <c r="R313" s="90"/>
    </row>
    <row r="314" s="6" customFormat="1" ht="52" customHeight="1" spans="1:18">
      <c r="A314" s="61">
        <v>1</v>
      </c>
      <c r="B314" s="61" t="s">
        <v>327</v>
      </c>
      <c r="C314" s="61" t="s">
        <v>39</v>
      </c>
      <c r="D314" s="61" t="s">
        <v>136</v>
      </c>
      <c r="E314" s="67" t="s">
        <v>76</v>
      </c>
      <c r="F314" s="66" t="s">
        <v>659</v>
      </c>
      <c r="G314" s="64">
        <v>1</v>
      </c>
      <c r="H314" s="66" t="s">
        <v>660</v>
      </c>
      <c r="I314" s="61"/>
      <c r="J314" s="61">
        <v>1</v>
      </c>
      <c r="K314" s="64">
        <v>0.0001</v>
      </c>
      <c r="L314" s="64"/>
      <c r="M314" s="64">
        <v>0.0005</v>
      </c>
      <c r="N314" s="89"/>
      <c r="O314" s="61" t="s">
        <v>148</v>
      </c>
      <c r="P314" s="67" t="s">
        <v>76</v>
      </c>
      <c r="Q314" s="61">
        <v>2021.12</v>
      </c>
      <c r="R314" s="61"/>
    </row>
    <row r="315" s="6" customFormat="1" ht="52" customHeight="1" spans="1:18">
      <c r="A315" s="58" t="s">
        <v>661</v>
      </c>
      <c r="B315" s="58"/>
      <c r="C315" s="58"/>
      <c r="D315" s="58"/>
      <c r="E315" s="58"/>
      <c r="F315" s="59" t="s">
        <v>662</v>
      </c>
      <c r="G315" s="100">
        <f t="shared" ref="G315:K315" si="45">SUM(G316)</f>
        <v>0.6</v>
      </c>
      <c r="H315" s="72"/>
      <c r="I315" s="90"/>
      <c r="J315" s="102">
        <f t="shared" si="45"/>
        <v>1</v>
      </c>
      <c r="K315" s="102">
        <f t="shared" si="45"/>
        <v>0.0001</v>
      </c>
      <c r="L315" s="102"/>
      <c r="M315" s="102">
        <f>SUM(M316)</f>
        <v>0.0005</v>
      </c>
      <c r="N315" s="102"/>
      <c r="O315" s="90"/>
      <c r="P315" s="90"/>
      <c r="Q315" s="90"/>
      <c r="R315" s="90"/>
    </row>
    <row r="316" s="6" customFormat="1" ht="52" customHeight="1" spans="1:18">
      <c r="A316" s="61">
        <v>1</v>
      </c>
      <c r="B316" s="61" t="s">
        <v>419</v>
      </c>
      <c r="C316" s="61" t="s">
        <v>39</v>
      </c>
      <c r="D316" s="61" t="s">
        <v>136</v>
      </c>
      <c r="E316" s="67" t="s">
        <v>76</v>
      </c>
      <c r="F316" s="66" t="s">
        <v>663</v>
      </c>
      <c r="G316" s="64">
        <v>0.6</v>
      </c>
      <c r="H316" s="66" t="s">
        <v>664</v>
      </c>
      <c r="I316" s="61"/>
      <c r="J316" s="61">
        <v>1</v>
      </c>
      <c r="K316" s="64">
        <v>0.0001</v>
      </c>
      <c r="L316" s="64"/>
      <c r="M316" s="64">
        <v>0.0005</v>
      </c>
      <c r="N316" s="89"/>
      <c r="O316" s="61" t="s">
        <v>148</v>
      </c>
      <c r="P316" s="67" t="s">
        <v>76</v>
      </c>
      <c r="Q316" s="61">
        <v>2021.12</v>
      </c>
      <c r="R316" s="61"/>
    </row>
    <row r="317" s="6" customFormat="1" ht="52" customHeight="1" spans="1:18">
      <c r="A317" s="58" t="s">
        <v>665</v>
      </c>
      <c r="B317" s="58"/>
      <c r="C317" s="58"/>
      <c r="D317" s="58"/>
      <c r="E317" s="58"/>
      <c r="F317" s="59" t="s">
        <v>666</v>
      </c>
      <c r="G317" s="100">
        <f t="shared" ref="G317:K317" si="46">SUM(G318)</f>
        <v>0.5</v>
      </c>
      <c r="H317" s="72"/>
      <c r="I317" s="90"/>
      <c r="J317" s="102">
        <f t="shared" si="46"/>
        <v>1</v>
      </c>
      <c r="K317" s="102">
        <f t="shared" si="46"/>
        <v>0.0001</v>
      </c>
      <c r="L317" s="102"/>
      <c r="M317" s="102">
        <f>SUM(M318)</f>
        <v>0.0004</v>
      </c>
      <c r="N317" s="102"/>
      <c r="O317" s="90"/>
      <c r="P317" s="90"/>
      <c r="Q317" s="90"/>
      <c r="R317" s="90"/>
    </row>
    <row r="318" s="6" customFormat="1" ht="52" customHeight="1" spans="1:18">
      <c r="A318" s="61">
        <v>1</v>
      </c>
      <c r="B318" s="61" t="s">
        <v>667</v>
      </c>
      <c r="C318" s="61" t="s">
        <v>39</v>
      </c>
      <c r="D318" s="61" t="s">
        <v>136</v>
      </c>
      <c r="E318" s="67" t="s">
        <v>76</v>
      </c>
      <c r="F318" s="66" t="s">
        <v>668</v>
      </c>
      <c r="G318" s="64">
        <v>0.5</v>
      </c>
      <c r="H318" s="66" t="s">
        <v>664</v>
      </c>
      <c r="I318" s="61"/>
      <c r="J318" s="61">
        <v>1</v>
      </c>
      <c r="K318" s="64">
        <v>0.0001</v>
      </c>
      <c r="L318" s="64"/>
      <c r="M318" s="64">
        <v>0.0004</v>
      </c>
      <c r="N318" s="89"/>
      <c r="O318" s="61" t="s">
        <v>148</v>
      </c>
      <c r="P318" s="67" t="s">
        <v>76</v>
      </c>
      <c r="Q318" s="61">
        <v>2021.12</v>
      </c>
      <c r="R318" s="61"/>
    </row>
    <row r="319" s="2" customFormat="1" ht="51" customHeight="1" spans="1:18">
      <c r="A319" s="47" t="s">
        <v>669</v>
      </c>
      <c r="B319" s="43" t="s">
        <v>670</v>
      </c>
      <c r="C319" s="47"/>
      <c r="D319" s="47"/>
      <c r="E319" s="43"/>
      <c r="F319" s="107" t="s">
        <v>671</v>
      </c>
      <c r="G319" s="108">
        <v>30148.645</v>
      </c>
      <c r="H319" s="109"/>
      <c r="I319" s="113"/>
      <c r="J319" s="113"/>
      <c r="K319" s="75"/>
      <c r="L319" s="75"/>
      <c r="M319" s="75"/>
      <c r="N319" s="75"/>
      <c r="O319" s="47"/>
      <c r="P319" s="47"/>
      <c r="Q319" s="47"/>
      <c r="R319" s="96"/>
    </row>
    <row r="320" s="8" customFormat="1" ht="46" customHeight="1" spans="1:18">
      <c r="A320" s="42" t="s">
        <v>31</v>
      </c>
      <c r="B320" s="58" t="s">
        <v>672</v>
      </c>
      <c r="C320" s="90"/>
      <c r="D320" s="90"/>
      <c r="E320" s="61"/>
      <c r="F320" s="110" t="s">
        <v>673</v>
      </c>
      <c r="G320" s="100">
        <f>G321+G322+G323+G324+G325+G326+G327+G328+G329+G330+G331+G332+G333+G334+G335+G336+G337+G338+G339+G340+G341</f>
        <v>6231.69</v>
      </c>
      <c r="H320" s="111"/>
      <c r="I320" s="114"/>
      <c r="J320" s="114"/>
      <c r="K320" s="115"/>
      <c r="L320" s="115"/>
      <c r="M320" s="115"/>
      <c r="N320" s="115"/>
      <c r="O320" s="90"/>
      <c r="P320" s="90"/>
      <c r="Q320" s="90"/>
      <c r="R320" s="116"/>
    </row>
    <row r="321" s="12" customFormat="1" ht="46" customHeight="1" spans="1:18">
      <c r="A321" s="58" t="s">
        <v>674</v>
      </c>
      <c r="B321" s="84"/>
      <c r="C321" s="117"/>
      <c r="D321" s="84"/>
      <c r="E321" s="58"/>
      <c r="F321" s="72" t="s">
        <v>675</v>
      </c>
      <c r="G321" s="100">
        <v>700</v>
      </c>
      <c r="H321" s="110"/>
      <c r="I321" s="84"/>
      <c r="J321" s="84"/>
      <c r="K321" s="84"/>
      <c r="L321" s="84"/>
      <c r="M321" s="84"/>
      <c r="N321" s="84"/>
      <c r="O321" s="58"/>
      <c r="P321" s="84"/>
      <c r="Q321" s="84"/>
      <c r="R321" s="118"/>
    </row>
    <row r="322" s="12" customFormat="1" ht="48" customHeight="1" spans="1:18">
      <c r="A322" s="58" t="s">
        <v>676</v>
      </c>
      <c r="B322" s="84"/>
      <c r="C322" s="84"/>
      <c r="D322" s="61"/>
      <c r="E322" s="58"/>
      <c r="F322" s="72" t="s">
        <v>677</v>
      </c>
      <c r="G322" s="100">
        <v>2200</v>
      </c>
      <c r="H322" s="110"/>
      <c r="I322" s="84">
        <v>134</v>
      </c>
      <c r="J322" s="84">
        <v>71</v>
      </c>
      <c r="K322" s="84">
        <v>0.97312</v>
      </c>
      <c r="L322" s="84">
        <v>1.5075</v>
      </c>
      <c r="M322" s="84">
        <v>3.07999</v>
      </c>
      <c r="N322" s="84">
        <v>4.811565</v>
      </c>
      <c r="O322" s="58" t="s">
        <v>678</v>
      </c>
      <c r="P322" s="84" t="s">
        <v>679</v>
      </c>
      <c r="Q322" s="84">
        <v>2021.12</v>
      </c>
      <c r="R322" s="118"/>
    </row>
    <row r="323" s="12" customFormat="1" ht="50" customHeight="1" spans="1:18">
      <c r="A323" s="58" t="s">
        <v>680</v>
      </c>
      <c r="B323" s="84"/>
      <c r="C323" s="84"/>
      <c r="D323" s="61"/>
      <c r="E323" s="58"/>
      <c r="F323" s="72" t="s">
        <v>681</v>
      </c>
      <c r="G323" s="100">
        <v>1000</v>
      </c>
      <c r="H323" s="110"/>
      <c r="I323" s="84">
        <v>142</v>
      </c>
      <c r="J323" s="84">
        <v>113</v>
      </c>
      <c r="K323" s="84">
        <v>1.3817</v>
      </c>
      <c r="L323" s="84">
        <v>2.524</v>
      </c>
      <c r="M323" s="84">
        <v>4.6</v>
      </c>
      <c r="N323" s="84">
        <v>8.6</v>
      </c>
      <c r="O323" s="58" t="s">
        <v>678</v>
      </c>
      <c r="P323" s="84" t="s">
        <v>679</v>
      </c>
      <c r="Q323" s="84">
        <v>2021.12</v>
      </c>
      <c r="R323" s="118"/>
    </row>
    <row r="324" s="12" customFormat="1" ht="54" customHeight="1" spans="1:18">
      <c r="A324" s="58" t="s">
        <v>682</v>
      </c>
      <c r="B324" s="84"/>
      <c r="C324" s="84"/>
      <c r="D324" s="58"/>
      <c r="E324" s="58"/>
      <c r="F324" s="72" t="s">
        <v>683</v>
      </c>
      <c r="G324" s="100">
        <v>470</v>
      </c>
      <c r="H324" s="110"/>
      <c r="I324" s="84">
        <v>28</v>
      </c>
      <c r="J324" s="84">
        <v>12</v>
      </c>
      <c r="K324" s="84">
        <v>0.0946</v>
      </c>
      <c r="L324" s="84">
        <v>0.1838</v>
      </c>
      <c r="M324" s="84">
        <v>0.3387</v>
      </c>
      <c r="N324" s="84">
        <v>0.6676</v>
      </c>
      <c r="O324" s="58" t="s">
        <v>684</v>
      </c>
      <c r="P324" s="84" t="s">
        <v>679</v>
      </c>
      <c r="Q324" s="84">
        <v>2021.12</v>
      </c>
      <c r="R324" s="118"/>
    </row>
    <row r="325" s="12" customFormat="1" ht="45" customHeight="1" spans="1:18">
      <c r="A325" s="58" t="s">
        <v>685</v>
      </c>
      <c r="B325" s="84"/>
      <c r="C325" s="84"/>
      <c r="D325" s="58"/>
      <c r="E325" s="58"/>
      <c r="F325" s="72" t="s">
        <v>686</v>
      </c>
      <c r="G325" s="100">
        <v>130</v>
      </c>
      <c r="H325" s="110"/>
      <c r="I325" s="84">
        <v>10</v>
      </c>
      <c r="J325" s="84">
        <v>6</v>
      </c>
      <c r="K325" s="84">
        <v>0.0508</v>
      </c>
      <c r="L325" s="84">
        <v>0.0557</v>
      </c>
      <c r="M325" s="84">
        <v>0.1476</v>
      </c>
      <c r="N325" s="84">
        <v>0.2299</v>
      </c>
      <c r="O325" s="58" t="s">
        <v>684</v>
      </c>
      <c r="P325" s="84" t="s">
        <v>679</v>
      </c>
      <c r="Q325" s="84">
        <v>2021.12</v>
      </c>
      <c r="R325" s="118"/>
    </row>
    <row r="326" s="12" customFormat="1" ht="44" customHeight="1" spans="1:18">
      <c r="A326" s="58" t="s">
        <v>687</v>
      </c>
      <c r="B326" s="84"/>
      <c r="C326" s="84"/>
      <c r="D326" s="58"/>
      <c r="E326" s="58"/>
      <c r="F326" s="72" t="s">
        <v>688</v>
      </c>
      <c r="G326" s="100">
        <v>130</v>
      </c>
      <c r="H326" s="110"/>
      <c r="I326" s="84">
        <v>23</v>
      </c>
      <c r="J326" s="84">
        <v>24</v>
      </c>
      <c r="K326" s="84">
        <v>0.1227</v>
      </c>
      <c r="L326" s="84">
        <v>0.1608</v>
      </c>
      <c r="M326" s="84">
        <v>0.3194</v>
      </c>
      <c r="N326" s="84">
        <v>0.3904</v>
      </c>
      <c r="O326" s="58" t="s">
        <v>684</v>
      </c>
      <c r="P326" s="84" t="s">
        <v>679</v>
      </c>
      <c r="Q326" s="84">
        <v>2021.12</v>
      </c>
      <c r="R326" s="118"/>
    </row>
    <row r="327" s="12" customFormat="1" ht="53" customHeight="1" spans="1:18">
      <c r="A327" s="58" t="s">
        <v>689</v>
      </c>
      <c r="B327" s="84"/>
      <c r="C327" s="84"/>
      <c r="D327" s="58"/>
      <c r="E327" s="58"/>
      <c r="F327" s="72" t="s">
        <v>690</v>
      </c>
      <c r="G327" s="100">
        <v>19.6</v>
      </c>
      <c r="H327" s="110"/>
      <c r="I327" s="84">
        <v>4</v>
      </c>
      <c r="J327" s="84">
        <v>3</v>
      </c>
      <c r="K327" s="84">
        <v>0.0192</v>
      </c>
      <c r="L327" s="84">
        <v>0.0244</v>
      </c>
      <c r="M327" s="84">
        <v>0.0691</v>
      </c>
      <c r="N327" s="84">
        <v>0.0725</v>
      </c>
      <c r="O327" s="58" t="s">
        <v>684</v>
      </c>
      <c r="P327" s="84" t="s">
        <v>679</v>
      </c>
      <c r="Q327" s="84">
        <v>2021.12</v>
      </c>
      <c r="R327" s="118"/>
    </row>
    <row r="328" s="12" customFormat="1" ht="60" customHeight="1" spans="1:18">
      <c r="A328" s="58" t="s">
        <v>691</v>
      </c>
      <c r="B328" s="84"/>
      <c r="C328" s="84"/>
      <c r="D328" s="58"/>
      <c r="E328" s="58"/>
      <c r="F328" s="72" t="s">
        <v>692</v>
      </c>
      <c r="G328" s="100">
        <v>23.2</v>
      </c>
      <c r="H328" s="110"/>
      <c r="I328" s="84">
        <v>3</v>
      </c>
      <c r="J328" s="84">
        <v>2</v>
      </c>
      <c r="K328" s="84">
        <v>0.017</v>
      </c>
      <c r="L328" s="84">
        <v>0.0222</v>
      </c>
      <c r="M328" s="84">
        <v>0.064</v>
      </c>
      <c r="N328" s="84">
        <v>0.0729</v>
      </c>
      <c r="O328" s="58" t="s">
        <v>684</v>
      </c>
      <c r="P328" s="84" t="s">
        <v>679</v>
      </c>
      <c r="Q328" s="84">
        <v>2021.12</v>
      </c>
      <c r="R328" s="118"/>
    </row>
    <row r="329" s="12" customFormat="1" ht="62" customHeight="1" spans="1:18">
      <c r="A329" s="58" t="s">
        <v>693</v>
      </c>
      <c r="B329" s="84"/>
      <c r="C329" s="84"/>
      <c r="D329" s="58"/>
      <c r="E329" s="58"/>
      <c r="F329" s="72" t="s">
        <v>694</v>
      </c>
      <c r="G329" s="100">
        <v>68.32</v>
      </c>
      <c r="H329" s="110"/>
      <c r="I329" s="84">
        <v>8</v>
      </c>
      <c r="J329" s="84">
        <v>3</v>
      </c>
      <c r="K329" s="84">
        <v>0.0269</v>
      </c>
      <c r="L329" s="84">
        <v>0.0301</v>
      </c>
      <c r="M329" s="84">
        <v>0.096</v>
      </c>
      <c r="N329" s="84">
        <v>0.11</v>
      </c>
      <c r="O329" s="58" t="s">
        <v>684</v>
      </c>
      <c r="P329" s="84" t="s">
        <v>679</v>
      </c>
      <c r="Q329" s="84">
        <v>2021.12</v>
      </c>
      <c r="R329" s="118"/>
    </row>
    <row r="330" s="12" customFormat="1" ht="51" customHeight="1" spans="1:18">
      <c r="A330" s="58" t="s">
        <v>695</v>
      </c>
      <c r="B330" s="58"/>
      <c r="C330" s="84"/>
      <c r="D330" s="61"/>
      <c r="E330" s="58"/>
      <c r="F330" s="72" t="s">
        <v>696</v>
      </c>
      <c r="G330" s="100">
        <v>147.84</v>
      </c>
      <c r="H330" s="110"/>
      <c r="I330" s="84">
        <v>11</v>
      </c>
      <c r="J330" s="84">
        <v>13</v>
      </c>
      <c r="K330" s="84">
        <v>0.0797</v>
      </c>
      <c r="L330" s="84">
        <v>0.1889</v>
      </c>
      <c r="M330" s="84">
        <v>0.18795</v>
      </c>
      <c r="N330" s="84">
        <v>0.319755</v>
      </c>
      <c r="O330" s="58" t="s">
        <v>684</v>
      </c>
      <c r="P330" s="84" t="s">
        <v>679</v>
      </c>
      <c r="Q330" s="84">
        <v>2021.12</v>
      </c>
      <c r="R330" s="118"/>
    </row>
    <row r="331" s="12" customFormat="1" ht="60" customHeight="1" spans="1:18">
      <c r="A331" s="58" t="s">
        <v>697</v>
      </c>
      <c r="B331" s="84"/>
      <c r="C331" s="84"/>
      <c r="D331" s="58"/>
      <c r="E331" s="58"/>
      <c r="F331" s="72" t="s">
        <v>698</v>
      </c>
      <c r="G331" s="100">
        <v>54</v>
      </c>
      <c r="H331" s="110"/>
      <c r="I331" s="84">
        <v>2</v>
      </c>
      <c r="J331" s="84">
        <v>2</v>
      </c>
      <c r="K331" s="84">
        <v>0.0212</v>
      </c>
      <c r="L331" s="84">
        <v>0.0457</v>
      </c>
      <c r="M331" s="84">
        <v>0.0894</v>
      </c>
      <c r="N331" s="84">
        <v>0.2237</v>
      </c>
      <c r="O331" s="58" t="s">
        <v>684</v>
      </c>
      <c r="P331" s="84" t="s">
        <v>679</v>
      </c>
      <c r="Q331" s="84">
        <v>2021.12</v>
      </c>
      <c r="R331" s="118"/>
    </row>
    <row r="332" s="12" customFormat="1" ht="59" customHeight="1" spans="1:18">
      <c r="A332" s="58" t="s">
        <v>699</v>
      </c>
      <c r="B332" s="84"/>
      <c r="C332" s="84"/>
      <c r="D332" s="58"/>
      <c r="E332" s="58"/>
      <c r="F332" s="72" t="s">
        <v>700</v>
      </c>
      <c r="G332" s="100">
        <v>28.38</v>
      </c>
      <c r="H332" s="110"/>
      <c r="I332" s="84">
        <v>31</v>
      </c>
      <c r="J332" s="84">
        <v>8</v>
      </c>
      <c r="K332" s="84">
        <v>0.0882</v>
      </c>
      <c r="L332" s="84">
        <v>0.1526</v>
      </c>
      <c r="M332" s="84">
        <v>0.3042</v>
      </c>
      <c r="N332" s="84">
        <v>0.4677</v>
      </c>
      <c r="O332" s="58" t="s">
        <v>684</v>
      </c>
      <c r="P332" s="84" t="s">
        <v>679</v>
      </c>
      <c r="Q332" s="84">
        <v>2021.12</v>
      </c>
      <c r="R332" s="118"/>
    </row>
    <row r="333" s="12" customFormat="1" ht="43" customHeight="1" spans="1:18">
      <c r="A333" s="58" t="s">
        <v>701</v>
      </c>
      <c r="B333" s="84"/>
      <c r="C333" s="84"/>
      <c r="D333" s="58"/>
      <c r="E333" s="58"/>
      <c r="F333" s="72" t="s">
        <v>702</v>
      </c>
      <c r="G333" s="100">
        <v>22.9</v>
      </c>
      <c r="H333" s="110"/>
      <c r="I333" s="84">
        <v>5</v>
      </c>
      <c r="J333" s="84">
        <v>3</v>
      </c>
      <c r="K333" s="84">
        <v>0.0191</v>
      </c>
      <c r="L333" s="84">
        <v>0.0315</v>
      </c>
      <c r="M333" s="84">
        <v>0.174</v>
      </c>
      <c r="N333" s="84">
        <v>0.1047</v>
      </c>
      <c r="O333" s="58" t="s">
        <v>684</v>
      </c>
      <c r="P333" s="84" t="s">
        <v>679</v>
      </c>
      <c r="Q333" s="84">
        <v>2021.12</v>
      </c>
      <c r="R333" s="118"/>
    </row>
    <row r="334" s="12" customFormat="1" ht="44" customHeight="1" spans="1:18">
      <c r="A334" s="58" t="s">
        <v>703</v>
      </c>
      <c r="B334" s="84"/>
      <c r="C334" s="84"/>
      <c r="D334" s="58"/>
      <c r="E334" s="58"/>
      <c r="F334" s="72" t="s">
        <v>704</v>
      </c>
      <c r="G334" s="100">
        <v>31.45</v>
      </c>
      <c r="H334" s="110"/>
      <c r="I334" s="84">
        <v>5</v>
      </c>
      <c r="J334" s="84">
        <v>6</v>
      </c>
      <c r="K334" s="84">
        <v>0.0471</v>
      </c>
      <c r="L334" s="84">
        <v>0.0661</v>
      </c>
      <c r="M334" s="84">
        <v>0.10023</v>
      </c>
      <c r="N334" s="84">
        <v>0.143485</v>
      </c>
      <c r="O334" s="58" t="s">
        <v>684</v>
      </c>
      <c r="P334" s="84" t="s">
        <v>679</v>
      </c>
      <c r="Q334" s="84">
        <v>2021.12</v>
      </c>
      <c r="R334" s="118"/>
    </row>
    <row r="335" s="12" customFormat="1" ht="79" customHeight="1" spans="1:18">
      <c r="A335" s="58" t="s">
        <v>705</v>
      </c>
      <c r="B335" s="84"/>
      <c r="C335" s="84"/>
      <c r="D335" s="58"/>
      <c r="E335" s="58"/>
      <c r="F335" s="72" t="s">
        <v>706</v>
      </c>
      <c r="G335" s="100">
        <v>168</v>
      </c>
      <c r="H335" s="110"/>
      <c r="I335" s="84">
        <v>2</v>
      </c>
      <c r="J335" s="84">
        <v>7</v>
      </c>
      <c r="K335" s="84">
        <v>0.0417</v>
      </c>
      <c r="L335" s="84">
        <v>0.0701</v>
      </c>
      <c r="M335" s="84">
        <v>0.11862</v>
      </c>
      <c r="N335" s="84">
        <v>0.17699</v>
      </c>
      <c r="O335" s="58" t="s">
        <v>684</v>
      </c>
      <c r="P335" s="84" t="s">
        <v>679</v>
      </c>
      <c r="Q335" s="84">
        <v>2021.12</v>
      </c>
      <c r="R335" s="118"/>
    </row>
    <row r="336" s="12" customFormat="1" ht="51" customHeight="1" spans="1:18">
      <c r="A336" s="58" t="s">
        <v>707</v>
      </c>
      <c r="B336" s="84"/>
      <c r="C336" s="84"/>
      <c r="D336" s="58"/>
      <c r="E336" s="58"/>
      <c r="F336" s="72" t="s">
        <v>708</v>
      </c>
      <c r="G336" s="100">
        <v>28</v>
      </c>
      <c r="H336" s="110"/>
      <c r="I336" s="84">
        <v>3</v>
      </c>
      <c r="J336" s="84">
        <v>0</v>
      </c>
      <c r="K336" s="84">
        <v>0.0092</v>
      </c>
      <c r="L336" s="84">
        <v>0.0129</v>
      </c>
      <c r="M336" s="84">
        <v>0.0349</v>
      </c>
      <c r="N336" s="84">
        <v>0.0444</v>
      </c>
      <c r="O336" s="58" t="s">
        <v>684</v>
      </c>
      <c r="P336" s="84" t="s">
        <v>679</v>
      </c>
      <c r="Q336" s="84">
        <v>2021.12</v>
      </c>
      <c r="R336" s="118"/>
    </row>
    <row r="337" s="12" customFormat="1" ht="59" customHeight="1" spans="1:18">
      <c r="A337" s="58" t="s">
        <v>709</v>
      </c>
      <c r="B337" s="84"/>
      <c r="C337" s="84"/>
      <c r="D337" s="61"/>
      <c r="E337" s="58"/>
      <c r="F337" s="72" t="s">
        <v>710</v>
      </c>
      <c r="G337" s="100">
        <v>40</v>
      </c>
      <c r="H337" s="110"/>
      <c r="I337" s="84">
        <v>15</v>
      </c>
      <c r="J337" s="84">
        <v>19</v>
      </c>
      <c r="K337" s="84">
        <v>0.0719</v>
      </c>
      <c r="L337" s="84">
        <v>0.1078</v>
      </c>
      <c r="M337" s="84">
        <v>0.2713</v>
      </c>
      <c r="N337" s="84">
        <v>0.3671</v>
      </c>
      <c r="O337" s="58" t="s">
        <v>684</v>
      </c>
      <c r="P337" s="84" t="s">
        <v>679</v>
      </c>
      <c r="Q337" s="84">
        <v>2021.12</v>
      </c>
      <c r="R337" s="118"/>
    </row>
    <row r="338" s="12" customFormat="1" ht="59" customHeight="1" spans="1:18">
      <c r="A338" s="58" t="s">
        <v>711</v>
      </c>
      <c r="B338" s="84"/>
      <c r="C338" s="84"/>
      <c r="D338" s="58"/>
      <c r="E338" s="58"/>
      <c r="F338" s="72" t="s">
        <v>712</v>
      </c>
      <c r="G338" s="100">
        <v>111</v>
      </c>
      <c r="H338" s="110"/>
      <c r="I338" s="84">
        <v>4</v>
      </c>
      <c r="J338" s="84">
        <v>2</v>
      </c>
      <c r="K338" s="84">
        <v>0.0344</v>
      </c>
      <c r="L338" s="84">
        <v>0.0883</v>
      </c>
      <c r="M338" s="84">
        <v>0.1143</v>
      </c>
      <c r="N338" s="84">
        <v>0.4003</v>
      </c>
      <c r="O338" s="58" t="s">
        <v>684</v>
      </c>
      <c r="P338" s="84" t="s">
        <v>679</v>
      </c>
      <c r="Q338" s="84">
        <v>2021.12</v>
      </c>
      <c r="R338" s="118"/>
    </row>
    <row r="339" s="12" customFormat="1" ht="54" customHeight="1" spans="1:18">
      <c r="A339" s="58" t="s">
        <v>713</v>
      </c>
      <c r="B339" s="84"/>
      <c r="C339" s="84"/>
      <c r="D339" s="58"/>
      <c r="E339" s="58"/>
      <c r="F339" s="72" t="s">
        <v>714</v>
      </c>
      <c r="G339" s="100">
        <v>101</v>
      </c>
      <c r="H339" s="110"/>
      <c r="I339" s="84">
        <v>10</v>
      </c>
      <c r="J339" s="84">
        <v>3</v>
      </c>
      <c r="K339" s="84">
        <v>0.0218</v>
      </c>
      <c r="L339" s="84">
        <v>0.0668</v>
      </c>
      <c r="M339" s="84">
        <v>0.0849</v>
      </c>
      <c r="N339" s="84">
        <v>0.266</v>
      </c>
      <c r="O339" s="58" t="s">
        <v>684</v>
      </c>
      <c r="P339" s="84" t="s">
        <v>679</v>
      </c>
      <c r="Q339" s="84">
        <v>2021.12</v>
      </c>
      <c r="R339" s="118"/>
    </row>
    <row r="340" s="12" customFormat="1" ht="49" customHeight="1" spans="1:18">
      <c r="A340" s="58" t="s">
        <v>715</v>
      </c>
      <c r="B340" s="84"/>
      <c r="C340" s="84"/>
      <c r="D340" s="58"/>
      <c r="E340" s="58"/>
      <c r="F340" s="69" t="s">
        <v>716</v>
      </c>
      <c r="G340" s="100">
        <v>170</v>
      </c>
      <c r="H340" s="110"/>
      <c r="I340" s="84">
        <v>4</v>
      </c>
      <c r="J340" s="84">
        <v>2</v>
      </c>
      <c r="K340" s="84">
        <v>0.0303</v>
      </c>
      <c r="L340" s="84">
        <v>0.0408</v>
      </c>
      <c r="M340" s="84">
        <v>0.1066</v>
      </c>
      <c r="N340" s="84">
        <v>0.1318</v>
      </c>
      <c r="O340" s="58" t="s">
        <v>684</v>
      </c>
      <c r="P340" s="84" t="s">
        <v>679</v>
      </c>
      <c r="Q340" s="84">
        <v>2021.12</v>
      </c>
      <c r="R340" s="118"/>
    </row>
    <row r="341" s="12" customFormat="1" ht="49" customHeight="1" spans="1:18">
      <c r="A341" s="58" t="s">
        <v>717</v>
      </c>
      <c r="B341" s="84"/>
      <c r="C341" s="84"/>
      <c r="D341" s="58"/>
      <c r="E341" s="58"/>
      <c r="F341" s="72" t="s">
        <v>718</v>
      </c>
      <c r="G341" s="100">
        <v>588</v>
      </c>
      <c r="H341" s="110"/>
      <c r="I341" s="84">
        <v>59</v>
      </c>
      <c r="J341" s="84">
        <v>34</v>
      </c>
      <c r="K341" s="84">
        <v>0.3937</v>
      </c>
      <c r="L341" s="84">
        <v>0.6475</v>
      </c>
      <c r="M341" s="84">
        <v>1.5547</v>
      </c>
      <c r="N341" s="84">
        <v>2.7084</v>
      </c>
      <c r="O341" s="58" t="s">
        <v>684</v>
      </c>
      <c r="P341" s="84" t="s">
        <v>679</v>
      </c>
      <c r="Q341" s="84">
        <v>2021.12</v>
      </c>
      <c r="R341" s="118"/>
    </row>
    <row r="342" s="8" customFormat="1" ht="45" customHeight="1" spans="1:18">
      <c r="A342" s="42" t="s">
        <v>719</v>
      </c>
      <c r="B342" s="58" t="s">
        <v>720</v>
      </c>
      <c r="C342" s="67"/>
      <c r="D342" s="67"/>
      <c r="E342" s="67"/>
      <c r="F342" s="72" t="s">
        <v>721</v>
      </c>
      <c r="G342" s="60">
        <f>G343+G344+G345+G346+G347+G348+G349+G350+G351</f>
        <v>3253.655</v>
      </c>
      <c r="H342" s="63"/>
      <c r="I342" s="67"/>
      <c r="J342" s="67"/>
      <c r="K342" s="89"/>
      <c r="L342" s="89"/>
      <c r="M342" s="89"/>
      <c r="N342" s="89"/>
      <c r="O342" s="90"/>
      <c r="P342" s="90"/>
      <c r="Q342" s="134"/>
      <c r="R342" s="116"/>
    </row>
    <row r="343" s="12" customFormat="1" ht="41" customHeight="1" spans="1:18">
      <c r="A343" s="58" t="s">
        <v>722</v>
      </c>
      <c r="B343" s="84"/>
      <c r="C343" s="84"/>
      <c r="D343" s="118"/>
      <c r="E343" s="58"/>
      <c r="F343" s="72" t="s">
        <v>723</v>
      </c>
      <c r="G343" s="100">
        <v>320</v>
      </c>
      <c r="H343" s="110"/>
      <c r="I343" s="84">
        <v>19</v>
      </c>
      <c r="J343" s="84">
        <v>6</v>
      </c>
      <c r="K343" s="84">
        <v>0.132</v>
      </c>
      <c r="L343" s="84">
        <v>0.1344</v>
      </c>
      <c r="M343" s="84">
        <v>0.4687</v>
      </c>
      <c r="N343" s="84">
        <v>0.3055</v>
      </c>
      <c r="O343" s="58" t="s">
        <v>678</v>
      </c>
      <c r="P343" s="84" t="s">
        <v>679</v>
      </c>
      <c r="Q343" s="84">
        <v>2021.12</v>
      </c>
      <c r="R343" s="118"/>
    </row>
    <row r="344" s="12" customFormat="1" ht="56" customHeight="1" spans="1:18">
      <c r="A344" s="58" t="s">
        <v>724</v>
      </c>
      <c r="B344" s="58"/>
      <c r="C344" s="84"/>
      <c r="D344" s="58"/>
      <c r="E344" s="58"/>
      <c r="F344" s="72" t="s">
        <v>725</v>
      </c>
      <c r="G344" s="100">
        <v>20</v>
      </c>
      <c r="H344" s="110"/>
      <c r="I344" s="84">
        <v>3</v>
      </c>
      <c r="J344" s="84">
        <v>1</v>
      </c>
      <c r="K344" s="84">
        <v>0.0171</v>
      </c>
      <c r="L344" s="84">
        <v>0.0261</v>
      </c>
      <c r="M344" s="84">
        <v>0.0565</v>
      </c>
      <c r="N344" s="84">
        <v>0.0787</v>
      </c>
      <c r="O344" s="58" t="s">
        <v>678</v>
      </c>
      <c r="P344" s="84" t="s">
        <v>679</v>
      </c>
      <c r="Q344" s="84">
        <v>2021.12</v>
      </c>
      <c r="R344" s="118"/>
    </row>
    <row r="345" s="12" customFormat="1" ht="69" customHeight="1" spans="1:18">
      <c r="A345" s="58" t="s">
        <v>726</v>
      </c>
      <c r="B345" s="84"/>
      <c r="C345" s="84"/>
      <c r="D345" s="58"/>
      <c r="E345" s="58"/>
      <c r="F345" s="72" t="s">
        <v>727</v>
      </c>
      <c r="G345" s="100">
        <v>218.4</v>
      </c>
      <c r="H345" s="110"/>
      <c r="I345" s="84">
        <v>17</v>
      </c>
      <c r="J345" s="84">
        <v>10</v>
      </c>
      <c r="K345" s="84">
        <v>65.0663</v>
      </c>
      <c r="L345" s="84">
        <v>59.082</v>
      </c>
      <c r="M345" s="84">
        <v>412.55921</v>
      </c>
      <c r="N345" s="84">
        <v>298.232295</v>
      </c>
      <c r="O345" s="58" t="s">
        <v>678</v>
      </c>
      <c r="P345" s="84" t="s">
        <v>679</v>
      </c>
      <c r="Q345" s="84">
        <v>2021.12</v>
      </c>
      <c r="R345" s="118"/>
    </row>
    <row r="346" s="12" customFormat="1" ht="43" customHeight="1" spans="1:18">
      <c r="A346" s="58" t="s">
        <v>728</v>
      </c>
      <c r="B346" s="84"/>
      <c r="C346" s="84"/>
      <c r="D346" s="58"/>
      <c r="E346" s="58"/>
      <c r="F346" s="72" t="s">
        <v>729</v>
      </c>
      <c r="G346" s="100">
        <v>12.075</v>
      </c>
      <c r="H346" s="110"/>
      <c r="I346" s="84">
        <v>1</v>
      </c>
      <c r="J346" s="84">
        <v>2</v>
      </c>
      <c r="K346" s="84">
        <v>0.0103</v>
      </c>
      <c r="L346" s="84">
        <v>0.0135</v>
      </c>
      <c r="M346" s="84">
        <v>0.0509</v>
      </c>
      <c r="N346" s="84">
        <v>0.0648</v>
      </c>
      <c r="O346" s="58" t="s">
        <v>678</v>
      </c>
      <c r="P346" s="84" t="s">
        <v>679</v>
      </c>
      <c r="Q346" s="84">
        <v>2021.12</v>
      </c>
      <c r="R346" s="118"/>
    </row>
    <row r="347" s="12" customFormat="1" ht="51" customHeight="1" spans="1:18">
      <c r="A347" s="58" t="s">
        <v>730</v>
      </c>
      <c r="B347" s="84"/>
      <c r="C347" s="84"/>
      <c r="D347" s="58"/>
      <c r="E347" s="58"/>
      <c r="F347" s="72" t="s">
        <v>731</v>
      </c>
      <c r="G347" s="100">
        <v>1379.8</v>
      </c>
      <c r="H347" s="110"/>
      <c r="I347" s="84">
        <v>71</v>
      </c>
      <c r="J347" s="84">
        <v>30</v>
      </c>
      <c r="K347" s="84">
        <v>0.2086</v>
      </c>
      <c r="L347" s="84">
        <v>0.3198</v>
      </c>
      <c r="M347" s="84">
        <v>0.67282</v>
      </c>
      <c r="N347" s="84">
        <v>1.12339</v>
      </c>
      <c r="O347" s="58" t="s">
        <v>678</v>
      </c>
      <c r="P347" s="84" t="s">
        <v>679</v>
      </c>
      <c r="Q347" s="84">
        <v>2021.12</v>
      </c>
      <c r="R347" s="118"/>
    </row>
    <row r="348" s="12" customFormat="1" ht="65" customHeight="1" spans="1:18">
      <c r="A348" s="58" t="s">
        <v>732</v>
      </c>
      <c r="B348" s="84"/>
      <c r="C348" s="84"/>
      <c r="D348" s="58"/>
      <c r="E348" s="58"/>
      <c r="F348" s="72" t="s">
        <v>733</v>
      </c>
      <c r="G348" s="100">
        <v>343.32</v>
      </c>
      <c r="H348" s="110"/>
      <c r="I348" s="84">
        <v>39</v>
      </c>
      <c r="J348" s="84">
        <v>14</v>
      </c>
      <c r="K348" s="84">
        <v>0.111</v>
      </c>
      <c r="L348" s="84">
        <v>0.785</v>
      </c>
      <c r="M348" s="84">
        <v>1.0713</v>
      </c>
      <c r="N348" s="84">
        <v>0.3791</v>
      </c>
      <c r="O348" s="58" t="s">
        <v>678</v>
      </c>
      <c r="P348" s="84" t="s">
        <v>679</v>
      </c>
      <c r="Q348" s="84">
        <v>2021.12</v>
      </c>
      <c r="R348" s="118"/>
    </row>
    <row r="349" s="12" customFormat="1" ht="65" customHeight="1" spans="1:18">
      <c r="A349" s="58" t="s">
        <v>734</v>
      </c>
      <c r="B349" s="84"/>
      <c r="C349" s="84"/>
      <c r="D349" s="58"/>
      <c r="E349" s="58"/>
      <c r="F349" s="72" t="s">
        <v>735</v>
      </c>
      <c r="G349" s="100">
        <v>669.6</v>
      </c>
      <c r="H349" s="110"/>
      <c r="I349" s="84">
        <v>95</v>
      </c>
      <c r="J349" s="84">
        <v>23</v>
      </c>
      <c r="K349" s="84">
        <v>0.2899</v>
      </c>
      <c r="L349" s="84">
        <v>0.3821</v>
      </c>
      <c r="M349" s="84">
        <v>1.8671</v>
      </c>
      <c r="N349" s="84">
        <v>1.24075</v>
      </c>
      <c r="O349" s="58" t="s">
        <v>678</v>
      </c>
      <c r="P349" s="84" t="s">
        <v>679</v>
      </c>
      <c r="Q349" s="84">
        <v>2021.12</v>
      </c>
      <c r="R349" s="118"/>
    </row>
    <row r="350" s="12" customFormat="1" ht="45" customHeight="1" spans="1:18">
      <c r="A350" s="58" t="s">
        <v>736</v>
      </c>
      <c r="B350" s="84"/>
      <c r="C350" s="84"/>
      <c r="D350" s="58"/>
      <c r="E350" s="58"/>
      <c r="F350" s="72" t="s">
        <v>737</v>
      </c>
      <c r="G350" s="100">
        <v>140.46</v>
      </c>
      <c r="H350" s="110"/>
      <c r="I350" s="84">
        <v>56</v>
      </c>
      <c r="J350" s="84">
        <v>22</v>
      </c>
      <c r="K350" s="84">
        <v>0.2055</v>
      </c>
      <c r="L350" s="84">
        <v>0.2328</v>
      </c>
      <c r="M350" s="84">
        <v>0.4489</v>
      </c>
      <c r="N350" s="84">
        <v>0.9866</v>
      </c>
      <c r="O350" s="58" t="s">
        <v>678</v>
      </c>
      <c r="P350" s="84" t="s">
        <v>679</v>
      </c>
      <c r="Q350" s="84">
        <v>2021.12</v>
      </c>
      <c r="R350" s="118"/>
    </row>
    <row r="351" s="12" customFormat="1" ht="39" customHeight="1" spans="1:18">
      <c r="A351" s="58" t="s">
        <v>738</v>
      </c>
      <c r="B351" s="84"/>
      <c r="C351" s="84"/>
      <c r="D351" s="58"/>
      <c r="E351" s="58"/>
      <c r="F351" s="72" t="s">
        <v>739</v>
      </c>
      <c r="G351" s="100">
        <v>150</v>
      </c>
      <c r="H351" s="110"/>
      <c r="I351" s="84">
        <v>16</v>
      </c>
      <c r="J351" s="84">
        <v>12</v>
      </c>
      <c r="K351" s="84">
        <v>0.149</v>
      </c>
      <c r="L351" s="84">
        <v>0.27386</v>
      </c>
      <c r="M351" s="84">
        <v>0.7816</v>
      </c>
      <c r="N351" s="84">
        <v>1.3574</v>
      </c>
      <c r="O351" s="58" t="s">
        <v>678</v>
      </c>
      <c r="P351" s="84" t="s">
        <v>679</v>
      </c>
      <c r="Q351" s="84">
        <v>2021.12</v>
      </c>
      <c r="R351" s="118"/>
    </row>
    <row r="352" s="8" customFormat="1" ht="35" customHeight="1" spans="1:18">
      <c r="A352" s="42" t="s">
        <v>740</v>
      </c>
      <c r="B352" s="58" t="s">
        <v>741</v>
      </c>
      <c r="C352" s="67"/>
      <c r="D352" s="67"/>
      <c r="E352" s="67"/>
      <c r="F352" s="69" t="s">
        <v>742</v>
      </c>
      <c r="G352" s="60">
        <f>G353</f>
        <v>1453.3</v>
      </c>
      <c r="H352" s="63"/>
      <c r="I352" s="67"/>
      <c r="J352" s="67"/>
      <c r="K352" s="89"/>
      <c r="L352" s="89"/>
      <c r="M352" s="89"/>
      <c r="N352" s="89"/>
      <c r="O352" s="90"/>
      <c r="P352" s="90"/>
      <c r="Q352" s="134"/>
      <c r="R352" s="116"/>
    </row>
    <row r="353" s="1" customFormat="1" ht="35" customHeight="1" spans="1:249">
      <c r="A353" s="84" t="s">
        <v>743</v>
      </c>
      <c r="B353" s="84"/>
      <c r="C353" s="67"/>
      <c r="D353" s="67"/>
      <c r="E353" s="67"/>
      <c r="F353" s="69" t="s">
        <v>742</v>
      </c>
      <c r="G353" s="60">
        <f>SUM(G354:G356)</f>
        <v>1453.3</v>
      </c>
      <c r="H353" s="63"/>
      <c r="I353" s="67"/>
      <c r="J353" s="67"/>
      <c r="K353" s="89"/>
      <c r="L353" s="89"/>
      <c r="M353" s="89"/>
      <c r="N353" s="89"/>
      <c r="O353" s="90"/>
      <c r="P353" s="90"/>
      <c r="Q353" s="134"/>
      <c r="R353" s="116"/>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3"/>
      <c r="BZ353" s="33"/>
      <c r="CA353" s="33"/>
      <c r="CB353" s="33"/>
      <c r="CC353" s="33"/>
      <c r="CD353" s="33"/>
      <c r="CE353" s="33"/>
      <c r="CF353" s="33"/>
      <c r="CG353" s="33"/>
      <c r="CH353" s="33"/>
      <c r="CI353" s="33"/>
      <c r="CJ353" s="33"/>
      <c r="CK353" s="33"/>
      <c r="CL353" s="33"/>
      <c r="CM353" s="33"/>
      <c r="CN353" s="33"/>
      <c r="CO353" s="33"/>
      <c r="CP353" s="33"/>
      <c r="CQ353" s="33"/>
      <c r="CR353" s="33"/>
      <c r="CS353" s="33"/>
      <c r="CT353" s="33"/>
      <c r="CU353" s="33"/>
      <c r="CV353" s="33"/>
      <c r="CW353" s="33"/>
      <c r="CX353" s="33"/>
      <c r="CY353" s="33"/>
      <c r="CZ353" s="33"/>
      <c r="DA353" s="33"/>
      <c r="DB353" s="33"/>
      <c r="DC353" s="33"/>
      <c r="DD353" s="33"/>
      <c r="DE353" s="33"/>
      <c r="DF353" s="33"/>
      <c r="DG353" s="33"/>
      <c r="DH353" s="33"/>
      <c r="DI353" s="33"/>
      <c r="DJ353" s="33"/>
      <c r="DK353" s="33"/>
      <c r="DL353" s="33"/>
      <c r="DM353" s="33"/>
      <c r="DN353" s="33"/>
      <c r="DO353" s="33"/>
      <c r="DP353" s="33"/>
      <c r="DQ353" s="33"/>
      <c r="DR353" s="33"/>
      <c r="DS353" s="33"/>
      <c r="DT353" s="33"/>
      <c r="DU353" s="33"/>
      <c r="DV353" s="33"/>
      <c r="DW353" s="33"/>
      <c r="DX353" s="33"/>
      <c r="DY353" s="33"/>
      <c r="DZ353" s="33"/>
      <c r="EA353" s="33"/>
      <c r="EB353" s="33"/>
      <c r="EC353" s="33"/>
      <c r="ED353" s="33"/>
      <c r="EE353" s="33"/>
      <c r="EF353" s="33"/>
      <c r="EG353" s="33"/>
      <c r="EH353" s="33"/>
      <c r="EI353" s="33"/>
      <c r="EJ353" s="33"/>
      <c r="EK353" s="33"/>
      <c r="EL353" s="33"/>
      <c r="EM353" s="33"/>
      <c r="EN353" s="33"/>
      <c r="EO353" s="33"/>
      <c r="EP353" s="33"/>
      <c r="EQ353" s="33"/>
      <c r="ER353" s="33"/>
      <c r="ES353" s="33"/>
      <c r="ET353" s="33"/>
      <c r="EU353" s="33"/>
      <c r="EV353" s="33"/>
      <c r="EW353" s="33"/>
      <c r="EX353" s="33"/>
      <c r="EY353" s="33"/>
      <c r="EZ353" s="33"/>
      <c r="FA353" s="33"/>
      <c r="FB353" s="33"/>
      <c r="FC353" s="33"/>
      <c r="FD353" s="33"/>
      <c r="FE353" s="33"/>
      <c r="FF353" s="33"/>
      <c r="FG353" s="33"/>
      <c r="FH353" s="33"/>
      <c r="FI353" s="33"/>
      <c r="FJ353" s="33"/>
      <c r="FK353" s="33"/>
      <c r="FL353" s="33"/>
      <c r="FM353" s="33"/>
      <c r="FN353" s="33"/>
      <c r="FO353" s="33"/>
      <c r="FP353" s="33"/>
      <c r="FQ353" s="33"/>
      <c r="FR353" s="33"/>
      <c r="FS353" s="33"/>
      <c r="FT353" s="33"/>
      <c r="FU353" s="33"/>
      <c r="FV353" s="33"/>
      <c r="FW353" s="33"/>
      <c r="FX353" s="33"/>
      <c r="FY353" s="33"/>
      <c r="FZ353" s="33"/>
      <c r="GA353" s="33"/>
      <c r="GB353" s="33"/>
      <c r="GC353" s="33"/>
      <c r="GD353" s="33"/>
      <c r="GE353" s="33"/>
      <c r="GF353" s="33"/>
      <c r="GG353" s="33"/>
      <c r="GH353" s="33"/>
      <c r="GI353" s="33"/>
      <c r="GJ353" s="33"/>
      <c r="GK353" s="33"/>
      <c r="GL353" s="33"/>
      <c r="GM353" s="33"/>
      <c r="GN353" s="33"/>
      <c r="GO353" s="33"/>
      <c r="GP353" s="33"/>
      <c r="GQ353" s="33"/>
      <c r="GR353" s="33"/>
      <c r="GS353" s="33"/>
      <c r="GT353" s="33"/>
      <c r="GU353" s="33"/>
      <c r="GV353" s="33"/>
      <c r="GW353" s="33"/>
      <c r="GX353" s="33"/>
      <c r="GY353" s="33"/>
      <c r="GZ353" s="33"/>
      <c r="HA353" s="33"/>
      <c r="HB353" s="33"/>
      <c r="HC353" s="33"/>
      <c r="HD353" s="33"/>
      <c r="HE353" s="33"/>
      <c r="HF353" s="33"/>
      <c r="HG353" s="33"/>
      <c r="HH353" s="33"/>
      <c r="HI353" s="33"/>
      <c r="HJ353" s="33"/>
      <c r="HK353" s="33"/>
      <c r="HL353" s="33"/>
      <c r="HM353" s="33"/>
      <c r="HN353" s="33"/>
      <c r="HO353" s="33"/>
      <c r="HP353" s="33"/>
      <c r="HQ353" s="33"/>
      <c r="HR353" s="33"/>
      <c r="HS353" s="33"/>
      <c r="HT353" s="33"/>
      <c r="HU353" s="33"/>
      <c r="HV353" s="33"/>
      <c r="HW353" s="33"/>
      <c r="HX353" s="33"/>
      <c r="HY353" s="33"/>
      <c r="HZ353" s="33"/>
      <c r="IA353" s="33"/>
      <c r="IB353" s="33"/>
      <c r="IC353" s="33"/>
      <c r="ID353" s="33"/>
      <c r="IE353" s="33"/>
      <c r="IF353" s="33"/>
      <c r="IG353" s="33"/>
      <c r="IH353" s="33"/>
      <c r="II353" s="33"/>
      <c r="IJ353" s="33"/>
      <c r="IK353" s="33"/>
      <c r="IL353" s="33"/>
      <c r="IM353" s="33"/>
      <c r="IN353" s="33"/>
      <c r="IO353" s="33"/>
    </row>
    <row r="354" s="1" customFormat="1" ht="118" customHeight="1" spans="1:249">
      <c r="A354" s="90">
        <v>1</v>
      </c>
      <c r="B354" s="61" t="s">
        <v>744</v>
      </c>
      <c r="C354" s="61" t="s">
        <v>39</v>
      </c>
      <c r="D354" s="61" t="s">
        <v>745</v>
      </c>
      <c r="E354" s="61" t="s">
        <v>111</v>
      </c>
      <c r="F354" s="66" t="s">
        <v>746</v>
      </c>
      <c r="G354" s="64">
        <v>538</v>
      </c>
      <c r="H354" s="66" t="s">
        <v>747</v>
      </c>
      <c r="I354" s="65">
        <v>10</v>
      </c>
      <c r="J354" s="65">
        <v>6</v>
      </c>
      <c r="K354" s="61">
        <v>0.0944</v>
      </c>
      <c r="L354" s="61">
        <v>0.2139</v>
      </c>
      <c r="M354" s="61">
        <v>0.478</v>
      </c>
      <c r="N354" s="61">
        <v>0.938</v>
      </c>
      <c r="O354" s="61" t="s">
        <v>748</v>
      </c>
      <c r="P354" s="61" t="s">
        <v>111</v>
      </c>
      <c r="Q354" s="61">
        <v>2021.12</v>
      </c>
      <c r="R354" s="65"/>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row>
    <row r="355" s="1" customFormat="1" ht="76" customHeight="1" spans="1:249">
      <c r="A355" s="90">
        <v>2</v>
      </c>
      <c r="B355" s="61" t="s">
        <v>749</v>
      </c>
      <c r="C355" s="61" t="s">
        <v>39</v>
      </c>
      <c r="D355" s="65" t="s">
        <v>40</v>
      </c>
      <c r="E355" s="61" t="s">
        <v>750</v>
      </c>
      <c r="F355" s="66" t="s">
        <v>751</v>
      </c>
      <c r="G355" s="64">
        <v>415.3</v>
      </c>
      <c r="H355" s="66" t="s">
        <v>752</v>
      </c>
      <c r="I355" s="61"/>
      <c r="J355" s="61">
        <v>1</v>
      </c>
      <c r="K355" s="61">
        <v>0.0102</v>
      </c>
      <c r="L355" s="61">
        <v>0.0152</v>
      </c>
      <c r="M355" s="61">
        <v>0.0194</v>
      </c>
      <c r="N355" s="61">
        <v>0.1123</v>
      </c>
      <c r="O355" s="61" t="s">
        <v>748</v>
      </c>
      <c r="P355" s="61" t="s">
        <v>76</v>
      </c>
      <c r="Q355" s="61">
        <v>2021.12</v>
      </c>
      <c r="R355" s="116"/>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row>
    <row r="356" s="1" customFormat="1" ht="84" customHeight="1" spans="1:249">
      <c r="A356" s="90">
        <v>3</v>
      </c>
      <c r="B356" s="61" t="s">
        <v>753</v>
      </c>
      <c r="C356" s="61" t="s">
        <v>39</v>
      </c>
      <c r="D356" s="65" t="s">
        <v>40</v>
      </c>
      <c r="E356" s="61" t="s">
        <v>754</v>
      </c>
      <c r="F356" s="66" t="s">
        <v>755</v>
      </c>
      <c r="G356" s="64">
        <v>500</v>
      </c>
      <c r="H356" s="66" t="s">
        <v>752</v>
      </c>
      <c r="I356" s="61"/>
      <c r="J356" s="61">
        <v>1</v>
      </c>
      <c r="K356" s="61">
        <v>0.0085</v>
      </c>
      <c r="L356" s="61">
        <v>0.0096</v>
      </c>
      <c r="M356" s="61">
        <v>0.0121</v>
      </c>
      <c r="N356" s="61">
        <v>0.1022</v>
      </c>
      <c r="O356" s="61" t="s">
        <v>748</v>
      </c>
      <c r="P356" s="61" t="s">
        <v>76</v>
      </c>
      <c r="Q356" s="61">
        <v>2021.12</v>
      </c>
      <c r="R356" s="116"/>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row>
    <row r="357" s="8" customFormat="1" ht="35" customHeight="1" spans="1:18">
      <c r="A357" s="42" t="s">
        <v>756</v>
      </c>
      <c r="B357" s="119" t="s">
        <v>757</v>
      </c>
      <c r="C357" s="67"/>
      <c r="D357" s="67"/>
      <c r="E357" s="67"/>
      <c r="F357" s="66"/>
      <c r="G357" s="60">
        <f>G358+G363+G364+G373+G374</f>
        <v>19320</v>
      </c>
      <c r="H357" s="63"/>
      <c r="I357" s="92"/>
      <c r="J357" s="92"/>
      <c r="K357" s="115"/>
      <c r="L357" s="115"/>
      <c r="M357" s="115"/>
      <c r="N357" s="115"/>
      <c r="O357" s="90"/>
      <c r="P357" s="90"/>
      <c r="Q357" s="90"/>
      <c r="R357" s="116"/>
    </row>
    <row r="358" s="8" customFormat="1" ht="35" customHeight="1" spans="1:18">
      <c r="A358" s="84" t="s">
        <v>758</v>
      </c>
      <c r="B358" s="84"/>
      <c r="C358" s="67"/>
      <c r="D358" s="67"/>
      <c r="E358" s="67"/>
      <c r="F358" s="72" t="s">
        <v>759</v>
      </c>
      <c r="G358" s="60">
        <f>G359+G360+G361+G362</f>
        <v>20</v>
      </c>
      <c r="H358" s="63"/>
      <c r="I358" s="92"/>
      <c r="J358" s="92"/>
      <c r="K358" s="115"/>
      <c r="L358" s="115"/>
      <c r="M358" s="115"/>
      <c r="N358" s="115"/>
      <c r="O358" s="90"/>
      <c r="P358" s="90"/>
      <c r="Q358" s="90"/>
      <c r="R358" s="116"/>
    </row>
    <row r="359" s="8" customFormat="1" ht="90" customHeight="1" spans="1:18">
      <c r="A359" s="90">
        <v>1</v>
      </c>
      <c r="B359" s="90" t="s">
        <v>760</v>
      </c>
      <c r="C359" s="90" t="s">
        <v>39</v>
      </c>
      <c r="D359" s="61" t="s">
        <v>46</v>
      </c>
      <c r="E359" s="61" t="s">
        <v>761</v>
      </c>
      <c r="F359" s="120" t="s">
        <v>762</v>
      </c>
      <c r="G359" s="64">
        <v>5</v>
      </c>
      <c r="H359" s="63" t="s">
        <v>763</v>
      </c>
      <c r="I359" s="114">
        <v>1</v>
      </c>
      <c r="J359" s="67"/>
      <c r="K359" s="86">
        <v>0.0024</v>
      </c>
      <c r="L359" s="86">
        <v>0.02</v>
      </c>
      <c r="M359" s="64">
        <v>0.0065</v>
      </c>
      <c r="N359" s="86">
        <v>0.08</v>
      </c>
      <c r="O359" s="61" t="s">
        <v>764</v>
      </c>
      <c r="P359" s="61" t="s">
        <v>764</v>
      </c>
      <c r="Q359" s="90">
        <v>2021.12</v>
      </c>
      <c r="R359" s="116"/>
    </row>
    <row r="360" s="8" customFormat="1" ht="66" customHeight="1" spans="1:18">
      <c r="A360" s="90">
        <v>2</v>
      </c>
      <c r="B360" s="90" t="s">
        <v>760</v>
      </c>
      <c r="C360" s="90" t="s">
        <v>39</v>
      </c>
      <c r="D360" s="61" t="s">
        <v>46</v>
      </c>
      <c r="E360" s="61" t="s">
        <v>765</v>
      </c>
      <c r="F360" s="120" t="s">
        <v>766</v>
      </c>
      <c r="G360" s="64">
        <v>5</v>
      </c>
      <c r="H360" s="63" t="s">
        <v>763</v>
      </c>
      <c r="I360" s="114">
        <v>1</v>
      </c>
      <c r="J360" s="92"/>
      <c r="K360" s="87"/>
      <c r="L360" s="87">
        <v>0.0023</v>
      </c>
      <c r="M360" s="128"/>
      <c r="N360" s="87">
        <v>0.0038</v>
      </c>
      <c r="O360" s="61" t="s">
        <v>764</v>
      </c>
      <c r="P360" s="61" t="s">
        <v>764</v>
      </c>
      <c r="Q360" s="90">
        <v>2021.12</v>
      </c>
      <c r="R360" s="116"/>
    </row>
    <row r="361" s="8" customFormat="1" ht="66" customHeight="1" spans="1:18">
      <c r="A361" s="90">
        <v>3</v>
      </c>
      <c r="B361" s="90" t="s">
        <v>760</v>
      </c>
      <c r="C361" s="90" t="s">
        <v>39</v>
      </c>
      <c r="D361" s="61" t="s">
        <v>46</v>
      </c>
      <c r="E361" s="61" t="s">
        <v>767</v>
      </c>
      <c r="F361" s="120" t="s">
        <v>768</v>
      </c>
      <c r="G361" s="64">
        <v>5</v>
      </c>
      <c r="H361" s="63" t="s">
        <v>763</v>
      </c>
      <c r="I361" s="114">
        <v>1</v>
      </c>
      <c r="J361" s="67"/>
      <c r="K361" s="86"/>
      <c r="L361" s="86">
        <v>0.0097</v>
      </c>
      <c r="M361" s="64"/>
      <c r="N361" s="86">
        <v>0.0158</v>
      </c>
      <c r="O361" s="61" t="s">
        <v>764</v>
      </c>
      <c r="P361" s="61" t="s">
        <v>764</v>
      </c>
      <c r="Q361" s="90">
        <v>2021.12</v>
      </c>
      <c r="R361" s="116"/>
    </row>
    <row r="362" s="8" customFormat="1" ht="66" customHeight="1" spans="1:18">
      <c r="A362" s="90">
        <v>4</v>
      </c>
      <c r="B362" s="90" t="s">
        <v>760</v>
      </c>
      <c r="C362" s="90" t="s">
        <v>39</v>
      </c>
      <c r="D362" s="61" t="s">
        <v>46</v>
      </c>
      <c r="E362" s="61" t="s">
        <v>769</v>
      </c>
      <c r="F362" s="120" t="s">
        <v>770</v>
      </c>
      <c r="G362" s="64">
        <v>5</v>
      </c>
      <c r="H362" s="63" t="s">
        <v>763</v>
      </c>
      <c r="I362" s="114">
        <v>1</v>
      </c>
      <c r="J362" s="92"/>
      <c r="K362" s="86"/>
      <c r="L362" s="86">
        <v>0.0013</v>
      </c>
      <c r="M362" s="128"/>
      <c r="N362" s="86">
        <v>0.0018</v>
      </c>
      <c r="O362" s="61" t="s">
        <v>764</v>
      </c>
      <c r="P362" s="61" t="s">
        <v>764</v>
      </c>
      <c r="Q362" s="90">
        <v>2021.12</v>
      </c>
      <c r="R362" s="116"/>
    </row>
    <row r="363" s="12" customFormat="1" ht="54" customHeight="1" spans="1:18">
      <c r="A363" s="58" t="s">
        <v>771</v>
      </c>
      <c r="B363" s="84"/>
      <c r="C363" s="84"/>
      <c r="D363" s="58"/>
      <c r="E363" s="58"/>
      <c r="F363" s="72" t="s">
        <v>772</v>
      </c>
      <c r="G363" s="100">
        <v>200</v>
      </c>
      <c r="H363" s="110"/>
      <c r="I363" s="84">
        <v>10</v>
      </c>
      <c r="J363" s="84">
        <v>6</v>
      </c>
      <c r="K363" s="84">
        <v>0.1048</v>
      </c>
      <c r="L363" s="84">
        <v>0.10594</v>
      </c>
      <c r="M363" s="84">
        <v>0.38811</v>
      </c>
      <c r="N363" s="84">
        <v>0.387695</v>
      </c>
      <c r="O363" s="58" t="s">
        <v>678</v>
      </c>
      <c r="P363" s="84" t="s">
        <v>679</v>
      </c>
      <c r="Q363" s="90">
        <v>2021.12</v>
      </c>
      <c r="R363" s="118"/>
    </row>
    <row r="364" s="12" customFormat="1" ht="91" customHeight="1" spans="1:18">
      <c r="A364" s="58" t="s">
        <v>773</v>
      </c>
      <c r="B364" s="84"/>
      <c r="C364" s="58" t="s">
        <v>774</v>
      </c>
      <c r="D364" s="61" t="s">
        <v>40</v>
      </c>
      <c r="E364" s="58"/>
      <c r="F364" s="72" t="s">
        <v>775</v>
      </c>
      <c r="G364" s="100">
        <f>G365+G366+G367+G368+G369+G370+G371+G372</f>
        <v>8800</v>
      </c>
      <c r="H364" s="110"/>
      <c r="I364" s="84"/>
      <c r="J364" s="84"/>
      <c r="K364" s="84"/>
      <c r="L364" s="84"/>
      <c r="M364" s="84"/>
      <c r="N364" s="84"/>
      <c r="O364" s="58"/>
      <c r="P364" s="58"/>
      <c r="Q364" s="90">
        <v>2021.12</v>
      </c>
      <c r="R364" s="118"/>
    </row>
    <row r="365" s="12" customFormat="1" ht="163" customHeight="1" spans="1:17">
      <c r="A365" s="90">
        <v>1</v>
      </c>
      <c r="B365" s="61" t="s">
        <v>776</v>
      </c>
      <c r="C365" s="61" t="s">
        <v>39</v>
      </c>
      <c r="D365" s="61" t="s">
        <v>40</v>
      </c>
      <c r="E365" s="61" t="s">
        <v>93</v>
      </c>
      <c r="F365" s="71" t="s">
        <v>777</v>
      </c>
      <c r="G365" s="61">
        <v>2000</v>
      </c>
      <c r="H365" s="92" t="s">
        <v>778</v>
      </c>
      <c r="I365" s="92">
        <v>18</v>
      </c>
      <c r="J365" s="86">
        <v>26</v>
      </c>
      <c r="K365" s="86">
        <v>0.165</v>
      </c>
      <c r="L365" s="86">
        <v>0.2755</v>
      </c>
      <c r="M365" s="86">
        <v>0.54</v>
      </c>
      <c r="N365" s="61">
        <v>0.87</v>
      </c>
      <c r="O365" s="90" t="s">
        <v>148</v>
      </c>
      <c r="P365" s="61" t="s">
        <v>93</v>
      </c>
      <c r="Q365" s="90">
        <v>2021.12</v>
      </c>
    </row>
    <row r="366" s="12" customFormat="1" ht="152" customHeight="1" spans="1:17">
      <c r="A366" s="90">
        <v>2</v>
      </c>
      <c r="B366" s="61" t="s">
        <v>779</v>
      </c>
      <c r="C366" s="61" t="s">
        <v>39</v>
      </c>
      <c r="D366" s="61" t="s">
        <v>40</v>
      </c>
      <c r="E366" s="61" t="s">
        <v>50</v>
      </c>
      <c r="F366" s="71" t="s">
        <v>780</v>
      </c>
      <c r="G366" s="61">
        <v>2000</v>
      </c>
      <c r="H366" s="92" t="s">
        <v>778</v>
      </c>
      <c r="I366" s="92">
        <v>29</v>
      </c>
      <c r="J366" s="86">
        <v>3</v>
      </c>
      <c r="K366" s="86">
        <v>0.102</v>
      </c>
      <c r="L366" s="86">
        <v>0.15</v>
      </c>
      <c r="M366" s="86">
        <v>0.4018</v>
      </c>
      <c r="N366" s="61">
        <v>0.521</v>
      </c>
      <c r="O366" s="90" t="s">
        <v>148</v>
      </c>
      <c r="P366" s="61" t="s">
        <v>50</v>
      </c>
      <c r="Q366" s="90">
        <v>2021.12</v>
      </c>
    </row>
    <row r="367" s="12" customFormat="1" ht="92" customHeight="1" spans="1:17">
      <c r="A367" s="90">
        <v>3</v>
      </c>
      <c r="B367" s="61" t="s">
        <v>781</v>
      </c>
      <c r="C367" s="61" t="s">
        <v>39</v>
      </c>
      <c r="D367" s="61" t="s">
        <v>40</v>
      </c>
      <c r="E367" s="61" t="s">
        <v>67</v>
      </c>
      <c r="F367" s="71" t="s">
        <v>782</v>
      </c>
      <c r="G367" s="61">
        <v>1000</v>
      </c>
      <c r="H367" s="92" t="s">
        <v>778</v>
      </c>
      <c r="I367" s="92">
        <v>7</v>
      </c>
      <c r="J367" s="86">
        <v>11</v>
      </c>
      <c r="K367" s="86">
        <v>0.1041</v>
      </c>
      <c r="L367" s="86">
        <v>0.145</v>
      </c>
      <c r="M367" s="86">
        <v>0.418</v>
      </c>
      <c r="N367" s="61">
        <v>0.6102</v>
      </c>
      <c r="O367" s="90" t="s">
        <v>148</v>
      </c>
      <c r="P367" s="61" t="s">
        <v>67</v>
      </c>
      <c r="Q367" s="90">
        <v>2021.12</v>
      </c>
    </row>
    <row r="368" s="12" customFormat="1" ht="144" customHeight="1" spans="1:17">
      <c r="A368" s="90">
        <v>4</v>
      </c>
      <c r="B368" s="61" t="s">
        <v>783</v>
      </c>
      <c r="C368" s="61" t="s">
        <v>39</v>
      </c>
      <c r="D368" s="61" t="s">
        <v>40</v>
      </c>
      <c r="E368" s="61" t="s">
        <v>111</v>
      </c>
      <c r="F368" s="71" t="s">
        <v>784</v>
      </c>
      <c r="G368" s="61">
        <v>500</v>
      </c>
      <c r="H368" s="92" t="s">
        <v>778</v>
      </c>
      <c r="I368" s="92">
        <v>15</v>
      </c>
      <c r="J368" s="86">
        <v>0</v>
      </c>
      <c r="K368" s="86">
        <v>0.2014</v>
      </c>
      <c r="L368" s="86">
        <v>0.2896</v>
      </c>
      <c r="M368" s="86">
        <v>0.684</v>
      </c>
      <c r="N368" s="61">
        <v>0.9018</v>
      </c>
      <c r="O368" s="90" t="s">
        <v>148</v>
      </c>
      <c r="P368" s="61" t="s">
        <v>111</v>
      </c>
      <c r="Q368" s="90">
        <v>2021.12</v>
      </c>
    </row>
    <row r="369" s="12" customFormat="1" ht="113" customHeight="1" spans="1:17">
      <c r="A369" s="90">
        <v>5</v>
      </c>
      <c r="B369" s="61" t="s">
        <v>785</v>
      </c>
      <c r="C369" s="61" t="s">
        <v>39</v>
      </c>
      <c r="D369" s="61" t="s">
        <v>40</v>
      </c>
      <c r="E369" s="61" t="s">
        <v>93</v>
      </c>
      <c r="F369" s="71" t="s">
        <v>786</v>
      </c>
      <c r="G369" s="61">
        <v>1000</v>
      </c>
      <c r="H369" s="92" t="s">
        <v>778</v>
      </c>
      <c r="I369" s="92">
        <v>7</v>
      </c>
      <c r="J369" s="86">
        <v>5</v>
      </c>
      <c r="K369" s="86">
        <v>0.046</v>
      </c>
      <c r="L369" s="86">
        <v>0.0887</v>
      </c>
      <c r="M369" s="86">
        <v>0.245</v>
      </c>
      <c r="N369" s="61">
        <v>0.3759</v>
      </c>
      <c r="O369" s="90" t="s">
        <v>44</v>
      </c>
      <c r="P369" s="61" t="s">
        <v>93</v>
      </c>
      <c r="Q369" s="90">
        <v>2021.12</v>
      </c>
    </row>
    <row r="370" s="12" customFormat="1" ht="142" customHeight="1" spans="1:17">
      <c r="A370" s="90">
        <v>6</v>
      </c>
      <c r="B370" s="61" t="s">
        <v>787</v>
      </c>
      <c r="C370" s="61" t="s">
        <v>39</v>
      </c>
      <c r="D370" s="61" t="s">
        <v>40</v>
      </c>
      <c r="E370" s="61" t="s">
        <v>67</v>
      </c>
      <c r="F370" s="71" t="s">
        <v>788</v>
      </c>
      <c r="G370" s="61">
        <v>800</v>
      </c>
      <c r="H370" s="92" t="s">
        <v>778</v>
      </c>
      <c r="I370" s="92">
        <v>4</v>
      </c>
      <c r="J370" s="86">
        <v>9</v>
      </c>
      <c r="K370" s="86">
        <v>0.055</v>
      </c>
      <c r="L370" s="86">
        <v>0.1068</v>
      </c>
      <c r="M370" s="86">
        <v>0.1858</v>
      </c>
      <c r="N370" s="61">
        <v>0.5108</v>
      </c>
      <c r="O370" s="90" t="s">
        <v>44</v>
      </c>
      <c r="P370" s="61" t="s">
        <v>67</v>
      </c>
      <c r="Q370" s="90">
        <v>2021.12</v>
      </c>
    </row>
    <row r="371" s="12" customFormat="1" ht="110" customHeight="1" spans="1:17">
      <c r="A371" s="90">
        <v>7</v>
      </c>
      <c r="B371" s="61" t="s">
        <v>789</v>
      </c>
      <c r="C371" s="61" t="s">
        <v>39</v>
      </c>
      <c r="D371" s="61" t="s">
        <v>40</v>
      </c>
      <c r="E371" s="61" t="s">
        <v>58</v>
      </c>
      <c r="F371" s="71" t="s">
        <v>790</v>
      </c>
      <c r="G371" s="61">
        <v>500</v>
      </c>
      <c r="H371" s="92" t="s">
        <v>778</v>
      </c>
      <c r="I371" s="92">
        <v>1</v>
      </c>
      <c r="J371" s="86">
        <v>7</v>
      </c>
      <c r="K371" s="86">
        <v>0.0105</v>
      </c>
      <c r="L371" s="86">
        <v>0.101</v>
      </c>
      <c r="M371" s="86">
        <v>0.0428</v>
      </c>
      <c r="N371" s="61">
        <v>0.5012</v>
      </c>
      <c r="O371" s="90" t="s">
        <v>44</v>
      </c>
      <c r="P371" s="61" t="s">
        <v>58</v>
      </c>
      <c r="Q371" s="90">
        <v>2021.12</v>
      </c>
    </row>
    <row r="372" s="12" customFormat="1" ht="117" customHeight="1" spans="1:17">
      <c r="A372" s="90">
        <v>8</v>
      </c>
      <c r="B372" s="61" t="s">
        <v>791</v>
      </c>
      <c r="C372" s="61" t="s">
        <v>39</v>
      </c>
      <c r="D372" s="61" t="s">
        <v>40</v>
      </c>
      <c r="E372" s="61" t="s">
        <v>792</v>
      </c>
      <c r="F372" s="71" t="s">
        <v>793</v>
      </c>
      <c r="G372" s="61">
        <v>1000</v>
      </c>
      <c r="H372" s="92" t="s">
        <v>778</v>
      </c>
      <c r="I372" s="92">
        <v>11</v>
      </c>
      <c r="J372" s="86">
        <v>13</v>
      </c>
      <c r="K372" s="86">
        <v>0.1645</v>
      </c>
      <c r="L372" s="86">
        <v>0.212</v>
      </c>
      <c r="M372" s="86">
        <v>0.414</v>
      </c>
      <c r="N372" s="61">
        <v>0.6011</v>
      </c>
      <c r="O372" s="90" t="s">
        <v>44</v>
      </c>
      <c r="P372" s="61" t="s">
        <v>792</v>
      </c>
      <c r="Q372" s="90">
        <v>2021.12</v>
      </c>
    </row>
    <row r="373" s="13" customFormat="1" ht="43" customHeight="1" spans="1:249">
      <c r="A373" s="121" t="s">
        <v>794</v>
      </c>
      <c r="B373" s="122"/>
      <c r="C373" s="123" t="s">
        <v>795</v>
      </c>
      <c r="D373" s="61" t="s">
        <v>40</v>
      </c>
      <c r="E373" s="123" t="s">
        <v>796</v>
      </c>
      <c r="F373" s="124" t="s">
        <v>797</v>
      </c>
      <c r="G373" s="58">
        <v>9800</v>
      </c>
      <c r="H373" s="112"/>
      <c r="I373" s="112"/>
      <c r="J373" s="85"/>
      <c r="K373" s="85"/>
      <c r="L373" s="85"/>
      <c r="M373" s="85"/>
      <c r="N373" s="58"/>
      <c r="O373" s="84"/>
      <c r="P373" s="84"/>
      <c r="Q373" s="90">
        <v>2021.12</v>
      </c>
      <c r="R373" s="135"/>
      <c r="S373" s="135"/>
      <c r="T373" s="135"/>
      <c r="U373" s="135"/>
      <c r="V373" s="135"/>
      <c r="W373" s="135"/>
      <c r="X373" s="135"/>
      <c r="Y373" s="135"/>
      <c r="Z373" s="135"/>
      <c r="AA373" s="135"/>
      <c r="AB373" s="135"/>
      <c r="AC373" s="135"/>
      <c r="AD373" s="135"/>
      <c r="AE373" s="135"/>
      <c r="AF373" s="135"/>
      <c r="AG373" s="135"/>
      <c r="AH373" s="135"/>
      <c r="AI373" s="135"/>
      <c r="AJ373" s="135"/>
      <c r="AK373" s="135"/>
      <c r="AL373" s="135"/>
      <c r="AM373" s="135"/>
      <c r="AN373" s="135"/>
      <c r="AO373" s="135"/>
      <c r="AP373" s="135"/>
      <c r="AQ373" s="135"/>
      <c r="AR373" s="135"/>
      <c r="AS373" s="135"/>
      <c r="AT373" s="135"/>
      <c r="AU373" s="135"/>
      <c r="AV373" s="135"/>
      <c r="AW373" s="135"/>
      <c r="AX373" s="135"/>
      <c r="AY373" s="135"/>
      <c r="AZ373" s="135"/>
      <c r="BA373" s="135"/>
      <c r="BB373" s="135"/>
      <c r="BC373" s="135"/>
      <c r="BD373" s="135"/>
      <c r="BE373" s="135"/>
      <c r="BF373" s="135"/>
      <c r="BG373" s="135"/>
      <c r="BH373" s="135"/>
      <c r="BI373" s="135"/>
      <c r="BJ373" s="135"/>
      <c r="BK373" s="135"/>
      <c r="BL373" s="135"/>
      <c r="BM373" s="135"/>
      <c r="BN373" s="135"/>
      <c r="BO373" s="135"/>
      <c r="BP373" s="135"/>
      <c r="BQ373" s="135"/>
      <c r="BR373" s="135"/>
      <c r="BS373" s="135"/>
      <c r="BT373" s="135"/>
      <c r="BU373" s="135"/>
      <c r="BV373" s="135"/>
      <c r="BW373" s="135"/>
      <c r="BX373" s="135"/>
      <c r="BY373" s="135"/>
      <c r="BZ373" s="135"/>
      <c r="CA373" s="135"/>
      <c r="CB373" s="135"/>
      <c r="CC373" s="135"/>
      <c r="CD373" s="135"/>
      <c r="CE373" s="135"/>
      <c r="CF373" s="135"/>
      <c r="CG373" s="135"/>
      <c r="CH373" s="135"/>
      <c r="CI373" s="135"/>
      <c r="CJ373" s="135"/>
      <c r="CK373" s="135"/>
      <c r="CL373" s="135"/>
      <c r="CM373" s="135"/>
      <c r="CN373" s="135"/>
      <c r="CO373" s="135"/>
      <c r="CP373" s="135"/>
      <c r="CQ373" s="135"/>
      <c r="CR373" s="135"/>
      <c r="CS373" s="135"/>
      <c r="CT373" s="135"/>
      <c r="CU373" s="135"/>
      <c r="CV373" s="135"/>
      <c r="CW373" s="135"/>
      <c r="CX373" s="135"/>
      <c r="CY373" s="135"/>
      <c r="CZ373" s="135"/>
      <c r="DA373" s="135"/>
      <c r="DB373" s="135"/>
      <c r="DC373" s="135"/>
      <c r="DD373" s="135"/>
      <c r="DE373" s="135"/>
      <c r="DF373" s="135"/>
      <c r="DG373" s="135"/>
      <c r="DH373" s="135"/>
      <c r="DI373" s="135"/>
      <c r="DJ373" s="135"/>
      <c r="DK373" s="135"/>
      <c r="DL373" s="135"/>
      <c r="DM373" s="135"/>
      <c r="DN373" s="135"/>
      <c r="DO373" s="135"/>
      <c r="DP373" s="135"/>
      <c r="DQ373" s="135"/>
      <c r="DR373" s="135"/>
      <c r="DS373" s="135"/>
      <c r="DT373" s="135"/>
      <c r="DU373" s="135"/>
      <c r="DV373" s="135"/>
      <c r="DW373" s="135"/>
      <c r="DX373" s="135"/>
      <c r="DY373" s="135"/>
      <c r="DZ373" s="135"/>
      <c r="EA373" s="135"/>
      <c r="EB373" s="135"/>
      <c r="EC373" s="135"/>
      <c r="ED373" s="135"/>
      <c r="EE373" s="135"/>
      <c r="EF373" s="135"/>
      <c r="EG373" s="135"/>
      <c r="EH373" s="135"/>
      <c r="EI373" s="135"/>
      <c r="EJ373" s="135"/>
      <c r="EK373" s="135"/>
      <c r="EL373" s="135"/>
      <c r="EM373" s="135"/>
      <c r="EN373" s="135"/>
      <c r="EO373" s="135"/>
      <c r="EP373" s="135"/>
      <c r="EQ373" s="135"/>
      <c r="ER373" s="135"/>
      <c r="ES373" s="135"/>
      <c r="ET373" s="135"/>
      <c r="EU373" s="135"/>
      <c r="EV373" s="135"/>
      <c r="EW373" s="135"/>
      <c r="EX373" s="135"/>
      <c r="EY373" s="135"/>
      <c r="EZ373" s="135"/>
      <c r="FA373" s="135"/>
      <c r="FB373" s="135"/>
      <c r="FC373" s="135"/>
      <c r="FD373" s="135"/>
      <c r="FE373" s="135"/>
      <c r="FF373" s="135"/>
      <c r="FG373" s="135"/>
      <c r="FH373" s="135"/>
      <c r="FI373" s="135"/>
      <c r="FJ373" s="135"/>
      <c r="FK373" s="135"/>
      <c r="FL373" s="135"/>
      <c r="FM373" s="135"/>
      <c r="FN373" s="135"/>
      <c r="FO373" s="135"/>
      <c r="FP373" s="135"/>
      <c r="FQ373" s="135"/>
      <c r="FR373" s="135"/>
      <c r="FS373" s="135"/>
      <c r="FT373" s="135"/>
      <c r="FU373" s="135"/>
      <c r="FV373" s="135"/>
      <c r="FW373" s="135"/>
      <c r="FX373" s="135"/>
      <c r="FY373" s="135"/>
      <c r="FZ373" s="135"/>
      <c r="GA373" s="135"/>
      <c r="GB373" s="135"/>
      <c r="GC373" s="135"/>
      <c r="GD373" s="135"/>
      <c r="GE373" s="135"/>
      <c r="GF373" s="135"/>
      <c r="GG373" s="135"/>
      <c r="GH373" s="135"/>
      <c r="GI373" s="135"/>
      <c r="GJ373" s="135"/>
      <c r="GK373" s="135"/>
      <c r="GL373" s="135"/>
      <c r="GM373" s="135"/>
      <c r="GN373" s="135"/>
      <c r="GO373" s="135"/>
      <c r="GP373" s="135"/>
      <c r="GQ373" s="135"/>
      <c r="GR373" s="135"/>
      <c r="GS373" s="135"/>
      <c r="GT373" s="135"/>
      <c r="GU373" s="135"/>
      <c r="GV373" s="135"/>
      <c r="GW373" s="135"/>
      <c r="GX373" s="135"/>
      <c r="GY373" s="135"/>
      <c r="GZ373" s="135"/>
      <c r="HA373" s="135"/>
      <c r="HB373" s="135"/>
      <c r="HC373" s="135"/>
      <c r="HD373" s="135"/>
      <c r="HE373" s="135"/>
      <c r="HF373" s="135"/>
      <c r="HG373" s="135"/>
      <c r="HH373" s="135"/>
      <c r="HI373" s="135"/>
      <c r="HJ373" s="135"/>
      <c r="HK373" s="135"/>
      <c r="HL373" s="135"/>
      <c r="HM373" s="135"/>
      <c r="HN373" s="135"/>
      <c r="HO373" s="135"/>
      <c r="HP373" s="135"/>
      <c r="HQ373" s="135"/>
      <c r="HR373" s="135"/>
      <c r="HS373" s="135"/>
      <c r="HT373" s="135"/>
      <c r="HU373" s="135"/>
      <c r="HV373" s="135"/>
      <c r="HW373" s="135"/>
      <c r="HX373" s="135"/>
      <c r="HY373" s="135"/>
      <c r="HZ373" s="135"/>
      <c r="IA373" s="135"/>
      <c r="IB373" s="135"/>
      <c r="IC373" s="135"/>
      <c r="ID373" s="135"/>
      <c r="IE373" s="135"/>
      <c r="IF373" s="135"/>
      <c r="IG373" s="135"/>
      <c r="IH373" s="135"/>
      <c r="II373" s="135"/>
      <c r="IJ373" s="135"/>
      <c r="IK373" s="135"/>
      <c r="IL373" s="135"/>
      <c r="IM373" s="135"/>
      <c r="IN373" s="135"/>
      <c r="IO373" s="135"/>
    </row>
    <row r="374" s="13" customFormat="1" ht="88" customHeight="1" spans="1:249">
      <c r="A374" s="125" t="s">
        <v>798</v>
      </c>
      <c r="B374" s="126"/>
      <c r="C374" s="61" t="s">
        <v>39</v>
      </c>
      <c r="D374" s="61" t="s">
        <v>40</v>
      </c>
      <c r="E374" s="123" t="s">
        <v>799</v>
      </c>
      <c r="F374" s="124" t="s">
        <v>800</v>
      </c>
      <c r="G374" s="58">
        <v>500</v>
      </c>
      <c r="H374" s="127" t="s">
        <v>801</v>
      </c>
      <c r="I374" s="112"/>
      <c r="J374" s="85"/>
      <c r="K374" s="85"/>
      <c r="L374" s="85"/>
      <c r="M374" s="85"/>
      <c r="N374" s="58"/>
      <c r="O374" s="123" t="s">
        <v>802</v>
      </c>
      <c r="P374" s="123" t="s">
        <v>803</v>
      </c>
      <c r="Q374" s="90">
        <v>2021.12</v>
      </c>
      <c r="R374" s="135"/>
      <c r="S374" s="135"/>
      <c r="T374" s="135"/>
      <c r="U374" s="135"/>
      <c r="V374" s="135"/>
      <c r="W374" s="135"/>
      <c r="X374" s="135"/>
      <c r="Y374" s="135"/>
      <c r="Z374" s="135"/>
      <c r="AA374" s="135"/>
      <c r="AB374" s="135"/>
      <c r="AC374" s="135"/>
      <c r="AD374" s="135"/>
      <c r="AE374" s="135"/>
      <c r="AF374" s="135"/>
      <c r="AG374" s="135"/>
      <c r="AH374" s="135"/>
      <c r="AI374" s="135"/>
      <c r="AJ374" s="135"/>
      <c r="AK374" s="135"/>
      <c r="AL374" s="135"/>
      <c r="AM374" s="135"/>
      <c r="AN374" s="135"/>
      <c r="AO374" s="135"/>
      <c r="AP374" s="135"/>
      <c r="AQ374" s="135"/>
      <c r="AR374" s="135"/>
      <c r="AS374" s="135"/>
      <c r="AT374" s="135"/>
      <c r="AU374" s="135"/>
      <c r="AV374" s="135"/>
      <c r="AW374" s="135"/>
      <c r="AX374" s="135"/>
      <c r="AY374" s="135"/>
      <c r="AZ374" s="135"/>
      <c r="BA374" s="135"/>
      <c r="BB374" s="135"/>
      <c r="BC374" s="135"/>
      <c r="BD374" s="135"/>
      <c r="BE374" s="135"/>
      <c r="BF374" s="135"/>
      <c r="BG374" s="135"/>
      <c r="BH374" s="135"/>
      <c r="BI374" s="135"/>
      <c r="BJ374" s="135"/>
      <c r="BK374" s="135"/>
      <c r="BL374" s="135"/>
      <c r="BM374" s="135"/>
      <c r="BN374" s="135"/>
      <c r="BO374" s="135"/>
      <c r="BP374" s="135"/>
      <c r="BQ374" s="135"/>
      <c r="BR374" s="135"/>
      <c r="BS374" s="135"/>
      <c r="BT374" s="135"/>
      <c r="BU374" s="135"/>
      <c r="BV374" s="135"/>
      <c r="BW374" s="135"/>
      <c r="BX374" s="135"/>
      <c r="BY374" s="135"/>
      <c r="BZ374" s="135"/>
      <c r="CA374" s="135"/>
      <c r="CB374" s="135"/>
      <c r="CC374" s="135"/>
      <c r="CD374" s="135"/>
      <c r="CE374" s="135"/>
      <c r="CF374" s="135"/>
      <c r="CG374" s="135"/>
      <c r="CH374" s="135"/>
      <c r="CI374" s="135"/>
      <c r="CJ374" s="135"/>
      <c r="CK374" s="135"/>
      <c r="CL374" s="135"/>
      <c r="CM374" s="135"/>
      <c r="CN374" s="135"/>
      <c r="CO374" s="135"/>
      <c r="CP374" s="135"/>
      <c r="CQ374" s="135"/>
      <c r="CR374" s="135"/>
      <c r="CS374" s="135"/>
      <c r="CT374" s="135"/>
      <c r="CU374" s="135"/>
      <c r="CV374" s="135"/>
      <c r="CW374" s="135"/>
      <c r="CX374" s="135"/>
      <c r="CY374" s="135"/>
      <c r="CZ374" s="135"/>
      <c r="DA374" s="135"/>
      <c r="DB374" s="135"/>
      <c r="DC374" s="135"/>
      <c r="DD374" s="135"/>
      <c r="DE374" s="135"/>
      <c r="DF374" s="135"/>
      <c r="DG374" s="135"/>
      <c r="DH374" s="135"/>
      <c r="DI374" s="135"/>
      <c r="DJ374" s="135"/>
      <c r="DK374" s="135"/>
      <c r="DL374" s="135"/>
      <c r="DM374" s="135"/>
      <c r="DN374" s="135"/>
      <c r="DO374" s="135"/>
      <c r="DP374" s="135"/>
      <c r="DQ374" s="135"/>
      <c r="DR374" s="135"/>
      <c r="DS374" s="135"/>
      <c r="DT374" s="135"/>
      <c r="DU374" s="135"/>
      <c r="DV374" s="135"/>
      <c r="DW374" s="135"/>
      <c r="DX374" s="135"/>
      <c r="DY374" s="135"/>
      <c r="DZ374" s="135"/>
      <c r="EA374" s="135"/>
      <c r="EB374" s="135"/>
      <c r="EC374" s="135"/>
      <c r="ED374" s="135"/>
      <c r="EE374" s="135"/>
      <c r="EF374" s="135"/>
      <c r="EG374" s="135"/>
      <c r="EH374" s="135"/>
      <c r="EI374" s="135"/>
      <c r="EJ374" s="135"/>
      <c r="EK374" s="135"/>
      <c r="EL374" s="135"/>
      <c r="EM374" s="135"/>
      <c r="EN374" s="135"/>
      <c r="EO374" s="135"/>
      <c r="EP374" s="135"/>
      <c r="EQ374" s="135"/>
      <c r="ER374" s="135"/>
      <c r="ES374" s="135"/>
      <c r="ET374" s="135"/>
      <c r="EU374" s="135"/>
      <c r="EV374" s="135"/>
      <c r="EW374" s="135"/>
      <c r="EX374" s="135"/>
      <c r="EY374" s="135"/>
      <c r="EZ374" s="135"/>
      <c r="FA374" s="135"/>
      <c r="FB374" s="135"/>
      <c r="FC374" s="135"/>
      <c r="FD374" s="135"/>
      <c r="FE374" s="135"/>
      <c r="FF374" s="135"/>
      <c r="FG374" s="135"/>
      <c r="FH374" s="135"/>
      <c r="FI374" s="135"/>
      <c r="FJ374" s="135"/>
      <c r="FK374" s="135"/>
      <c r="FL374" s="135"/>
      <c r="FM374" s="135"/>
      <c r="FN374" s="135"/>
      <c r="FO374" s="135"/>
      <c r="FP374" s="135"/>
      <c r="FQ374" s="135"/>
      <c r="FR374" s="135"/>
      <c r="FS374" s="135"/>
      <c r="FT374" s="135"/>
      <c r="FU374" s="135"/>
      <c r="FV374" s="135"/>
      <c r="FW374" s="135"/>
      <c r="FX374" s="135"/>
      <c r="FY374" s="135"/>
      <c r="FZ374" s="135"/>
      <c r="GA374" s="135"/>
      <c r="GB374" s="135"/>
      <c r="GC374" s="135"/>
      <c r="GD374" s="135"/>
      <c r="GE374" s="135"/>
      <c r="GF374" s="135"/>
      <c r="GG374" s="135"/>
      <c r="GH374" s="135"/>
      <c r="GI374" s="135"/>
      <c r="GJ374" s="135"/>
      <c r="GK374" s="135"/>
      <c r="GL374" s="135"/>
      <c r="GM374" s="135"/>
      <c r="GN374" s="135"/>
      <c r="GO374" s="135"/>
      <c r="GP374" s="135"/>
      <c r="GQ374" s="135"/>
      <c r="GR374" s="135"/>
      <c r="GS374" s="135"/>
      <c r="GT374" s="135"/>
      <c r="GU374" s="135"/>
      <c r="GV374" s="135"/>
      <c r="GW374" s="135"/>
      <c r="GX374" s="135"/>
      <c r="GY374" s="135"/>
      <c r="GZ374" s="135"/>
      <c r="HA374" s="135"/>
      <c r="HB374" s="135"/>
      <c r="HC374" s="135"/>
      <c r="HD374" s="135"/>
      <c r="HE374" s="135"/>
      <c r="HF374" s="135"/>
      <c r="HG374" s="135"/>
      <c r="HH374" s="135"/>
      <c r="HI374" s="135"/>
      <c r="HJ374" s="135"/>
      <c r="HK374" s="135"/>
      <c r="HL374" s="135"/>
      <c r="HM374" s="135"/>
      <c r="HN374" s="135"/>
      <c r="HO374" s="135"/>
      <c r="HP374" s="135"/>
      <c r="HQ374" s="135"/>
      <c r="HR374" s="135"/>
      <c r="HS374" s="135"/>
      <c r="HT374" s="135"/>
      <c r="HU374" s="135"/>
      <c r="HV374" s="135"/>
      <c r="HW374" s="135"/>
      <c r="HX374" s="135"/>
      <c r="HY374" s="135"/>
      <c r="HZ374" s="135"/>
      <c r="IA374" s="135"/>
      <c r="IB374" s="135"/>
      <c r="IC374" s="135"/>
      <c r="ID374" s="135"/>
      <c r="IE374" s="135"/>
      <c r="IF374" s="135"/>
      <c r="IG374" s="135"/>
      <c r="IH374" s="135"/>
      <c r="II374" s="135"/>
      <c r="IJ374" s="135"/>
      <c r="IK374" s="135"/>
      <c r="IL374" s="135"/>
      <c r="IM374" s="135"/>
      <c r="IN374" s="135"/>
      <c r="IO374" s="135"/>
    </row>
    <row r="375" s="8" customFormat="1" ht="35" customHeight="1" spans="1:18">
      <c r="A375" s="84" t="s">
        <v>804</v>
      </c>
      <c r="B375" s="58" t="s">
        <v>805</v>
      </c>
      <c r="C375" s="67"/>
      <c r="D375" s="67"/>
      <c r="E375" s="67"/>
      <c r="F375" s="72" t="s">
        <v>806</v>
      </c>
      <c r="G375" s="60">
        <f>G376+G379+G382</f>
        <v>4385</v>
      </c>
      <c r="H375" s="63"/>
      <c r="I375" s="67"/>
      <c r="J375" s="67"/>
      <c r="K375" s="89"/>
      <c r="L375" s="89"/>
      <c r="M375" s="89"/>
      <c r="N375" s="89"/>
      <c r="O375" s="90"/>
      <c r="P375" s="90"/>
      <c r="Q375" s="90">
        <v>2021.12</v>
      </c>
      <c r="R375" s="116"/>
    </row>
    <row r="376" s="8" customFormat="1" ht="35" customHeight="1" spans="1:18">
      <c r="A376" s="42" t="s">
        <v>31</v>
      </c>
      <c r="B376" s="58" t="s">
        <v>807</v>
      </c>
      <c r="C376" s="67"/>
      <c r="D376" s="67"/>
      <c r="E376" s="67"/>
      <c r="F376" s="72" t="s">
        <v>808</v>
      </c>
      <c r="G376" s="60">
        <f>G377+G378</f>
        <v>1240</v>
      </c>
      <c r="H376" s="63"/>
      <c r="I376" s="92"/>
      <c r="J376" s="92"/>
      <c r="K376" s="115"/>
      <c r="L376" s="115"/>
      <c r="M376" s="115"/>
      <c r="N376" s="115"/>
      <c r="O376" s="90"/>
      <c r="P376" s="90"/>
      <c r="Q376" s="90">
        <v>2021.12</v>
      </c>
      <c r="R376" s="116"/>
    </row>
    <row r="377" s="14" customFormat="1" ht="52" customHeight="1" spans="1:18">
      <c r="A377" s="61" t="s">
        <v>809</v>
      </c>
      <c r="B377" s="90"/>
      <c r="C377" s="90"/>
      <c r="D377" s="61"/>
      <c r="E377" s="61"/>
      <c r="F377" s="66" t="s">
        <v>810</v>
      </c>
      <c r="G377" s="128">
        <v>1130</v>
      </c>
      <c r="H377" s="120"/>
      <c r="I377" s="114">
        <v>12</v>
      </c>
      <c r="J377" s="114">
        <v>3</v>
      </c>
      <c r="K377" s="87">
        <v>0.065</v>
      </c>
      <c r="L377" s="87">
        <v>0.0818</v>
      </c>
      <c r="M377" s="87">
        <v>0.21</v>
      </c>
      <c r="N377" s="87">
        <v>0.24</v>
      </c>
      <c r="O377" s="61" t="s">
        <v>44</v>
      </c>
      <c r="P377" s="90"/>
      <c r="Q377" s="90">
        <v>2021.12</v>
      </c>
      <c r="R377" s="136"/>
    </row>
    <row r="378" s="15" customFormat="1" ht="54" customHeight="1" spans="1:18">
      <c r="A378" s="129" t="s">
        <v>811</v>
      </c>
      <c r="B378" s="130"/>
      <c r="C378" s="61"/>
      <c r="D378" s="61"/>
      <c r="E378" s="61" t="s">
        <v>47</v>
      </c>
      <c r="F378" s="66" t="s">
        <v>812</v>
      </c>
      <c r="G378" s="64">
        <v>110</v>
      </c>
      <c r="H378" s="66" t="s">
        <v>813</v>
      </c>
      <c r="I378" s="92">
        <v>5</v>
      </c>
      <c r="J378" s="92">
        <v>9</v>
      </c>
      <c r="K378" s="86">
        <v>0.0024</v>
      </c>
      <c r="L378" s="86">
        <v>0.2072</v>
      </c>
      <c r="M378" s="86">
        <f>K378*4.5</f>
        <v>0.0108</v>
      </c>
      <c r="N378" s="86">
        <f>L378*4.5</f>
        <v>0.9324</v>
      </c>
      <c r="O378" s="61" t="s">
        <v>44</v>
      </c>
      <c r="P378" s="61" t="s">
        <v>47</v>
      </c>
      <c r="Q378" s="90">
        <v>2021.12</v>
      </c>
      <c r="R378" s="116"/>
    </row>
    <row r="379" s="8" customFormat="1" ht="35" customHeight="1" spans="1:18">
      <c r="A379" s="42" t="s">
        <v>719</v>
      </c>
      <c r="B379" s="84" t="s">
        <v>814</v>
      </c>
      <c r="C379" s="61"/>
      <c r="D379" s="61"/>
      <c r="E379" s="61"/>
      <c r="F379" s="72" t="s">
        <v>815</v>
      </c>
      <c r="G379" s="100">
        <f>G380+G381</f>
        <v>135</v>
      </c>
      <c r="H379" s="111"/>
      <c r="I379" s="132"/>
      <c r="J379" s="132"/>
      <c r="K379" s="115"/>
      <c r="L379" s="115"/>
      <c r="M379" s="115"/>
      <c r="N379" s="115"/>
      <c r="O379" s="90"/>
      <c r="P379" s="90"/>
      <c r="Q379" s="90"/>
      <c r="R379" s="116"/>
    </row>
    <row r="380" s="12" customFormat="1" ht="48" customHeight="1" spans="1:18">
      <c r="A380" s="58" t="s">
        <v>816</v>
      </c>
      <c r="B380" s="84"/>
      <c r="C380" s="84"/>
      <c r="D380" s="61"/>
      <c r="E380" s="58"/>
      <c r="F380" s="72" t="s">
        <v>817</v>
      </c>
      <c r="G380" s="100">
        <v>90</v>
      </c>
      <c r="H380" s="110"/>
      <c r="I380" s="84">
        <v>10</v>
      </c>
      <c r="J380" s="84">
        <v>6</v>
      </c>
      <c r="K380" s="84">
        <v>0.1048</v>
      </c>
      <c r="L380" s="84">
        <v>0.10594</v>
      </c>
      <c r="M380" s="84">
        <v>0.38811</v>
      </c>
      <c r="N380" s="84">
        <v>0.387695</v>
      </c>
      <c r="O380" s="61" t="s">
        <v>44</v>
      </c>
      <c r="P380" s="84" t="s">
        <v>679</v>
      </c>
      <c r="Q380" s="90">
        <v>2021.12</v>
      </c>
      <c r="R380" s="118"/>
    </row>
    <row r="381" s="12" customFormat="1" ht="40" customHeight="1" spans="1:18">
      <c r="A381" s="58" t="s">
        <v>818</v>
      </c>
      <c r="B381" s="84"/>
      <c r="C381" s="84"/>
      <c r="D381" s="61"/>
      <c r="E381" s="58"/>
      <c r="F381" s="72" t="s">
        <v>819</v>
      </c>
      <c r="G381" s="100">
        <v>45</v>
      </c>
      <c r="H381" s="110"/>
      <c r="I381" s="84">
        <v>2</v>
      </c>
      <c r="J381" s="84">
        <v>5</v>
      </c>
      <c r="K381" s="84">
        <v>0.0327</v>
      </c>
      <c r="L381" s="84">
        <v>0.0524</v>
      </c>
      <c r="M381" s="84">
        <v>0.07421</v>
      </c>
      <c r="N381" s="84">
        <v>0.112095</v>
      </c>
      <c r="O381" s="61" t="s">
        <v>148</v>
      </c>
      <c r="P381" s="84" t="s">
        <v>679</v>
      </c>
      <c r="Q381" s="90">
        <v>2021.12</v>
      </c>
      <c r="R381" s="118"/>
    </row>
    <row r="382" s="8" customFormat="1" ht="35" customHeight="1" spans="1:18">
      <c r="A382" s="42" t="s">
        <v>740</v>
      </c>
      <c r="B382" s="58" t="s">
        <v>820</v>
      </c>
      <c r="C382" s="90"/>
      <c r="D382" s="90"/>
      <c r="E382" s="61"/>
      <c r="F382" s="110" t="s">
        <v>821</v>
      </c>
      <c r="G382" s="100">
        <f>G383+G384</f>
        <v>3010</v>
      </c>
      <c r="H382" s="111"/>
      <c r="I382" s="90"/>
      <c r="J382" s="90"/>
      <c r="K382" s="115"/>
      <c r="L382" s="115"/>
      <c r="M382" s="115"/>
      <c r="N382" s="115"/>
      <c r="O382" s="90"/>
      <c r="P382" s="90"/>
      <c r="Q382" s="90"/>
      <c r="R382" s="116"/>
    </row>
    <row r="383" s="14" customFormat="1" ht="40" customHeight="1" spans="1:18">
      <c r="A383" s="61">
        <v>1</v>
      </c>
      <c r="B383" s="61" t="s">
        <v>822</v>
      </c>
      <c r="C383" s="90"/>
      <c r="D383" s="61"/>
      <c r="E383" s="61" t="s">
        <v>823</v>
      </c>
      <c r="F383" s="66" t="s">
        <v>824</v>
      </c>
      <c r="G383" s="128">
        <v>10</v>
      </c>
      <c r="H383" s="120" t="s">
        <v>825</v>
      </c>
      <c r="I383" s="90">
        <v>1</v>
      </c>
      <c r="J383" s="90">
        <v>1</v>
      </c>
      <c r="K383" s="90">
        <v>0.0103</v>
      </c>
      <c r="L383" s="90">
        <v>0.014</v>
      </c>
      <c r="M383" s="90">
        <v>0.0338</v>
      </c>
      <c r="N383" s="90">
        <v>0.287</v>
      </c>
      <c r="O383" s="61" t="s">
        <v>44</v>
      </c>
      <c r="P383" s="90" t="s">
        <v>823</v>
      </c>
      <c r="Q383" s="90">
        <v>2021.12</v>
      </c>
      <c r="R383" s="136"/>
    </row>
    <row r="384" s="14" customFormat="1" ht="40" customHeight="1" spans="1:18">
      <c r="A384" s="61">
        <v>2</v>
      </c>
      <c r="B384" s="61" t="s">
        <v>826</v>
      </c>
      <c r="C384" s="90"/>
      <c r="D384" s="61"/>
      <c r="E384" s="61" t="s">
        <v>823</v>
      </c>
      <c r="F384" s="66" t="s">
        <v>827</v>
      </c>
      <c r="G384" s="65">
        <v>3000</v>
      </c>
      <c r="H384" s="131" t="s">
        <v>828</v>
      </c>
      <c r="I384" s="90"/>
      <c r="J384" s="90"/>
      <c r="K384" s="90"/>
      <c r="L384" s="90"/>
      <c r="M384" s="90"/>
      <c r="N384" s="90"/>
      <c r="O384" s="61" t="s">
        <v>829</v>
      </c>
      <c r="P384" s="133" t="s">
        <v>830</v>
      </c>
      <c r="Q384" s="90">
        <v>2021.12</v>
      </c>
      <c r="R384" s="136"/>
    </row>
    <row r="385" s="8" customFormat="1" ht="35" customHeight="1" spans="1:18">
      <c r="A385" s="84" t="s">
        <v>831</v>
      </c>
      <c r="B385" s="58" t="s">
        <v>832</v>
      </c>
      <c r="C385" s="90"/>
      <c r="D385" s="90"/>
      <c r="E385" s="61"/>
      <c r="F385" s="137" t="s">
        <v>833</v>
      </c>
      <c r="G385" s="100">
        <f>G386</f>
        <v>4725</v>
      </c>
      <c r="H385" s="111"/>
      <c r="I385" s="90"/>
      <c r="J385" s="90"/>
      <c r="K385" s="115"/>
      <c r="L385" s="115"/>
      <c r="M385" s="115"/>
      <c r="N385" s="115"/>
      <c r="O385" s="90"/>
      <c r="P385" s="90"/>
      <c r="Q385" s="90"/>
      <c r="R385" s="116"/>
    </row>
    <row r="386" s="8" customFormat="1" ht="35" customHeight="1" spans="1:18">
      <c r="A386" s="42" t="s">
        <v>31</v>
      </c>
      <c r="B386" s="58" t="s">
        <v>834</v>
      </c>
      <c r="C386" s="90"/>
      <c r="D386" s="90"/>
      <c r="E386" s="61"/>
      <c r="F386" s="137" t="s">
        <v>835</v>
      </c>
      <c r="G386" s="100">
        <f>G387</f>
        <v>4725</v>
      </c>
      <c r="H386" s="111"/>
      <c r="I386" s="90"/>
      <c r="J386" s="90"/>
      <c r="K386" s="115"/>
      <c r="L386" s="115"/>
      <c r="M386" s="115"/>
      <c r="N386" s="115"/>
      <c r="O386" s="90"/>
      <c r="P386" s="90"/>
      <c r="Q386" s="90"/>
      <c r="R386" s="116"/>
    </row>
    <row r="387" s="12" customFormat="1" ht="45" customHeight="1" spans="1:18">
      <c r="A387" s="58" t="s">
        <v>836</v>
      </c>
      <c r="B387" s="84"/>
      <c r="C387" s="84"/>
      <c r="D387" s="61"/>
      <c r="E387" s="58"/>
      <c r="F387" s="72" t="s">
        <v>837</v>
      </c>
      <c r="G387" s="100">
        <v>4725</v>
      </c>
      <c r="H387" s="110"/>
      <c r="I387" s="84">
        <v>30</v>
      </c>
      <c r="J387" s="84">
        <v>22</v>
      </c>
      <c r="K387" s="84">
        <v>0.2234</v>
      </c>
      <c r="L387" s="84">
        <v>0.68</v>
      </c>
      <c r="M387" s="84">
        <v>1.013</v>
      </c>
      <c r="N387" s="84">
        <v>2.022</v>
      </c>
      <c r="O387" s="61" t="s">
        <v>44</v>
      </c>
      <c r="P387" s="84" t="s">
        <v>679</v>
      </c>
      <c r="Q387" s="84">
        <v>2021.12</v>
      </c>
      <c r="R387" s="118"/>
    </row>
    <row r="388" s="8" customFormat="1" ht="35" customHeight="1" spans="1:18">
      <c r="A388" s="84" t="s">
        <v>838</v>
      </c>
      <c r="B388" s="58" t="s">
        <v>839</v>
      </c>
      <c r="C388" s="90"/>
      <c r="D388" s="90"/>
      <c r="E388" s="61"/>
      <c r="F388" s="138" t="s">
        <v>840</v>
      </c>
      <c r="G388" s="100">
        <f>G389+G394</f>
        <v>755.64</v>
      </c>
      <c r="H388" s="111"/>
      <c r="I388" s="90"/>
      <c r="J388" s="90"/>
      <c r="K388" s="115"/>
      <c r="L388" s="115"/>
      <c r="M388" s="115"/>
      <c r="N388" s="115"/>
      <c r="O388" s="90"/>
      <c r="P388" s="90"/>
      <c r="Q388" s="90"/>
      <c r="R388" s="116"/>
    </row>
    <row r="389" s="8" customFormat="1" ht="35" customHeight="1" spans="1:18">
      <c r="A389" s="42" t="s">
        <v>31</v>
      </c>
      <c r="B389" s="84" t="s">
        <v>841</v>
      </c>
      <c r="C389" s="90"/>
      <c r="D389" s="90"/>
      <c r="E389" s="61"/>
      <c r="F389" s="120"/>
      <c r="G389" s="100">
        <f>G390+G391+G392+G393</f>
        <v>405</v>
      </c>
      <c r="H389" s="111"/>
      <c r="I389" s="90"/>
      <c r="J389" s="90"/>
      <c r="K389" s="115"/>
      <c r="L389" s="115"/>
      <c r="M389" s="115"/>
      <c r="N389" s="115"/>
      <c r="O389" s="90"/>
      <c r="P389" s="90"/>
      <c r="Q389" s="90"/>
      <c r="R389" s="116"/>
    </row>
    <row r="390" s="15" customFormat="1" ht="54" customHeight="1" spans="1:18">
      <c r="A390" s="90">
        <v>1</v>
      </c>
      <c r="B390" s="66" t="s">
        <v>842</v>
      </c>
      <c r="C390" s="61" t="s">
        <v>39</v>
      </c>
      <c r="D390" s="61" t="s">
        <v>482</v>
      </c>
      <c r="E390" s="61" t="s">
        <v>843</v>
      </c>
      <c r="F390" s="66" t="s">
        <v>844</v>
      </c>
      <c r="G390" s="64">
        <v>300</v>
      </c>
      <c r="H390" s="66" t="s">
        <v>845</v>
      </c>
      <c r="I390" s="90">
        <v>16</v>
      </c>
      <c r="J390" s="90">
        <v>43</v>
      </c>
      <c r="K390" s="90">
        <v>0.149</v>
      </c>
      <c r="L390" s="90">
        <v>0.37386</v>
      </c>
      <c r="M390" s="90">
        <v>0.7816</v>
      </c>
      <c r="N390" s="90">
        <v>1.6574</v>
      </c>
      <c r="O390" s="61" t="s">
        <v>44</v>
      </c>
      <c r="P390" s="61" t="s">
        <v>843</v>
      </c>
      <c r="Q390" s="90">
        <v>2021.12</v>
      </c>
      <c r="R390" s="116"/>
    </row>
    <row r="391" s="15" customFormat="1" ht="78" customHeight="1" spans="1:18">
      <c r="A391" s="90">
        <v>2</v>
      </c>
      <c r="B391" s="139" t="s">
        <v>846</v>
      </c>
      <c r="C391" s="140" t="s">
        <v>795</v>
      </c>
      <c r="D391" s="61" t="s">
        <v>482</v>
      </c>
      <c r="E391" s="140" t="s">
        <v>847</v>
      </c>
      <c r="F391" s="141" t="s">
        <v>848</v>
      </c>
      <c r="G391" s="140">
        <v>33</v>
      </c>
      <c r="H391" s="141" t="s">
        <v>849</v>
      </c>
      <c r="I391" s="140">
        <v>1</v>
      </c>
      <c r="J391" s="140">
        <v>0</v>
      </c>
      <c r="K391" s="140">
        <v>0.0087</v>
      </c>
      <c r="L391" s="140">
        <v>0.011</v>
      </c>
      <c r="M391" s="140">
        <v>0.0326</v>
      </c>
      <c r="N391" s="140">
        <v>0.0463</v>
      </c>
      <c r="O391" s="140" t="s">
        <v>850</v>
      </c>
      <c r="P391" s="140" t="s">
        <v>851</v>
      </c>
      <c r="Q391" s="90">
        <v>2021.12</v>
      </c>
      <c r="R391" s="140"/>
    </row>
    <row r="392" s="15" customFormat="1" ht="186" customHeight="1" spans="1:18">
      <c r="A392" s="90">
        <v>3</v>
      </c>
      <c r="B392" s="142" t="s">
        <v>852</v>
      </c>
      <c r="C392" s="143" t="s">
        <v>795</v>
      </c>
      <c r="D392" s="61" t="s">
        <v>482</v>
      </c>
      <c r="E392" s="143" t="s">
        <v>853</v>
      </c>
      <c r="F392" s="144" t="s">
        <v>854</v>
      </c>
      <c r="G392" s="143">
        <v>20</v>
      </c>
      <c r="H392" s="144" t="s">
        <v>855</v>
      </c>
      <c r="I392" s="146">
        <v>16</v>
      </c>
      <c r="J392" s="146">
        <v>3</v>
      </c>
      <c r="K392" s="146">
        <v>0.17</v>
      </c>
      <c r="L392" s="146">
        <v>0.23</v>
      </c>
      <c r="M392" s="146">
        <v>0.85</v>
      </c>
      <c r="N392" s="146">
        <v>1.15</v>
      </c>
      <c r="O392" s="140" t="s">
        <v>850</v>
      </c>
      <c r="P392" s="146" t="s">
        <v>856</v>
      </c>
      <c r="Q392" s="90">
        <v>2021.12</v>
      </c>
      <c r="R392" s="146"/>
    </row>
    <row r="393" s="15" customFormat="1" ht="77" customHeight="1" spans="1:18">
      <c r="A393" s="90">
        <v>4</v>
      </c>
      <c r="B393" s="142" t="s">
        <v>857</v>
      </c>
      <c r="C393" s="143" t="s">
        <v>795</v>
      </c>
      <c r="D393" s="61" t="s">
        <v>482</v>
      </c>
      <c r="E393" s="143" t="s">
        <v>858</v>
      </c>
      <c r="F393" s="145" t="s">
        <v>859</v>
      </c>
      <c r="G393" s="146">
        <v>52</v>
      </c>
      <c r="H393" s="145" t="s">
        <v>860</v>
      </c>
      <c r="I393" s="146">
        <v>3</v>
      </c>
      <c r="J393" s="146">
        <v>2</v>
      </c>
      <c r="K393" s="146">
        <v>0.005</v>
      </c>
      <c r="L393" s="146">
        <v>0.03</v>
      </c>
      <c r="M393" s="146">
        <v>0.012</v>
      </c>
      <c r="N393" s="146">
        <v>0.03</v>
      </c>
      <c r="O393" s="140" t="s">
        <v>850</v>
      </c>
      <c r="P393" s="146" t="s">
        <v>861</v>
      </c>
      <c r="Q393" s="90">
        <v>2021.12</v>
      </c>
      <c r="R393" s="146"/>
    </row>
    <row r="394" s="8" customFormat="1" ht="35" customHeight="1" spans="1:18">
      <c r="A394" s="42" t="s">
        <v>460</v>
      </c>
      <c r="B394" s="84" t="s">
        <v>862</v>
      </c>
      <c r="C394" s="90"/>
      <c r="D394" s="90"/>
      <c r="E394" s="61"/>
      <c r="F394" s="120"/>
      <c r="G394" s="100">
        <f>G395</f>
        <v>350.64</v>
      </c>
      <c r="H394" s="111"/>
      <c r="I394" s="90"/>
      <c r="J394" s="90"/>
      <c r="K394" s="115"/>
      <c r="L394" s="115"/>
      <c r="M394" s="115"/>
      <c r="N394" s="115"/>
      <c r="O394" s="90"/>
      <c r="P394" s="90"/>
      <c r="Q394" s="90"/>
      <c r="R394" s="116"/>
    </row>
    <row r="395" s="12" customFormat="1" ht="31" customHeight="1" spans="1:18">
      <c r="A395" s="58" t="s">
        <v>863</v>
      </c>
      <c r="B395" s="84"/>
      <c r="C395" s="84"/>
      <c r="D395" s="58"/>
      <c r="E395" s="58"/>
      <c r="F395" s="72" t="s">
        <v>864</v>
      </c>
      <c r="G395" s="100">
        <v>350.64</v>
      </c>
      <c r="H395" s="110"/>
      <c r="I395" s="84"/>
      <c r="J395" s="84"/>
      <c r="K395" s="84"/>
      <c r="L395" s="84"/>
      <c r="M395" s="84"/>
      <c r="N395" s="84"/>
      <c r="O395" s="58"/>
      <c r="P395" s="84"/>
      <c r="Q395" s="90"/>
      <c r="R395" s="118"/>
    </row>
    <row r="396" s="8" customFormat="1" ht="35" customHeight="1" spans="1:18">
      <c r="A396" s="84" t="s">
        <v>865</v>
      </c>
      <c r="B396" s="58" t="s">
        <v>866</v>
      </c>
      <c r="C396" s="90"/>
      <c r="D396" s="90"/>
      <c r="E396" s="61"/>
      <c r="F396" s="138" t="s">
        <v>867</v>
      </c>
      <c r="G396" s="100">
        <f>G397</f>
        <v>3393.5545</v>
      </c>
      <c r="H396" s="111"/>
      <c r="I396" s="90"/>
      <c r="J396" s="90"/>
      <c r="K396" s="115"/>
      <c r="L396" s="115"/>
      <c r="M396" s="115"/>
      <c r="N396" s="115"/>
      <c r="O396" s="90"/>
      <c r="P396" s="90"/>
      <c r="Q396" s="90"/>
      <c r="R396" s="116"/>
    </row>
    <row r="397" s="8" customFormat="1" ht="35" customHeight="1" spans="1:18">
      <c r="A397" s="42" t="s">
        <v>31</v>
      </c>
      <c r="B397" s="58" t="s">
        <v>868</v>
      </c>
      <c r="C397" s="61" t="s">
        <v>39</v>
      </c>
      <c r="D397" s="61" t="s">
        <v>40</v>
      </c>
      <c r="E397" s="61" t="s">
        <v>823</v>
      </c>
      <c r="F397" s="137" t="s">
        <v>869</v>
      </c>
      <c r="G397" s="128">
        <v>3393.5545</v>
      </c>
      <c r="H397" s="111"/>
      <c r="I397" s="90"/>
      <c r="J397" s="90"/>
      <c r="K397" s="115"/>
      <c r="L397" s="115"/>
      <c r="M397" s="115"/>
      <c r="N397" s="115"/>
      <c r="O397" s="61" t="s">
        <v>870</v>
      </c>
      <c r="P397" s="61" t="s">
        <v>870</v>
      </c>
      <c r="Q397" s="90">
        <v>2021.12</v>
      </c>
      <c r="R397" s="116"/>
    </row>
    <row r="398" s="16" customFormat="1" ht="35" customHeight="1" spans="1:249">
      <c r="A398" s="42" t="s">
        <v>871</v>
      </c>
      <c r="B398" s="42" t="s">
        <v>872</v>
      </c>
      <c r="C398" s="147"/>
      <c r="D398" s="147"/>
      <c r="E398" s="148"/>
      <c r="F398" s="149" t="s">
        <v>873</v>
      </c>
      <c r="G398" s="150">
        <f>G399+G404+G460+G464</f>
        <v>2916.78</v>
      </c>
      <c r="H398" s="151"/>
      <c r="I398" s="147"/>
      <c r="J398" s="147"/>
      <c r="K398" s="153"/>
      <c r="L398" s="153"/>
      <c r="M398" s="153"/>
      <c r="N398" s="153"/>
      <c r="O398" s="147"/>
      <c r="P398" s="147"/>
      <c r="Q398" s="147"/>
      <c r="R398" s="157"/>
      <c r="S398" s="158"/>
      <c r="T398" s="158"/>
      <c r="U398" s="158"/>
      <c r="V398" s="158"/>
      <c r="W398" s="158"/>
      <c r="X398" s="158"/>
      <c r="Y398" s="158"/>
      <c r="Z398" s="158"/>
      <c r="AA398" s="158"/>
      <c r="AB398" s="158"/>
      <c r="AC398" s="158"/>
      <c r="AD398" s="158"/>
      <c r="AE398" s="158"/>
      <c r="AF398" s="158"/>
      <c r="AG398" s="158"/>
      <c r="AH398" s="158"/>
      <c r="AI398" s="158"/>
      <c r="AJ398" s="158"/>
      <c r="AK398" s="158"/>
      <c r="AL398" s="158"/>
      <c r="AM398" s="158"/>
      <c r="AN398" s="158"/>
      <c r="AO398" s="158"/>
      <c r="AP398" s="158"/>
      <c r="AQ398" s="158"/>
      <c r="AR398" s="158"/>
      <c r="AS398" s="158"/>
      <c r="AT398" s="158"/>
      <c r="AU398" s="158"/>
      <c r="AV398" s="158"/>
      <c r="AW398" s="158"/>
      <c r="AX398" s="158"/>
      <c r="AY398" s="158"/>
      <c r="AZ398" s="158"/>
      <c r="BA398" s="158"/>
      <c r="BB398" s="158"/>
      <c r="BC398" s="158"/>
      <c r="BD398" s="158"/>
      <c r="BE398" s="158"/>
      <c r="BF398" s="158"/>
      <c r="BG398" s="158"/>
      <c r="BH398" s="158"/>
      <c r="BI398" s="158"/>
      <c r="BJ398" s="158"/>
      <c r="BK398" s="158"/>
      <c r="BL398" s="158"/>
      <c r="BM398" s="158"/>
      <c r="BN398" s="158"/>
      <c r="BO398" s="158"/>
      <c r="BP398" s="158"/>
      <c r="BQ398" s="158"/>
      <c r="BR398" s="158"/>
      <c r="BS398" s="158"/>
      <c r="BT398" s="158"/>
      <c r="BU398" s="158"/>
      <c r="BV398" s="158"/>
      <c r="BW398" s="158"/>
      <c r="BX398" s="158"/>
      <c r="BY398" s="158"/>
      <c r="BZ398" s="158"/>
      <c r="CA398" s="158"/>
      <c r="CB398" s="158"/>
      <c r="CC398" s="158"/>
      <c r="CD398" s="158"/>
      <c r="CE398" s="158"/>
      <c r="CF398" s="158"/>
      <c r="CG398" s="158"/>
      <c r="CH398" s="158"/>
      <c r="CI398" s="158"/>
      <c r="CJ398" s="158"/>
      <c r="CK398" s="158"/>
      <c r="CL398" s="158"/>
      <c r="CM398" s="158"/>
      <c r="CN398" s="158"/>
      <c r="CO398" s="158"/>
      <c r="CP398" s="158"/>
      <c r="CQ398" s="158"/>
      <c r="CR398" s="158"/>
      <c r="CS398" s="158"/>
      <c r="CT398" s="158"/>
      <c r="CU398" s="158"/>
      <c r="CV398" s="158"/>
      <c r="CW398" s="158"/>
      <c r="CX398" s="158"/>
      <c r="CY398" s="158"/>
      <c r="CZ398" s="158"/>
      <c r="DA398" s="158"/>
      <c r="DB398" s="158"/>
      <c r="DC398" s="158"/>
      <c r="DD398" s="158"/>
      <c r="DE398" s="158"/>
      <c r="DF398" s="158"/>
      <c r="DG398" s="158"/>
      <c r="DH398" s="158"/>
      <c r="DI398" s="158"/>
      <c r="DJ398" s="158"/>
      <c r="DK398" s="158"/>
      <c r="DL398" s="158"/>
      <c r="DM398" s="158"/>
      <c r="DN398" s="158"/>
      <c r="DO398" s="158"/>
      <c r="DP398" s="158"/>
      <c r="DQ398" s="158"/>
      <c r="DR398" s="158"/>
      <c r="DS398" s="158"/>
      <c r="DT398" s="158"/>
      <c r="DU398" s="158"/>
      <c r="DV398" s="158"/>
      <c r="DW398" s="158"/>
      <c r="DX398" s="158"/>
      <c r="DY398" s="158"/>
      <c r="DZ398" s="158"/>
      <c r="EA398" s="158"/>
      <c r="EB398" s="158"/>
      <c r="EC398" s="158"/>
      <c r="ED398" s="158"/>
      <c r="EE398" s="158"/>
      <c r="EF398" s="158"/>
      <c r="EG398" s="158"/>
      <c r="EH398" s="158"/>
      <c r="EI398" s="158"/>
      <c r="EJ398" s="158"/>
      <c r="EK398" s="158"/>
      <c r="EL398" s="158"/>
      <c r="EM398" s="158"/>
      <c r="EN398" s="158"/>
      <c r="EO398" s="158"/>
      <c r="EP398" s="158"/>
      <c r="EQ398" s="158"/>
      <c r="ER398" s="158"/>
      <c r="ES398" s="158"/>
      <c r="ET398" s="158"/>
      <c r="EU398" s="158"/>
      <c r="EV398" s="158"/>
      <c r="EW398" s="158"/>
      <c r="EX398" s="158"/>
      <c r="EY398" s="158"/>
      <c r="EZ398" s="158"/>
      <c r="FA398" s="158"/>
      <c r="FB398" s="158"/>
      <c r="FC398" s="158"/>
      <c r="FD398" s="158"/>
      <c r="FE398" s="158"/>
      <c r="FF398" s="158"/>
      <c r="FG398" s="158"/>
      <c r="FH398" s="158"/>
      <c r="FI398" s="158"/>
      <c r="FJ398" s="158"/>
      <c r="FK398" s="158"/>
      <c r="FL398" s="158"/>
      <c r="FM398" s="158"/>
      <c r="FN398" s="158"/>
      <c r="FO398" s="158"/>
      <c r="FP398" s="158"/>
      <c r="FQ398" s="158"/>
      <c r="FR398" s="158"/>
      <c r="FS398" s="158"/>
      <c r="FT398" s="158"/>
      <c r="FU398" s="158"/>
      <c r="FV398" s="158"/>
      <c r="FW398" s="158"/>
      <c r="FX398" s="158"/>
      <c r="FY398" s="158"/>
      <c r="FZ398" s="158"/>
      <c r="GA398" s="158"/>
      <c r="GB398" s="158"/>
      <c r="GC398" s="158"/>
      <c r="GD398" s="158"/>
      <c r="GE398" s="158"/>
      <c r="GF398" s="158"/>
      <c r="GG398" s="158"/>
      <c r="GH398" s="158"/>
      <c r="GI398" s="158"/>
      <c r="GJ398" s="158"/>
      <c r="GK398" s="158"/>
      <c r="GL398" s="158"/>
      <c r="GM398" s="158"/>
      <c r="GN398" s="158"/>
      <c r="GO398" s="158"/>
      <c r="GP398" s="158"/>
      <c r="GQ398" s="158"/>
      <c r="GR398" s="158"/>
      <c r="GS398" s="158"/>
      <c r="GT398" s="158"/>
      <c r="GU398" s="158"/>
      <c r="GV398" s="158"/>
      <c r="GW398" s="158"/>
      <c r="GX398" s="158"/>
      <c r="GY398" s="158"/>
      <c r="GZ398" s="158"/>
      <c r="HA398" s="158"/>
      <c r="HB398" s="158"/>
      <c r="HC398" s="158"/>
      <c r="HD398" s="158"/>
      <c r="HE398" s="158"/>
      <c r="HF398" s="158"/>
      <c r="HG398" s="158"/>
      <c r="HH398" s="158"/>
      <c r="HI398" s="158"/>
      <c r="HJ398" s="158"/>
      <c r="HK398" s="158"/>
      <c r="HL398" s="158"/>
      <c r="HM398" s="158"/>
      <c r="HN398" s="158"/>
      <c r="HO398" s="158"/>
      <c r="HP398" s="158"/>
      <c r="HQ398" s="158"/>
      <c r="HR398" s="158"/>
      <c r="HS398" s="158"/>
      <c r="HT398" s="158"/>
      <c r="HU398" s="158"/>
      <c r="HV398" s="158"/>
      <c r="HW398" s="158"/>
      <c r="HX398" s="158"/>
      <c r="HY398" s="158"/>
      <c r="HZ398" s="158"/>
      <c r="IA398" s="158"/>
      <c r="IB398" s="158"/>
      <c r="IC398" s="158"/>
      <c r="ID398" s="158"/>
      <c r="IE398" s="158"/>
      <c r="IF398" s="158"/>
      <c r="IG398" s="158"/>
      <c r="IH398" s="158"/>
      <c r="II398" s="158"/>
      <c r="IJ398" s="158"/>
      <c r="IK398" s="158"/>
      <c r="IL398" s="158"/>
      <c r="IM398" s="158"/>
      <c r="IN398" s="158"/>
      <c r="IO398" s="158"/>
    </row>
    <row r="399" s="8" customFormat="1" ht="35" customHeight="1" spans="1:18">
      <c r="A399" s="84" t="s">
        <v>874</v>
      </c>
      <c r="B399" s="84" t="s">
        <v>875</v>
      </c>
      <c r="C399" s="90"/>
      <c r="D399" s="90"/>
      <c r="E399" s="61"/>
      <c r="F399" s="110" t="s">
        <v>876</v>
      </c>
      <c r="G399" s="100">
        <f>G400+G402</f>
        <v>220.8</v>
      </c>
      <c r="H399" s="111"/>
      <c r="I399" s="90"/>
      <c r="J399" s="90"/>
      <c r="K399" s="115"/>
      <c r="L399" s="115"/>
      <c r="M399" s="115"/>
      <c r="N399" s="115"/>
      <c r="O399" s="90"/>
      <c r="P399" s="90"/>
      <c r="Q399" s="90"/>
      <c r="R399" s="116"/>
    </row>
    <row r="400" s="8" customFormat="1" ht="35" customHeight="1" spans="1:18">
      <c r="A400" s="42" t="s">
        <v>31</v>
      </c>
      <c r="B400" s="58" t="s">
        <v>877</v>
      </c>
      <c r="C400" s="90"/>
      <c r="D400" s="90"/>
      <c r="E400" s="61"/>
      <c r="F400" s="110" t="s">
        <v>878</v>
      </c>
      <c r="G400" s="100">
        <f>G401</f>
        <v>190.8</v>
      </c>
      <c r="H400" s="111"/>
      <c r="I400" s="90"/>
      <c r="J400" s="90"/>
      <c r="K400" s="115"/>
      <c r="L400" s="115"/>
      <c r="M400" s="115"/>
      <c r="N400" s="115"/>
      <c r="O400" s="90"/>
      <c r="P400" s="90"/>
      <c r="Q400" s="90"/>
      <c r="R400" s="116"/>
    </row>
    <row r="401" s="8" customFormat="1" ht="74" customHeight="1" spans="1:19">
      <c r="A401" s="90">
        <v>1</v>
      </c>
      <c r="B401" s="61" t="s">
        <v>879</v>
      </c>
      <c r="C401" s="61" t="s">
        <v>880</v>
      </c>
      <c r="D401" s="61" t="s">
        <v>46</v>
      </c>
      <c r="E401" s="61" t="s">
        <v>881</v>
      </c>
      <c r="F401" s="63" t="s">
        <v>882</v>
      </c>
      <c r="G401" s="128">
        <v>190.8</v>
      </c>
      <c r="H401" s="63" t="s">
        <v>883</v>
      </c>
      <c r="I401" s="65">
        <v>194</v>
      </c>
      <c r="J401" s="65"/>
      <c r="K401" s="64">
        <v>0.318</v>
      </c>
      <c r="L401" s="89"/>
      <c r="M401" s="64">
        <v>0.318</v>
      </c>
      <c r="N401" s="89"/>
      <c r="O401" s="61" t="s">
        <v>829</v>
      </c>
      <c r="P401" s="61" t="s">
        <v>884</v>
      </c>
      <c r="Q401" s="156">
        <v>2021.12</v>
      </c>
      <c r="R401" s="97"/>
      <c r="S401" s="159"/>
    </row>
    <row r="402" s="8" customFormat="1" ht="35" customHeight="1" spans="1:18">
      <c r="A402" s="42" t="s">
        <v>719</v>
      </c>
      <c r="B402" s="58" t="s">
        <v>885</v>
      </c>
      <c r="C402" s="90"/>
      <c r="D402" s="90"/>
      <c r="E402" s="61"/>
      <c r="F402" s="110" t="s">
        <v>886</v>
      </c>
      <c r="G402" s="100">
        <f>G403</f>
        <v>30</v>
      </c>
      <c r="H402" s="111"/>
      <c r="I402" s="90"/>
      <c r="J402" s="90"/>
      <c r="K402" s="115"/>
      <c r="L402" s="115"/>
      <c r="M402" s="115"/>
      <c r="N402" s="115"/>
      <c r="O402" s="90"/>
      <c r="P402" s="90"/>
      <c r="Q402" s="90"/>
      <c r="R402" s="116"/>
    </row>
    <row r="403" s="7" customFormat="1" ht="87" customHeight="1" spans="1:18">
      <c r="A403" s="90">
        <v>1</v>
      </c>
      <c r="B403" s="61" t="s">
        <v>887</v>
      </c>
      <c r="C403" s="61" t="s">
        <v>39</v>
      </c>
      <c r="D403" s="61" t="s">
        <v>40</v>
      </c>
      <c r="E403" s="61" t="s">
        <v>823</v>
      </c>
      <c r="F403" s="63" t="s">
        <v>888</v>
      </c>
      <c r="G403" s="64">
        <v>30</v>
      </c>
      <c r="H403" s="63" t="s">
        <v>889</v>
      </c>
      <c r="I403" s="65"/>
      <c r="J403" s="65"/>
      <c r="K403" s="89">
        <v>0.12</v>
      </c>
      <c r="L403" s="89"/>
      <c r="M403" s="89">
        <v>0.56</v>
      </c>
      <c r="N403" s="89"/>
      <c r="O403" s="61" t="s">
        <v>890</v>
      </c>
      <c r="P403" s="61" t="s">
        <v>891</v>
      </c>
      <c r="Q403" s="90">
        <v>2021.12</v>
      </c>
      <c r="R403" s="84"/>
    </row>
    <row r="404" s="8" customFormat="1" ht="35" customHeight="1" spans="1:18">
      <c r="A404" s="84" t="s">
        <v>892</v>
      </c>
      <c r="B404" s="84" t="s">
        <v>893</v>
      </c>
      <c r="C404" s="90"/>
      <c r="D404" s="90"/>
      <c r="E404" s="61"/>
      <c r="F404" s="138" t="s">
        <v>894</v>
      </c>
      <c r="G404" s="100">
        <f>G405+G413+G457</f>
        <v>1351.8</v>
      </c>
      <c r="H404" s="111"/>
      <c r="I404" s="90"/>
      <c r="J404" s="90"/>
      <c r="K404" s="115"/>
      <c r="L404" s="115"/>
      <c r="M404" s="115"/>
      <c r="N404" s="115"/>
      <c r="O404" s="90"/>
      <c r="P404" s="90"/>
      <c r="Q404" s="90"/>
      <c r="R404" s="116"/>
    </row>
    <row r="405" s="8" customFormat="1" ht="35" customHeight="1" spans="1:18">
      <c r="A405" s="42" t="s">
        <v>31</v>
      </c>
      <c r="B405" s="58" t="s">
        <v>895</v>
      </c>
      <c r="C405" s="90"/>
      <c r="D405" s="90"/>
      <c r="E405" s="61"/>
      <c r="F405" s="110" t="s">
        <v>896</v>
      </c>
      <c r="G405" s="100">
        <f>G407+G408+G409+G410+G411+G412</f>
        <v>610</v>
      </c>
      <c r="H405" s="111"/>
      <c r="I405" s="90"/>
      <c r="J405" s="90"/>
      <c r="K405" s="115"/>
      <c r="L405" s="115"/>
      <c r="M405" s="115"/>
      <c r="N405" s="115"/>
      <c r="O405" s="90"/>
      <c r="P405" s="90"/>
      <c r="Q405" s="90"/>
      <c r="R405" s="116"/>
    </row>
    <row r="406" s="8" customFormat="1" ht="39" customHeight="1" spans="1:18">
      <c r="A406" s="90">
        <v>1</v>
      </c>
      <c r="B406" s="90" t="s">
        <v>897</v>
      </c>
      <c r="C406" s="61" t="s">
        <v>39</v>
      </c>
      <c r="D406" s="61" t="s">
        <v>46</v>
      </c>
      <c r="E406" s="61" t="s">
        <v>41</v>
      </c>
      <c r="F406" s="120" t="s">
        <v>898</v>
      </c>
      <c r="G406" s="64">
        <v>2</v>
      </c>
      <c r="H406" s="120" t="s">
        <v>899</v>
      </c>
      <c r="I406" s="65">
        <v>1</v>
      </c>
      <c r="J406" s="65"/>
      <c r="K406" s="116"/>
      <c r="L406" s="90">
        <v>0.0018</v>
      </c>
      <c r="M406" s="64"/>
      <c r="N406" s="86">
        <v>0.0025</v>
      </c>
      <c r="O406" s="61" t="s">
        <v>764</v>
      </c>
      <c r="P406" s="61" t="s">
        <v>764</v>
      </c>
      <c r="Q406" s="61">
        <v>2021.12</v>
      </c>
      <c r="R406" s="116"/>
    </row>
    <row r="407" s="8" customFormat="1" ht="39" customHeight="1" spans="1:18">
      <c r="A407" s="90">
        <v>2</v>
      </c>
      <c r="B407" s="90" t="s">
        <v>897</v>
      </c>
      <c r="C407" s="90" t="s">
        <v>39</v>
      </c>
      <c r="D407" s="61" t="s">
        <v>46</v>
      </c>
      <c r="E407" s="61" t="s">
        <v>900</v>
      </c>
      <c r="F407" s="120" t="s">
        <v>901</v>
      </c>
      <c r="G407" s="128">
        <v>2</v>
      </c>
      <c r="H407" s="120" t="s">
        <v>899</v>
      </c>
      <c r="I407" s="114">
        <v>1</v>
      </c>
      <c r="J407" s="114"/>
      <c r="K407" s="128"/>
      <c r="L407" s="87">
        <v>0.0026</v>
      </c>
      <c r="M407" s="115"/>
      <c r="N407" s="128">
        <v>0.0052</v>
      </c>
      <c r="O407" s="61" t="s">
        <v>764</v>
      </c>
      <c r="P407" s="61" t="s">
        <v>764</v>
      </c>
      <c r="Q407" s="61">
        <v>2021.12</v>
      </c>
      <c r="R407" s="116"/>
    </row>
    <row r="408" s="8" customFormat="1" ht="39" customHeight="1" spans="1:18">
      <c r="A408" s="90">
        <v>3</v>
      </c>
      <c r="B408" s="90" t="s">
        <v>897</v>
      </c>
      <c r="C408" s="90" t="s">
        <v>39</v>
      </c>
      <c r="D408" s="61" t="s">
        <v>46</v>
      </c>
      <c r="E408" s="61" t="s">
        <v>792</v>
      </c>
      <c r="F408" s="120" t="s">
        <v>902</v>
      </c>
      <c r="G408" s="128">
        <v>2</v>
      </c>
      <c r="H408" s="66" t="s">
        <v>899</v>
      </c>
      <c r="I408" s="114">
        <v>1</v>
      </c>
      <c r="J408" s="114"/>
      <c r="K408" s="128"/>
      <c r="L408" s="87">
        <v>0.0038</v>
      </c>
      <c r="M408" s="115"/>
      <c r="N408" s="128">
        <v>0.0075</v>
      </c>
      <c r="O408" s="61" t="s">
        <v>764</v>
      </c>
      <c r="P408" s="61" t="s">
        <v>764</v>
      </c>
      <c r="Q408" s="61">
        <v>2021.12</v>
      </c>
      <c r="R408" s="116"/>
    </row>
    <row r="409" s="8" customFormat="1" ht="39" customHeight="1" spans="1:18">
      <c r="A409" s="90">
        <v>4</v>
      </c>
      <c r="B409" s="90" t="s">
        <v>897</v>
      </c>
      <c r="C409" s="90" t="s">
        <v>39</v>
      </c>
      <c r="D409" s="61" t="s">
        <v>46</v>
      </c>
      <c r="E409" s="61" t="s">
        <v>903</v>
      </c>
      <c r="F409" s="120" t="s">
        <v>904</v>
      </c>
      <c r="G409" s="64">
        <v>2</v>
      </c>
      <c r="H409" s="66" t="s">
        <v>899</v>
      </c>
      <c r="I409" s="114">
        <v>1</v>
      </c>
      <c r="J409" s="67"/>
      <c r="K409" s="64"/>
      <c r="L409" s="86">
        <v>0.0056</v>
      </c>
      <c r="M409" s="89"/>
      <c r="N409" s="86">
        <v>0.0083</v>
      </c>
      <c r="O409" s="61" t="s">
        <v>764</v>
      </c>
      <c r="P409" s="61" t="s">
        <v>764</v>
      </c>
      <c r="Q409" s="61">
        <v>2021.12</v>
      </c>
      <c r="R409" s="116"/>
    </row>
    <row r="410" s="8" customFormat="1" ht="39" customHeight="1" spans="1:18">
      <c r="A410" s="90">
        <v>5</v>
      </c>
      <c r="B410" s="90" t="s">
        <v>897</v>
      </c>
      <c r="C410" s="90" t="s">
        <v>39</v>
      </c>
      <c r="D410" s="61" t="s">
        <v>46</v>
      </c>
      <c r="E410" s="67" t="s">
        <v>792</v>
      </c>
      <c r="F410" s="120" t="s">
        <v>905</v>
      </c>
      <c r="G410" s="64">
        <v>2</v>
      </c>
      <c r="H410" s="66" t="s">
        <v>899</v>
      </c>
      <c r="I410" s="114">
        <v>1</v>
      </c>
      <c r="J410" s="67"/>
      <c r="K410" s="89"/>
      <c r="L410" s="86">
        <v>0.0021</v>
      </c>
      <c r="M410" s="89"/>
      <c r="N410" s="86">
        <v>0.0032</v>
      </c>
      <c r="O410" s="61" t="s">
        <v>764</v>
      </c>
      <c r="P410" s="61" t="s">
        <v>764</v>
      </c>
      <c r="Q410" s="61">
        <v>2021.12</v>
      </c>
      <c r="R410" s="116"/>
    </row>
    <row r="411" s="8" customFormat="1" ht="39" customHeight="1" spans="1:18">
      <c r="A411" s="90">
        <v>6</v>
      </c>
      <c r="B411" s="90" t="s">
        <v>897</v>
      </c>
      <c r="C411" s="90" t="s">
        <v>39</v>
      </c>
      <c r="D411" s="61" t="s">
        <v>46</v>
      </c>
      <c r="E411" s="67" t="s">
        <v>906</v>
      </c>
      <c r="F411" s="120" t="s">
        <v>907</v>
      </c>
      <c r="G411" s="64">
        <v>2</v>
      </c>
      <c r="H411" s="66" t="s">
        <v>899</v>
      </c>
      <c r="I411" s="114">
        <v>1</v>
      </c>
      <c r="J411" s="65"/>
      <c r="K411" s="87">
        <v>0.0012</v>
      </c>
      <c r="L411" s="87">
        <v>0.0035</v>
      </c>
      <c r="M411" s="128">
        <v>0.0016</v>
      </c>
      <c r="N411" s="87">
        <v>0.0042</v>
      </c>
      <c r="O411" s="61" t="s">
        <v>764</v>
      </c>
      <c r="P411" s="61" t="s">
        <v>764</v>
      </c>
      <c r="Q411" s="61">
        <v>2021.12</v>
      </c>
      <c r="R411" s="116"/>
    </row>
    <row r="412" s="8" customFormat="1" ht="100" customHeight="1" spans="1:18">
      <c r="A412" s="90">
        <v>7</v>
      </c>
      <c r="B412" s="90" t="s">
        <v>908</v>
      </c>
      <c r="C412" s="90" t="s">
        <v>39</v>
      </c>
      <c r="D412" s="61" t="s">
        <v>909</v>
      </c>
      <c r="E412" s="61" t="s">
        <v>910</v>
      </c>
      <c r="F412" s="66" t="s">
        <v>911</v>
      </c>
      <c r="G412" s="128">
        <v>600</v>
      </c>
      <c r="H412" s="63" t="s">
        <v>912</v>
      </c>
      <c r="I412" s="90"/>
      <c r="J412" s="90"/>
      <c r="K412" s="115"/>
      <c r="L412" s="115"/>
      <c r="M412" s="115"/>
      <c r="N412" s="115"/>
      <c r="O412" s="61" t="s">
        <v>829</v>
      </c>
      <c r="P412" s="61" t="s">
        <v>884</v>
      </c>
      <c r="Q412" s="90">
        <v>2021.12</v>
      </c>
      <c r="R412" s="61"/>
    </row>
    <row r="413" s="8" customFormat="1" ht="35" customHeight="1" spans="1:18">
      <c r="A413" s="42" t="s">
        <v>719</v>
      </c>
      <c r="B413" s="58" t="s">
        <v>913</v>
      </c>
      <c r="C413" s="90"/>
      <c r="D413" s="90"/>
      <c r="E413" s="61"/>
      <c r="F413" s="110" t="s">
        <v>914</v>
      </c>
      <c r="G413" s="100">
        <f>G414+G430+G439+G446+G452</f>
        <v>703.8</v>
      </c>
      <c r="H413" s="111"/>
      <c r="I413" s="90"/>
      <c r="J413" s="90"/>
      <c r="K413" s="115"/>
      <c r="L413" s="115"/>
      <c r="M413" s="115"/>
      <c r="N413" s="115"/>
      <c r="O413" s="90"/>
      <c r="P413" s="90"/>
      <c r="Q413" s="90"/>
      <c r="R413" s="116"/>
    </row>
    <row r="414" s="8" customFormat="1" ht="35" customHeight="1" spans="1:18">
      <c r="A414" s="84" t="s">
        <v>915</v>
      </c>
      <c r="B414" s="84"/>
      <c r="C414" s="90"/>
      <c r="D414" s="90"/>
      <c r="E414" s="61"/>
      <c r="F414" s="110" t="s">
        <v>916</v>
      </c>
      <c r="G414" s="100">
        <f>SUM(G415:G429)</f>
        <v>698.28</v>
      </c>
      <c r="H414" s="111"/>
      <c r="I414" s="90"/>
      <c r="J414" s="90"/>
      <c r="K414" s="115"/>
      <c r="L414" s="115"/>
      <c r="M414" s="115"/>
      <c r="N414" s="115"/>
      <c r="O414" s="90"/>
      <c r="P414" s="90"/>
      <c r="Q414" s="90"/>
      <c r="R414" s="116"/>
    </row>
    <row r="415" s="7" customFormat="1" ht="70" customHeight="1" spans="1:18">
      <c r="A415" s="90">
        <v>1</v>
      </c>
      <c r="B415" s="61" t="s">
        <v>917</v>
      </c>
      <c r="C415" s="90" t="s">
        <v>39</v>
      </c>
      <c r="D415" s="90" t="s">
        <v>46</v>
      </c>
      <c r="E415" s="61" t="s">
        <v>41</v>
      </c>
      <c r="F415" s="66" t="s">
        <v>918</v>
      </c>
      <c r="G415" s="128">
        <v>61.71</v>
      </c>
      <c r="H415" s="63" t="s">
        <v>919</v>
      </c>
      <c r="I415" s="114">
        <v>13</v>
      </c>
      <c r="J415" s="114">
        <v>16</v>
      </c>
      <c r="K415" s="115">
        <v>0.02</v>
      </c>
      <c r="L415" s="115"/>
      <c r="M415" s="115">
        <v>0.02</v>
      </c>
      <c r="N415" s="154"/>
      <c r="O415" s="61" t="s">
        <v>829</v>
      </c>
      <c r="P415" s="61" t="s">
        <v>884</v>
      </c>
      <c r="Q415" s="156">
        <v>2021.12</v>
      </c>
      <c r="R415" s="88"/>
    </row>
    <row r="416" s="8" customFormat="1" ht="70" customHeight="1" spans="1:18">
      <c r="A416" s="90">
        <v>2</v>
      </c>
      <c r="B416" s="61" t="s">
        <v>917</v>
      </c>
      <c r="C416" s="90" t="s">
        <v>39</v>
      </c>
      <c r="D416" s="90" t="s">
        <v>46</v>
      </c>
      <c r="E416" s="152" t="s">
        <v>47</v>
      </c>
      <c r="F416" s="66" t="s">
        <v>920</v>
      </c>
      <c r="G416" s="128">
        <v>53.13</v>
      </c>
      <c r="H416" s="63" t="s">
        <v>919</v>
      </c>
      <c r="I416" s="61">
        <v>20</v>
      </c>
      <c r="J416" s="61"/>
      <c r="K416" s="61">
        <v>0.0196</v>
      </c>
      <c r="L416" s="61"/>
      <c r="M416" s="61">
        <v>0.1722</v>
      </c>
      <c r="N416" s="61"/>
      <c r="O416" s="61" t="s">
        <v>829</v>
      </c>
      <c r="P416" s="61" t="s">
        <v>884</v>
      </c>
      <c r="Q416" s="156">
        <v>2021.12</v>
      </c>
      <c r="R416" s="116"/>
    </row>
    <row r="417" s="8" customFormat="1" ht="70" customHeight="1" spans="1:18">
      <c r="A417" s="90">
        <v>3</v>
      </c>
      <c r="B417" s="61" t="s">
        <v>917</v>
      </c>
      <c r="C417" s="90" t="s">
        <v>39</v>
      </c>
      <c r="D417" s="90" t="s">
        <v>46</v>
      </c>
      <c r="E417" s="67" t="s">
        <v>50</v>
      </c>
      <c r="F417" s="66" t="s">
        <v>921</v>
      </c>
      <c r="G417" s="64">
        <v>59.73</v>
      </c>
      <c r="H417" s="63" t="s">
        <v>919</v>
      </c>
      <c r="I417" s="90">
        <v>27</v>
      </c>
      <c r="J417" s="90"/>
      <c r="K417" s="90">
        <v>0.0235</v>
      </c>
      <c r="L417" s="61"/>
      <c r="M417" s="90">
        <v>0.1118</v>
      </c>
      <c r="N417" s="98"/>
      <c r="O417" s="61" t="s">
        <v>829</v>
      </c>
      <c r="P417" s="61" t="s">
        <v>884</v>
      </c>
      <c r="Q417" s="90">
        <v>2021.12</v>
      </c>
      <c r="R417" s="116"/>
    </row>
    <row r="418" s="8" customFormat="1" ht="70" customHeight="1" spans="1:18">
      <c r="A418" s="90">
        <v>4</v>
      </c>
      <c r="B418" s="61" t="s">
        <v>917</v>
      </c>
      <c r="C418" s="90" t="s">
        <v>39</v>
      </c>
      <c r="D418" s="90" t="s">
        <v>46</v>
      </c>
      <c r="E418" s="67" t="s">
        <v>111</v>
      </c>
      <c r="F418" s="66" t="s">
        <v>922</v>
      </c>
      <c r="G418" s="64">
        <v>45.21</v>
      </c>
      <c r="H418" s="63" t="s">
        <v>919</v>
      </c>
      <c r="I418" s="155">
        <v>10</v>
      </c>
      <c r="J418" s="155">
        <v>6</v>
      </c>
      <c r="K418" s="155">
        <v>0.0169</v>
      </c>
      <c r="L418" s="155"/>
      <c r="M418" s="155">
        <v>0.1368</v>
      </c>
      <c r="N418" s="155"/>
      <c r="O418" s="61" t="s">
        <v>829</v>
      </c>
      <c r="P418" s="61" t="s">
        <v>884</v>
      </c>
      <c r="Q418" s="90">
        <v>2021.12</v>
      </c>
      <c r="R418" s="116"/>
    </row>
    <row r="419" s="8" customFormat="1" ht="70" customHeight="1" spans="1:18">
      <c r="A419" s="90">
        <v>5</v>
      </c>
      <c r="B419" s="61" t="s">
        <v>917</v>
      </c>
      <c r="C419" s="90" t="s">
        <v>39</v>
      </c>
      <c r="D419" s="90" t="s">
        <v>46</v>
      </c>
      <c r="E419" s="67" t="s">
        <v>76</v>
      </c>
      <c r="F419" s="66" t="s">
        <v>923</v>
      </c>
      <c r="G419" s="64">
        <v>39.93</v>
      </c>
      <c r="H419" s="63" t="s">
        <v>919</v>
      </c>
      <c r="I419" s="92">
        <v>5</v>
      </c>
      <c r="J419" s="92">
        <v>9</v>
      </c>
      <c r="K419" s="115">
        <v>0.01</v>
      </c>
      <c r="L419" s="115"/>
      <c r="M419" s="115">
        <v>0.07</v>
      </c>
      <c r="N419" s="115"/>
      <c r="O419" s="61" t="s">
        <v>829</v>
      </c>
      <c r="P419" s="61" t="s">
        <v>884</v>
      </c>
      <c r="Q419" s="90">
        <v>2021.12</v>
      </c>
      <c r="R419" s="116"/>
    </row>
    <row r="420" s="8" customFormat="1" ht="70" customHeight="1" spans="1:18">
      <c r="A420" s="90">
        <v>6</v>
      </c>
      <c r="B420" s="61" t="s">
        <v>917</v>
      </c>
      <c r="C420" s="90" t="s">
        <v>39</v>
      </c>
      <c r="D420" s="90" t="s">
        <v>46</v>
      </c>
      <c r="E420" s="67" t="s">
        <v>121</v>
      </c>
      <c r="F420" s="66" t="s">
        <v>924</v>
      </c>
      <c r="G420" s="64">
        <v>34.32</v>
      </c>
      <c r="H420" s="63" t="s">
        <v>919</v>
      </c>
      <c r="I420" s="65">
        <v>5</v>
      </c>
      <c r="J420" s="65">
        <v>3</v>
      </c>
      <c r="K420" s="64">
        <v>0.012</v>
      </c>
      <c r="L420" s="64"/>
      <c r="M420" s="64">
        <v>0.0534</v>
      </c>
      <c r="N420" s="64"/>
      <c r="O420" s="61" t="s">
        <v>829</v>
      </c>
      <c r="P420" s="61" t="s">
        <v>884</v>
      </c>
      <c r="Q420" s="90">
        <v>2021.12</v>
      </c>
      <c r="R420" s="116"/>
    </row>
    <row r="421" s="8" customFormat="1" ht="70" customHeight="1" spans="1:18">
      <c r="A421" s="90">
        <v>7</v>
      </c>
      <c r="B421" s="61" t="s">
        <v>917</v>
      </c>
      <c r="C421" s="90" t="s">
        <v>39</v>
      </c>
      <c r="D421" s="90" t="s">
        <v>46</v>
      </c>
      <c r="E421" s="67" t="s">
        <v>54</v>
      </c>
      <c r="F421" s="66" t="s">
        <v>925</v>
      </c>
      <c r="G421" s="64">
        <v>47.52</v>
      </c>
      <c r="H421" s="63" t="s">
        <v>919</v>
      </c>
      <c r="I421" s="92">
        <v>16</v>
      </c>
      <c r="J421" s="92"/>
      <c r="K421" s="115">
        <f>SUM(K415:K420)</f>
        <v>0.102</v>
      </c>
      <c r="L421" s="115"/>
      <c r="M421" s="115">
        <v>0.65</v>
      </c>
      <c r="N421" s="115"/>
      <c r="O421" s="61" t="s">
        <v>829</v>
      </c>
      <c r="P421" s="61" t="s">
        <v>884</v>
      </c>
      <c r="Q421" s="156">
        <v>2021.12</v>
      </c>
      <c r="R421" s="116"/>
    </row>
    <row r="422" s="8" customFormat="1" ht="70" customHeight="1" spans="1:18">
      <c r="A422" s="90">
        <v>8</v>
      </c>
      <c r="B422" s="61" t="s">
        <v>917</v>
      </c>
      <c r="C422" s="90" t="s">
        <v>39</v>
      </c>
      <c r="D422" s="90" t="s">
        <v>46</v>
      </c>
      <c r="E422" s="67" t="s">
        <v>93</v>
      </c>
      <c r="F422" s="66" t="s">
        <v>926</v>
      </c>
      <c r="G422" s="64">
        <v>47.19</v>
      </c>
      <c r="H422" s="63" t="s">
        <v>919</v>
      </c>
      <c r="I422" s="65">
        <v>18</v>
      </c>
      <c r="J422" s="65"/>
      <c r="K422" s="64">
        <v>0.0179</v>
      </c>
      <c r="L422" s="64"/>
      <c r="M422" s="64">
        <v>0.0179</v>
      </c>
      <c r="N422" s="89"/>
      <c r="O422" s="61" t="s">
        <v>829</v>
      </c>
      <c r="P422" s="61" t="s">
        <v>884</v>
      </c>
      <c r="Q422" s="156">
        <v>2021.12</v>
      </c>
      <c r="R422" s="116"/>
    </row>
    <row r="423" s="8" customFormat="1" ht="70" customHeight="1" spans="1:18">
      <c r="A423" s="90">
        <v>9</v>
      </c>
      <c r="B423" s="61" t="s">
        <v>917</v>
      </c>
      <c r="C423" s="90" t="s">
        <v>39</v>
      </c>
      <c r="D423" s="90" t="s">
        <v>46</v>
      </c>
      <c r="E423" s="67" t="s">
        <v>927</v>
      </c>
      <c r="F423" s="66" t="s">
        <v>928</v>
      </c>
      <c r="G423" s="64">
        <v>37.29</v>
      </c>
      <c r="H423" s="63" t="s">
        <v>919</v>
      </c>
      <c r="I423" s="65">
        <v>5</v>
      </c>
      <c r="J423" s="65">
        <v>6</v>
      </c>
      <c r="K423" s="64">
        <v>0.0756</v>
      </c>
      <c r="L423" s="89"/>
      <c r="M423" s="64">
        <v>0.3825</v>
      </c>
      <c r="N423" s="115"/>
      <c r="O423" s="61" t="s">
        <v>829</v>
      </c>
      <c r="P423" s="61" t="s">
        <v>884</v>
      </c>
      <c r="Q423" s="156">
        <v>2021.12</v>
      </c>
      <c r="R423" s="116"/>
    </row>
    <row r="424" s="8" customFormat="1" ht="70" customHeight="1" spans="1:18">
      <c r="A424" s="90">
        <v>10</v>
      </c>
      <c r="B424" s="61" t="s">
        <v>917</v>
      </c>
      <c r="C424" s="90" t="s">
        <v>39</v>
      </c>
      <c r="D424" s="90" t="s">
        <v>46</v>
      </c>
      <c r="E424" s="61" t="s">
        <v>71</v>
      </c>
      <c r="F424" s="66" t="s">
        <v>929</v>
      </c>
      <c r="G424" s="128">
        <v>42.24</v>
      </c>
      <c r="H424" s="63" t="s">
        <v>919</v>
      </c>
      <c r="I424" s="90">
        <v>3</v>
      </c>
      <c r="J424" s="90">
        <v>10</v>
      </c>
      <c r="K424" s="115">
        <v>0.02</v>
      </c>
      <c r="L424" s="115"/>
      <c r="M424" s="115">
        <v>0.07</v>
      </c>
      <c r="N424" s="115"/>
      <c r="O424" s="61" t="s">
        <v>829</v>
      </c>
      <c r="P424" s="61" t="s">
        <v>884</v>
      </c>
      <c r="Q424" s="156">
        <v>2021.12</v>
      </c>
      <c r="R424" s="116"/>
    </row>
    <row r="425" s="8" customFormat="1" ht="70" customHeight="1" spans="1:18">
      <c r="A425" s="90">
        <v>11</v>
      </c>
      <c r="B425" s="61" t="s">
        <v>917</v>
      </c>
      <c r="C425" s="90" t="s">
        <v>39</v>
      </c>
      <c r="D425" s="90" t="s">
        <v>46</v>
      </c>
      <c r="E425" s="61" t="s">
        <v>65</v>
      </c>
      <c r="F425" s="66" t="s">
        <v>926</v>
      </c>
      <c r="G425" s="128">
        <v>45.87</v>
      </c>
      <c r="H425" s="63" t="s">
        <v>919</v>
      </c>
      <c r="I425" s="65">
        <v>11</v>
      </c>
      <c r="J425" s="65">
        <v>5</v>
      </c>
      <c r="K425" s="64">
        <v>0.0171</v>
      </c>
      <c r="L425" s="89"/>
      <c r="M425" s="64">
        <v>0.0855</v>
      </c>
      <c r="N425" s="89"/>
      <c r="O425" s="61" t="s">
        <v>829</v>
      </c>
      <c r="P425" s="61" t="s">
        <v>884</v>
      </c>
      <c r="Q425" s="156">
        <v>2021.12</v>
      </c>
      <c r="R425" s="116"/>
    </row>
    <row r="426" s="8" customFormat="1" ht="70" customHeight="1" spans="1:18">
      <c r="A426" s="90">
        <v>12</v>
      </c>
      <c r="B426" s="61" t="s">
        <v>917</v>
      </c>
      <c r="C426" s="90" t="s">
        <v>39</v>
      </c>
      <c r="D426" s="90" t="s">
        <v>46</v>
      </c>
      <c r="E426" s="61" t="s">
        <v>58</v>
      </c>
      <c r="F426" s="66" t="s">
        <v>930</v>
      </c>
      <c r="G426" s="128">
        <v>53.46</v>
      </c>
      <c r="H426" s="63" t="s">
        <v>919</v>
      </c>
      <c r="I426" s="114">
        <v>3</v>
      </c>
      <c r="J426" s="114">
        <v>21</v>
      </c>
      <c r="K426" s="61">
        <v>0.021</v>
      </c>
      <c r="L426" s="61"/>
      <c r="M426" s="61">
        <v>0.021</v>
      </c>
      <c r="N426" s="61"/>
      <c r="O426" s="61" t="s">
        <v>829</v>
      </c>
      <c r="P426" s="61" t="s">
        <v>884</v>
      </c>
      <c r="Q426" s="156">
        <v>2021.12</v>
      </c>
      <c r="R426" s="116"/>
    </row>
    <row r="427" s="8" customFormat="1" ht="70" customHeight="1" spans="1:18">
      <c r="A427" s="90">
        <v>13</v>
      </c>
      <c r="B427" s="61" t="s">
        <v>917</v>
      </c>
      <c r="C427" s="90" t="s">
        <v>39</v>
      </c>
      <c r="D427" s="90" t="s">
        <v>46</v>
      </c>
      <c r="E427" s="61" t="s">
        <v>83</v>
      </c>
      <c r="F427" s="66" t="s">
        <v>931</v>
      </c>
      <c r="G427" s="128">
        <v>43.56</v>
      </c>
      <c r="H427" s="63" t="s">
        <v>919</v>
      </c>
      <c r="I427" s="65">
        <v>8</v>
      </c>
      <c r="J427" s="65">
        <v>6</v>
      </c>
      <c r="K427" s="115">
        <v>0.045</v>
      </c>
      <c r="L427" s="115"/>
      <c r="M427" s="128">
        <v>0.045</v>
      </c>
      <c r="N427" s="115"/>
      <c r="O427" s="61" t="s">
        <v>829</v>
      </c>
      <c r="P427" s="61" t="s">
        <v>884</v>
      </c>
      <c r="Q427" s="156">
        <v>2021.12</v>
      </c>
      <c r="R427" s="116"/>
    </row>
    <row r="428" s="8" customFormat="1" ht="70" customHeight="1" spans="1:18">
      <c r="A428" s="90">
        <v>14</v>
      </c>
      <c r="B428" s="61" t="s">
        <v>917</v>
      </c>
      <c r="C428" s="90" t="s">
        <v>39</v>
      </c>
      <c r="D428" s="90" t="s">
        <v>46</v>
      </c>
      <c r="E428" s="61" t="s">
        <v>67</v>
      </c>
      <c r="F428" s="66" t="s">
        <v>931</v>
      </c>
      <c r="G428" s="128">
        <v>45.54</v>
      </c>
      <c r="H428" s="63" t="s">
        <v>919</v>
      </c>
      <c r="I428" s="65">
        <v>17</v>
      </c>
      <c r="J428" s="65"/>
      <c r="K428" s="89">
        <v>0.4517</v>
      </c>
      <c r="L428" s="89"/>
      <c r="M428" s="89">
        <v>0.89</v>
      </c>
      <c r="N428" s="89"/>
      <c r="O428" s="61" t="s">
        <v>829</v>
      </c>
      <c r="P428" s="61" t="s">
        <v>884</v>
      </c>
      <c r="Q428" s="156">
        <v>2021.12</v>
      </c>
      <c r="R428" s="116"/>
    </row>
    <row r="429" s="8" customFormat="1" ht="70" customHeight="1" spans="1:18">
      <c r="A429" s="90">
        <v>15</v>
      </c>
      <c r="B429" s="61" t="s">
        <v>917</v>
      </c>
      <c r="C429" s="90" t="s">
        <v>39</v>
      </c>
      <c r="D429" s="90" t="s">
        <v>46</v>
      </c>
      <c r="E429" s="61" t="s">
        <v>107</v>
      </c>
      <c r="F429" s="66" t="s">
        <v>929</v>
      </c>
      <c r="G429" s="128">
        <v>41.58</v>
      </c>
      <c r="H429" s="63" t="s">
        <v>919</v>
      </c>
      <c r="I429" s="90">
        <v>8</v>
      </c>
      <c r="J429" s="90"/>
      <c r="K429" s="90">
        <v>0.015</v>
      </c>
      <c r="L429" s="90"/>
      <c r="M429" s="90">
        <v>0.075</v>
      </c>
      <c r="N429" s="90"/>
      <c r="O429" s="61" t="s">
        <v>829</v>
      </c>
      <c r="P429" s="61" t="s">
        <v>884</v>
      </c>
      <c r="Q429" s="156">
        <v>2021.12</v>
      </c>
      <c r="R429" s="116"/>
    </row>
    <row r="430" s="6" customFormat="1" ht="55" customHeight="1" spans="1:18">
      <c r="A430" s="58" t="s">
        <v>932</v>
      </c>
      <c r="B430" s="58"/>
      <c r="C430" s="58"/>
      <c r="D430" s="58"/>
      <c r="E430" s="58"/>
      <c r="F430" s="72" t="s">
        <v>933</v>
      </c>
      <c r="G430" s="60">
        <f>SUM(G431:G438)</f>
        <v>2.82</v>
      </c>
      <c r="H430" s="63"/>
      <c r="I430" s="85"/>
      <c r="J430" s="85"/>
      <c r="K430" s="85"/>
      <c r="L430" s="85"/>
      <c r="M430" s="85">
        <f>SUM(M431:M438)</f>
        <v>0.0222</v>
      </c>
      <c r="N430" s="85"/>
      <c r="O430" s="61"/>
      <c r="P430" s="61"/>
      <c r="Q430" s="61"/>
      <c r="R430" s="61"/>
    </row>
    <row r="431" s="10" customFormat="1" ht="63" customHeight="1" spans="1:18">
      <c r="A431" s="61">
        <v>1</v>
      </c>
      <c r="B431" s="61" t="s">
        <v>934</v>
      </c>
      <c r="C431" s="61" t="s">
        <v>39</v>
      </c>
      <c r="D431" s="65" t="s">
        <v>46</v>
      </c>
      <c r="E431" s="65" t="s">
        <v>47</v>
      </c>
      <c r="F431" s="66" t="s">
        <v>935</v>
      </c>
      <c r="G431" s="64">
        <v>0.09</v>
      </c>
      <c r="H431" s="63" t="s">
        <v>936</v>
      </c>
      <c r="I431" s="92"/>
      <c r="J431" s="89">
        <v>1</v>
      </c>
      <c r="K431" s="64">
        <v>0.0003</v>
      </c>
      <c r="L431" s="64"/>
      <c r="M431" s="156">
        <v>0.0011</v>
      </c>
      <c r="N431" s="90"/>
      <c r="O431" s="61" t="s">
        <v>44</v>
      </c>
      <c r="P431" s="65" t="s">
        <v>47</v>
      </c>
      <c r="Q431" s="61">
        <v>2021.12</v>
      </c>
      <c r="R431" s="61"/>
    </row>
    <row r="432" s="10" customFormat="1" ht="60" customHeight="1" spans="1:18">
      <c r="A432" s="61">
        <v>2</v>
      </c>
      <c r="B432" s="61" t="s">
        <v>937</v>
      </c>
      <c r="C432" s="61" t="s">
        <v>39</v>
      </c>
      <c r="D432" s="65" t="s">
        <v>46</v>
      </c>
      <c r="E432" s="61" t="s">
        <v>50</v>
      </c>
      <c r="F432" s="66" t="s">
        <v>938</v>
      </c>
      <c r="G432" s="64">
        <v>0.06</v>
      </c>
      <c r="H432" s="63" t="s">
        <v>939</v>
      </c>
      <c r="I432" s="61">
        <v>1</v>
      </c>
      <c r="J432" s="61"/>
      <c r="K432" s="86">
        <v>0.0002</v>
      </c>
      <c r="L432" s="86"/>
      <c r="M432" s="86">
        <v>0.0007</v>
      </c>
      <c r="N432" s="89"/>
      <c r="O432" s="61" t="s">
        <v>44</v>
      </c>
      <c r="P432" s="61" t="s">
        <v>50</v>
      </c>
      <c r="Q432" s="61">
        <v>2021.12</v>
      </c>
      <c r="R432" s="61"/>
    </row>
    <row r="433" s="6" customFormat="1" ht="54" customHeight="1" spans="1:18">
      <c r="A433" s="61">
        <v>3</v>
      </c>
      <c r="B433" s="61" t="s">
        <v>940</v>
      </c>
      <c r="C433" s="61" t="s">
        <v>53</v>
      </c>
      <c r="D433" s="65" t="s">
        <v>46</v>
      </c>
      <c r="E433" s="61" t="s">
        <v>54</v>
      </c>
      <c r="F433" s="63" t="s">
        <v>941</v>
      </c>
      <c r="G433" s="64">
        <v>0.06</v>
      </c>
      <c r="H433" s="63" t="s">
        <v>56</v>
      </c>
      <c r="I433" s="67">
        <v>2</v>
      </c>
      <c r="J433" s="67"/>
      <c r="K433" s="64">
        <v>0.0002</v>
      </c>
      <c r="L433" s="89"/>
      <c r="M433" s="64">
        <v>0.001</v>
      </c>
      <c r="N433" s="89"/>
      <c r="O433" s="61" t="s">
        <v>44</v>
      </c>
      <c r="P433" s="61" t="s">
        <v>54</v>
      </c>
      <c r="Q433" s="61">
        <v>2021.12</v>
      </c>
      <c r="R433" s="61"/>
    </row>
    <row r="434" s="6" customFormat="1" ht="48" customHeight="1" spans="1:18">
      <c r="A434" s="61">
        <v>4</v>
      </c>
      <c r="B434" s="61" t="s">
        <v>942</v>
      </c>
      <c r="C434" s="61" t="s">
        <v>39</v>
      </c>
      <c r="D434" s="61" t="s">
        <v>40</v>
      </c>
      <c r="E434" s="61" t="s">
        <v>58</v>
      </c>
      <c r="F434" s="66" t="s">
        <v>943</v>
      </c>
      <c r="G434" s="64">
        <v>0.06</v>
      </c>
      <c r="H434" s="63" t="s">
        <v>939</v>
      </c>
      <c r="I434" s="61"/>
      <c r="J434" s="61">
        <v>1</v>
      </c>
      <c r="K434" s="86">
        <v>0.0001</v>
      </c>
      <c r="L434" s="86"/>
      <c r="M434" s="86">
        <v>0.0004</v>
      </c>
      <c r="N434" s="65"/>
      <c r="O434" s="61" t="s">
        <v>44</v>
      </c>
      <c r="P434" s="61" t="s">
        <v>58</v>
      </c>
      <c r="Q434" s="61">
        <v>2021.12</v>
      </c>
      <c r="R434" s="61"/>
    </row>
    <row r="435" s="6" customFormat="1" ht="50" customHeight="1" spans="1:18">
      <c r="A435" s="61">
        <v>5</v>
      </c>
      <c r="B435" s="61" t="s">
        <v>944</v>
      </c>
      <c r="C435" s="61" t="s">
        <v>39</v>
      </c>
      <c r="D435" s="61" t="s">
        <v>40</v>
      </c>
      <c r="E435" s="61" t="s">
        <v>67</v>
      </c>
      <c r="F435" s="66" t="s">
        <v>945</v>
      </c>
      <c r="G435" s="64">
        <v>0.03</v>
      </c>
      <c r="H435" s="63" t="s">
        <v>946</v>
      </c>
      <c r="I435" s="61">
        <v>1</v>
      </c>
      <c r="J435" s="61"/>
      <c r="K435" s="86">
        <v>0.0001</v>
      </c>
      <c r="L435" s="86"/>
      <c r="M435" s="86">
        <v>0.0005</v>
      </c>
      <c r="N435" s="86"/>
      <c r="O435" s="61" t="s">
        <v>44</v>
      </c>
      <c r="P435" s="61" t="s">
        <v>67</v>
      </c>
      <c r="Q435" s="61">
        <v>2021.12</v>
      </c>
      <c r="R435" s="61"/>
    </row>
    <row r="436" s="6" customFormat="1" ht="52" customHeight="1" spans="1:18">
      <c r="A436" s="61">
        <v>6</v>
      </c>
      <c r="B436" s="61" t="s">
        <v>947</v>
      </c>
      <c r="C436" s="61" t="s">
        <v>39</v>
      </c>
      <c r="D436" s="61" t="s">
        <v>40</v>
      </c>
      <c r="E436" s="61" t="s">
        <v>107</v>
      </c>
      <c r="F436" s="66" t="s">
        <v>948</v>
      </c>
      <c r="G436" s="64">
        <v>0.63</v>
      </c>
      <c r="H436" s="63" t="s">
        <v>949</v>
      </c>
      <c r="I436" s="92">
        <v>4</v>
      </c>
      <c r="J436" s="92">
        <v>1</v>
      </c>
      <c r="K436" s="65">
        <v>0.0021</v>
      </c>
      <c r="L436" s="89"/>
      <c r="M436" s="65">
        <v>0.0105</v>
      </c>
      <c r="N436" s="89"/>
      <c r="O436" s="61" t="s">
        <v>44</v>
      </c>
      <c r="P436" s="61" t="s">
        <v>107</v>
      </c>
      <c r="Q436" s="61">
        <v>2021.12</v>
      </c>
      <c r="R436" s="61"/>
    </row>
    <row r="437" s="6" customFormat="1" ht="51" customHeight="1" spans="1:18">
      <c r="A437" s="61">
        <v>7</v>
      </c>
      <c r="B437" s="61" t="s">
        <v>950</v>
      </c>
      <c r="C437" s="61" t="s">
        <v>39</v>
      </c>
      <c r="D437" s="61" t="s">
        <v>46</v>
      </c>
      <c r="E437" s="61" t="s">
        <v>79</v>
      </c>
      <c r="F437" s="66" t="s">
        <v>951</v>
      </c>
      <c r="G437" s="64">
        <v>0.24</v>
      </c>
      <c r="H437" s="63" t="s">
        <v>81</v>
      </c>
      <c r="I437" s="61">
        <v>2</v>
      </c>
      <c r="J437" s="61">
        <v>1</v>
      </c>
      <c r="K437" s="64">
        <v>0.0004</v>
      </c>
      <c r="L437" s="64">
        <v>0</v>
      </c>
      <c r="M437" s="64">
        <v>0.0025</v>
      </c>
      <c r="N437" s="64"/>
      <c r="O437" s="61" t="s">
        <v>44</v>
      </c>
      <c r="P437" s="61" t="s">
        <v>79</v>
      </c>
      <c r="Q437" s="61">
        <v>2021.12</v>
      </c>
      <c r="R437" s="61"/>
    </row>
    <row r="438" s="6" customFormat="1" ht="47" customHeight="1" spans="1:18">
      <c r="A438" s="61">
        <v>8</v>
      </c>
      <c r="B438" s="61" t="s">
        <v>952</v>
      </c>
      <c r="C438" s="61" t="s">
        <v>39</v>
      </c>
      <c r="D438" s="61" t="s">
        <v>497</v>
      </c>
      <c r="E438" s="61" t="s">
        <v>83</v>
      </c>
      <c r="F438" s="63" t="s">
        <v>953</v>
      </c>
      <c r="G438" s="64">
        <v>1.65</v>
      </c>
      <c r="H438" s="68" t="s">
        <v>954</v>
      </c>
      <c r="I438" s="61">
        <v>8</v>
      </c>
      <c r="J438" s="61">
        <v>7</v>
      </c>
      <c r="K438" s="86">
        <v>0.0055</v>
      </c>
      <c r="L438" s="90"/>
      <c r="M438" s="86">
        <v>0.0055</v>
      </c>
      <c r="N438" s="90"/>
      <c r="O438" s="61" t="s">
        <v>44</v>
      </c>
      <c r="P438" s="61" t="s">
        <v>83</v>
      </c>
      <c r="Q438" s="61">
        <v>2021.12</v>
      </c>
      <c r="R438" s="61"/>
    </row>
    <row r="439" s="6" customFormat="1" ht="54" customHeight="1" spans="1:18">
      <c r="A439" s="58" t="s">
        <v>955</v>
      </c>
      <c r="B439" s="58"/>
      <c r="C439" s="58"/>
      <c r="D439" s="58"/>
      <c r="E439" s="58"/>
      <c r="F439" s="72" t="s">
        <v>956</v>
      </c>
      <c r="G439" s="60">
        <f>SUM(G440:G445)</f>
        <v>1.56</v>
      </c>
      <c r="H439" s="63"/>
      <c r="I439" s="85"/>
      <c r="J439" s="85"/>
      <c r="K439" s="85"/>
      <c r="L439" s="85"/>
      <c r="M439" s="85">
        <f>SUM(M440:M445)</f>
        <v>0.0144</v>
      </c>
      <c r="N439" s="85"/>
      <c r="O439" s="61"/>
      <c r="P439" s="61"/>
      <c r="Q439" s="61"/>
      <c r="R439" s="61"/>
    </row>
    <row r="440" s="10" customFormat="1" ht="58" customHeight="1" spans="1:18">
      <c r="A440" s="61">
        <v>1</v>
      </c>
      <c r="B440" s="61" t="s">
        <v>957</v>
      </c>
      <c r="C440" s="61" t="s">
        <v>39</v>
      </c>
      <c r="D440" s="61" t="s">
        <v>497</v>
      </c>
      <c r="E440" s="61" t="s">
        <v>54</v>
      </c>
      <c r="F440" s="63" t="s">
        <v>958</v>
      </c>
      <c r="G440" s="64">
        <v>0.03</v>
      </c>
      <c r="H440" s="63" t="s">
        <v>959</v>
      </c>
      <c r="I440" s="92">
        <v>1</v>
      </c>
      <c r="J440" s="92"/>
      <c r="K440" s="86">
        <v>0.0001</v>
      </c>
      <c r="L440" s="89"/>
      <c r="M440" s="86">
        <v>0.0007</v>
      </c>
      <c r="N440" s="89"/>
      <c r="O440" s="61" t="s">
        <v>44</v>
      </c>
      <c r="P440" s="61" t="s">
        <v>54</v>
      </c>
      <c r="Q440" s="61">
        <v>2021.12</v>
      </c>
      <c r="R440" s="61"/>
    </row>
    <row r="441" s="10" customFormat="1" ht="42" customHeight="1" spans="1:18">
      <c r="A441" s="61">
        <v>2</v>
      </c>
      <c r="B441" s="61" t="s">
        <v>960</v>
      </c>
      <c r="C441" s="61" t="s">
        <v>39</v>
      </c>
      <c r="D441" s="61" t="s">
        <v>497</v>
      </c>
      <c r="E441" s="61" t="s">
        <v>58</v>
      </c>
      <c r="F441" s="66" t="s">
        <v>961</v>
      </c>
      <c r="G441" s="64">
        <v>0.09</v>
      </c>
      <c r="H441" s="63" t="s">
        <v>962</v>
      </c>
      <c r="I441" s="61"/>
      <c r="J441" s="61">
        <v>2</v>
      </c>
      <c r="K441" s="86">
        <v>0.0003</v>
      </c>
      <c r="L441" s="86"/>
      <c r="M441" s="86">
        <v>0.0009</v>
      </c>
      <c r="N441" s="65"/>
      <c r="O441" s="61" t="s">
        <v>44</v>
      </c>
      <c r="P441" s="61" t="s">
        <v>58</v>
      </c>
      <c r="Q441" s="61">
        <v>2021.12</v>
      </c>
      <c r="R441" s="61"/>
    </row>
    <row r="442" s="10" customFormat="1" ht="49" customHeight="1" spans="1:18">
      <c r="A442" s="61">
        <v>3</v>
      </c>
      <c r="B442" s="61" t="s">
        <v>963</v>
      </c>
      <c r="C442" s="61" t="s">
        <v>39</v>
      </c>
      <c r="D442" s="61" t="s">
        <v>497</v>
      </c>
      <c r="E442" s="61" t="s">
        <v>67</v>
      </c>
      <c r="F442" s="66" t="s">
        <v>945</v>
      </c>
      <c r="G442" s="64">
        <v>0.03</v>
      </c>
      <c r="H442" s="63" t="s">
        <v>946</v>
      </c>
      <c r="I442" s="61">
        <v>1</v>
      </c>
      <c r="J442" s="61"/>
      <c r="K442" s="86">
        <v>0.0001</v>
      </c>
      <c r="L442" s="86"/>
      <c r="M442" s="86">
        <v>0.0005</v>
      </c>
      <c r="N442" s="86"/>
      <c r="O442" s="61" t="s">
        <v>44</v>
      </c>
      <c r="P442" s="61" t="s">
        <v>67</v>
      </c>
      <c r="Q442" s="61">
        <v>2021.12</v>
      </c>
      <c r="R442" s="61"/>
    </row>
    <row r="443" s="10" customFormat="1" ht="60" customHeight="1" spans="1:18">
      <c r="A443" s="61">
        <v>4</v>
      </c>
      <c r="B443" s="61" t="s">
        <v>964</v>
      </c>
      <c r="C443" s="61" t="s">
        <v>39</v>
      </c>
      <c r="D443" s="61" t="s">
        <v>40</v>
      </c>
      <c r="E443" s="61" t="s">
        <v>107</v>
      </c>
      <c r="F443" s="66" t="s">
        <v>965</v>
      </c>
      <c r="G443" s="64">
        <v>0.51</v>
      </c>
      <c r="H443" s="63" t="s">
        <v>949</v>
      </c>
      <c r="I443" s="92">
        <v>3</v>
      </c>
      <c r="J443" s="92">
        <v>1</v>
      </c>
      <c r="K443" s="65">
        <v>0.0017</v>
      </c>
      <c r="L443" s="89"/>
      <c r="M443" s="65">
        <v>0.0083</v>
      </c>
      <c r="N443" s="89"/>
      <c r="O443" s="61" t="s">
        <v>44</v>
      </c>
      <c r="P443" s="61" t="s">
        <v>107</v>
      </c>
      <c r="Q443" s="61">
        <v>2021.12</v>
      </c>
      <c r="R443" s="61"/>
    </row>
    <row r="444" s="10" customFormat="1" ht="51" customHeight="1" spans="1:18">
      <c r="A444" s="61">
        <v>5</v>
      </c>
      <c r="B444" s="61" t="s">
        <v>966</v>
      </c>
      <c r="C444" s="61" t="s">
        <v>39</v>
      </c>
      <c r="D444" s="61" t="s">
        <v>46</v>
      </c>
      <c r="E444" s="61" t="s">
        <v>79</v>
      </c>
      <c r="F444" s="66" t="s">
        <v>967</v>
      </c>
      <c r="G444" s="64">
        <v>0.15</v>
      </c>
      <c r="H444" s="66" t="s">
        <v>81</v>
      </c>
      <c r="I444" s="61">
        <v>1</v>
      </c>
      <c r="J444" s="61">
        <v>1</v>
      </c>
      <c r="K444" s="61">
        <v>0.0005</v>
      </c>
      <c r="L444" s="61"/>
      <c r="M444" s="61">
        <v>0.0015</v>
      </c>
      <c r="N444" s="61"/>
      <c r="O444" s="61" t="s">
        <v>44</v>
      </c>
      <c r="P444" s="61" t="s">
        <v>79</v>
      </c>
      <c r="Q444" s="61">
        <v>2021.12</v>
      </c>
      <c r="R444" s="61"/>
    </row>
    <row r="445" s="10" customFormat="1" ht="51" customHeight="1" spans="1:18">
      <c r="A445" s="61">
        <v>6</v>
      </c>
      <c r="B445" s="61" t="s">
        <v>968</v>
      </c>
      <c r="C445" s="61" t="s">
        <v>39</v>
      </c>
      <c r="D445" s="61" t="s">
        <v>497</v>
      </c>
      <c r="E445" s="61" t="s">
        <v>83</v>
      </c>
      <c r="F445" s="63" t="s">
        <v>969</v>
      </c>
      <c r="G445" s="64">
        <v>0.75</v>
      </c>
      <c r="H445" s="68" t="s">
        <v>970</v>
      </c>
      <c r="I445" s="61">
        <v>8</v>
      </c>
      <c r="J445" s="61">
        <v>6</v>
      </c>
      <c r="K445" s="86">
        <v>0.0025</v>
      </c>
      <c r="L445" s="90"/>
      <c r="M445" s="86">
        <v>0.0025</v>
      </c>
      <c r="N445" s="90"/>
      <c r="O445" s="61" t="s">
        <v>44</v>
      </c>
      <c r="P445" s="61" t="s">
        <v>83</v>
      </c>
      <c r="Q445" s="61">
        <v>2021.12</v>
      </c>
      <c r="R445" s="61"/>
    </row>
    <row r="446" s="6" customFormat="1" ht="49" customHeight="1" spans="1:18">
      <c r="A446" s="58" t="s">
        <v>971</v>
      </c>
      <c r="B446" s="58"/>
      <c r="C446" s="58"/>
      <c r="D446" s="82"/>
      <c r="E446" s="82"/>
      <c r="F446" s="72" t="s">
        <v>972</v>
      </c>
      <c r="G446" s="100">
        <f>SUM(G447:G451)</f>
        <v>0.66</v>
      </c>
      <c r="H446" s="72"/>
      <c r="I446" s="102"/>
      <c r="J446" s="102"/>
      <c r="K446" s="102"/>
      <c r="L446" s="102"/>
      <c r="M446" s="102">
        <f>SUM(M447:M451)</f>
        <v>0.0046</v>
      </c>
      <c r="N446" s="102"/>
      <c r="O446" s="90"/>
      <c r="P446" s="90"/>
      <c r="Q446" s="90"/>
      <c r="R446" s="90"/>
    </row>
    <row r="447" s="6" customFormat="1" ht="61" customHeight="1" spans="1:18">
      <c r="A447" s="61">
        <v>1</v>
      </c>
      <c r="B447" s="61" t="s">
        <v>934</v>
      </c>
      <c r="C447" s="58" t="s">
        <v>774</v>
      </c>
      <c r="D447" s="65" t="s">
        <v>46</v>
      </c>
      <c r="E447" s="65" t="s">
        <v>47</v>
      </c>
      <c r="F447" s="66" t="s">
        <v>973</v>
      </c>
      <c r="G447" s="64">
        <v>0.06</v>
      </c>
      <c r="H447" s="63" t="s">
        <v>936</v>
      </c>
      <c r="I447" s="61"/>
      <c r="J447" s="92">
        <v>1</v>
      </c>
      <c r="K447" s="64">
        <v>0.0002</v>
      </c>
      <c r="L447" s="89"/>
      <c r="M447" s="64">
        <v>0.0002</v>
      </c>
      <c r="N447" s="90"/>
      <c r="O447" s="61" t="s">
        <v>44</v>
      </c>
      <c r="P447" s="65" t="s">
        <v>47</v>
      </c>
      <c r="Q447" s="61">
        <v>2021.12</v>
      </c>
      <c r="R447" s="61"/>
    </row>
    <row r="448" s="6" customFormat="1" ht="51" customHeight="1" spans="1:18">
      <c r="A448" s="61">
        <v>2</v>
      </c>
      <c r="B448" s="61" t="s">
        <v>940</v>
      </c>
      <c r="C448" s="61" t="s">
        <v>53</v>
      </c>
      <c r="D448" s="61" t="s">
        <v>40</v>
      </c>
      <c r="E448" s="61" t="s">
        <v>54</v>
      </c>
      <c r="F448" s="63" t="s">
        <v>974</v>
      </c>
      <c r="G448" s="64">
        <v>0.03</v>
      </c>
      <c r="H448" s="63" t="s">
        <v>975</v>
      </c>
      <c r="I448" s="92">
        <v>1</v>
      </c>
      <c r="J448" s="92"/>
      <c r="K448" s="86">
        <v>0.0001</v>
      </c>
      <c r="L448" s="89"/>
      <c r="M448" s="86">
        <v>0.0007</v>
      </c>
      <c r="N448" s="89"/>
      <c r="O448" s="61" t="s">
        <v>44</v>
      </c>
      <c r="P448" s="61" t="s">
        <v>54</v>
      </c>
      <c r="Q448" s="61">
        <v>2021.12</v>
      </c>
      <c r="R448" s="61"/>
    </row>
    <row r="449" s="6" customFormat="1" ht="57" customHeight="1" spans="1:18">
      <c r="A449" s="61">
        <v>3</v>
      </c>
      <c r="B449" s="61" t="s">
        <v>942</v>
      </c>
      <c r="C449" s="61" t="s">
        <v>39</v>
      </c>
      <c r="D449" s="61" t="s">
        <v>40</v>
      </c>
      <c r="E449" s="61" t="s">
        <v>58</v>
      </c>
      <c r="F449" s="66" t="s">
        <v>976</v>
      </c>
      <c r="G449" s="64">
        <v>0.03</v>
      </c>
      <c r="H449" s="66" t="s">
        <v>977</v>
      </c>
      <c r="I449" s="61"/>
      <c r="J449" s="61">
        <v>1</v>
      </c>
      <c r="K449" s="64">
        <v>0.0001</v>
      </c>
      <c r="L449" s="64"/>
      <c r="M449" s="64">
        <v>0.0005</v>
      </c>
      <c r="N449" s="89"/>
      <c r="O449" s="61" t="s">
        <v>44</v>
      </c>
      <c r="P449" s="61" t="s">
        <v>58</v>
      </c>
      <c r="Q449" s="61">
        <v>2021.12</v>
      </c>
      <c r="R449" s="61"/>
    </row>
    <row r="450" s="6" customFormat="1" ht="55" customHeight="1" spans="1:18">
      <c r="A450" s="61">
        <v>4</v>
      </c>
      <c r="B450" s="61" t="s">
        <v>947</v>
      </c>
      <c r="C450" s="61" t="s">
        <v>39</v>
      </c>
      <c r="D450" s="61" t="s">
        <v>40</v>
      </c>
      <c r="E450" s="61" t="s">
        <v>107</v>
      </c>
      <c r="F450" s="63" t="s">
        <v>978</v>
      </c>
      <c r="G450" s="64">
        <v>0.09</v>
      </c>
      <c r="H450" s="63" t="s">
        <v>349</v>
      </c>
      <c r="I450" s="65">
        <v>2</v>
      </c>
      <c r="J450" s="65"/>
      <c r="K450" s="86">
        <v>0.0003</v>
      </c>
      <c r="L450" s="89"/>
      <c r="M450" s="65">
        <v>0.0017</v>
      </c>
      <c r="N450" s="89"/>
      <c r="O450" s="61" t="s">
        <v>44</v>
      </c>
      <c r="P450" s="61" t="s">
        <v>107</v>
      </c>
      <c r="Q450" s="61">
        <v>2021.12</v>
      </c>
      <c r="R450" s="61"/>
    </row>
    <row r="451" s="6" customFormat="1" ht="60" customHeight="1" spans="1:18">
      <c r="A451" s="61">
        <v>5</v>
      </c>
      <c r="B451" s="61" t="s">
        <v>952</v>
      </c>
      <c r="C451" s="61" t="s">
        <v>39</v>
      </c>
      <c r="D451" s="61" t="s">
        <v>497</v>
      </c>
      <c r="E451" s="61" t="s">
        <v>83</v>
      </c>
      <c r="F451" s="63" t="s">
        <v>979</v>
      </c>
      <c r="G451" s="64">
        <v>0.45</v>
      </c>
      <c r="H451" s="68" t="s">
        <v>980</v>
      </c>
      <c r="I451" s="61">
        <v>8</v>
      </c>
      <c r="J451" s="61">
        <v>7</v>
      </c>
      <c r="K451" s="86">
        <v>0.0015</v>
      </c>
      <c r="L451" s="90"/>
      <c r="M451" s="86">
        <v>0.0015</v>
      </c>
      <c r="N451" s="90"/>
      <c r="O451" s="61" t="s">
        <v>44</v>
      </c>
      <c r="P451" s="61" t="s">
        <v>83</v>
      </c>
      <c r="Q451" s="61">
        <v>2021.12</v>
      </c>
      <c r="R451" s="61"/>
    </row>
    <row r="452" s="6" customFormat="1" ht="53" customHeight="1" spans="1:18">
      <c r="A452" s="58" t="s">
        <v>981</v>
      </c>
      <c r="B452" s="58"/>
      <c r="C452" s="58"/>
      <c r="D452" s="82"/>
      <c r="E452" s="82"/>
      <c r="F452" s="72" t="s">
        <v>982</v>
      </c>
      <c r="G452" s="100">
        <f>SUM(G453:G456)</f>
        <v>0.48</v>
      </c>
      <c r="H452" s="72"/>
      <c r="I452" s="102"/>
      <c r="J452" s="102"/>
      <c r="K452" s="102"/>
      <c r="L452" s="102"/>
      <c r="M452" s="102">
        <f>SUM(M453:M456)</f>
        <v>0.0068</v>
      </c>
      <c r="N452" s="102"/>
      <c r="O452" s="90"/>
      <c r="P452" s="90"/>
      <c r="Q452" s="90"/>
      <c r="R452" s="90"/>
    </row>
    <row r="453" s="6" customFormat="1" ht="55" customHeight="1" spans="1:18">
      <c r="A453" s="61">
        <v>1</v>
      </c>
      <c r="B453" s="61" t="s">
        <v>957</v>
      </c>
      <c r="C453" s="61" t="s">
        <v>53</v>
      </c>
      <c r="D453" s="61" t="s">
        <v>40</v>
      </c>
      <c r="E453" s="61" t="s">
        <v>54</v>
      </c>
      <c r="F453" s="63" t="s">
        <v>983</v>
      </c>
      <c r="G453" s="64">
        <v>0.03</v>
      </c>
      <c r="H453" s="63" t="s">
        <v>959</v>
      </c>
      <c r="I453" s="92">
        <v>1</v>
      </c>
      <c r="J453" s="92"/>
      <c r="K453" s="86">
        <v>0.0001</v>
      </c>
      <c r="L453" s="89"/>
      <c r="M453" s="86">
        <v>0.0007</v>
      </c>
      <c r="N453" s="89"/>
      <c r="O453" s="61" t="s">
        <v>44</v>
      </c>
      <c r="P453" s="61" t="s">
        <v>54</v>
      </c>
      <c r="Q453" s="61">
        <v>2021.12</v>
      </c>
      <c r="R453" s="61"/>
    </row>
    <row r="454" s="6" customFormat="1" ht="55" customHeight="1" spans="1:18">
      <c r="A454" s="61">
        <v>2</v>
      </c>
      <c r="B454" s="61" t="s">
        <v>963</v>
      </c>
      <c r="C454" s="61" t="s">
        <v>39</v>
      </c>
      <c r="D454" s="61" t="s">
        <v>46</v>
      </c>
      <c r="E454" s="61" t="s">
        <v>67</v>
      </c>
      <c r="F454" s="66" t="s">
        <v>984</v>
      </c>
      <c r="G454" s="64">
        <v>0.06</v>
      </c>
      <c r="H454" s="63" t="s">
        <v>946</v>
      </c>
      <c r="I454" s="61">
        <v>1</v>
      </c>
      <c r="J454" s="61"/>
      <c r="K454" s="86">
        <v>0.0002</v>
      </c>
      <c r="L454" s="89"/>
      <c r="M454" s="86">
        <v>0.001</v>
      </c>
      <c r="N454" s="89"/>
      <c r="O454" s="61" t="s">
        <v>44</v>
      </c>
      <c r="P454" s="61" t="s">
        <v>67</v>
      </c>
      <c r="Q454" s="61">
        <v>2021.12</v>
      </c>
      <c r="R454" s="61"/>
    </row>
    <row r="455" s="6" customFormat="1" ht="55" customHeight="1" spans="1:18">
      <c r="A455" s="61">
        <v>3</v>
      </c>
      <c r="B455" s="61" t="s">
        <v>964</v>
      </c>
      <c r="C455" s="61" t="s">
        <v>39</v>
      </c>
      <c r="D455" s="61" t="s">
        <v>40</v>
      </c>
      <c r="E455" s="61" t="s">
        <v>107</v>
      </c>
      <c r="F455" s="63" t="s">
        <v>985</v>
      </c>
      <c r="G455" s="64">
        <v>0.09</v>
      </c>
      <c r="H455" s="63" t="s">
        <v>349</v>
      </c>
      <c r="I455" s="65">
        <v>2</v>
      </c>
      <c r="J455" s="65"/>
      <c r="K455" s="65">
        <v>0.0003</v>
      </c>
      <c r="L455" s="89"/>
      <c r="M455" s="65">
        <v>0.0017</v>
      </c>
      <c r="N455" s="89"/>
      <c r="O455" s="61" t="s">
        <v>44</v>
      </c>
      <c r="P455" s="61" t="s">
        <v>107</v>
      </c>
      <c r="Q455" s="65">
        <v>2021.12</v>
      </c>
      <c r="R455" s="61"/>
    </row>
    <row r="456" s="6" customFormat="1" ht="55" customHeight="1" spans="1:18">
      <c r="A456" s="61">
        <v>4</v>
      </c>
      <c r="B456" s="61" t="s">
        <v>968</v>
      </c>
      <c r="C456" s="61" t="s">
        <v>39</v>
      </c>
      <c r="D456" s="61" t="s">
        <v>497</v>
      </c>
      <c r="E456" s="61" t="s">
        <v>83</v>
      </c>
      <c r="F456" s="63" t="s">
        <v>986</v>
      </c>
      <c r="G456" s="64">
        <v>0.3</v>
      </c>
      <c r="H456" s="68" t="s">
        <v>987</v>
      </c>
      <c r="I456" s="61">
        <v>8</v>
      </c>
      <c r="J456" s="61">
        <v>6</v>
      </c>
      <c r="K456" s="86">
        <v>0.001</v>
      </c>
      <c r="L456" s="90"/>
      <c r="M456" s="86">
        <v>0.0034</v>
      </c>
      <c r="N456" s="90"/>
      <c r="O456" s="61" t="s">
        <v>44</v>
      </c>
      <c r="P456" s="61" t="s">
        <v>83</v>
      </c>
      <c r="Q456" s="61">
        <v>2021.12</v>
      </c>
      <c r="R456" s="90"/>
    </row>
    <row r="457" s="8" customFormat="1" ht="35" customHeight="1" spans="1:18">
      <c r="A457" s="42" t="s">
        <v>624</v>
      </c>
      <c r="B457" s="58" t="s">
        <v>988</v>
      </c>
      <c r="C457" s="90"/>
      <c r="D457" s="90"/>
      <c r="E457" s="61"/>
      <c r="F457" s="138" t="s">
        <v>989</v>
      </c>
      <c r="G457" s="100">
        <f>G458+G459</f>
        <v>38</v>
      </c>
      <c r="H457" s="111"/>
      <c r="I457" s="90"/>
      <c r="J457" s="90"/>
      <c r="K457" s="115"/>
      <c r="L457" s="115"/>
      <c r="M457" s="115"/>
      <c r="N457" s="115"/>
      <c r="O457" s="90"/>
      <c r="P457" s="90"/>
      <c r="Q457" s="90"/>
      <c r="R457" s="116"/>
    </row>
    <row r="458" s="7" customFormat="1" ht="60" customHeight="1" spans="1:18">
      <c r="A458" s="90">
        <v>1</v>
      </c>
      <c r="B458" s="61" t="s">
        <v>990</v>
      </c>
      <c r="C458" s="61" t="s">
        <v>39</v>
      </c>
      <c r="D458" s="61" t="s">
        <v>46</v>
      </c>
      <c r="E458" s="61" t="s">
        <v>823</v>
      </c>
      <c r="F458" s="63" t="s">
        <v>991</v>
      </c>
      <c r="G458" s="128">
        <v>15</v>
      </c>
      <c r="H458" s="63" t="s">
        <v>992</v>
      </c>
      <c r="I458" s="189"/>
      <c r="J458" s="189"/>
      <c r="K458" s="64">
        <v>0.0024</v>
      </c>
      <c r="L458" s="89"/>
      <c r="M458" s="190">
        <v>0.013</v>
      </c>
      <c r="N458" s="89"/>
      <c r="O458" s="61" t="s">
        <v>890</v>
      </c>
      <c r="P458" s="61" t="s">
        <v>891</v>
      </c>
      <c r="Q458" s="90">
        <v>2021.12</v>
      </c>
      <c r="R458" s="88"/>
    </row>
    <row r="459" s="8" customFormat="1" ht="54" customHeight="1" spans="1:18">
      <c r="A459" s="90">
        <v>2</v>
      </c>
      <c r="B459" s="61" t="s">
        <v>993</v>
      </c>
      <c r="C459" s="67" t="s">
        <v>994</v>
      </c>
      <c r="D459" s="67" t="s">
        <v>40</v>
      </c>
      <c r="E459" s="61" t="s">
        <v>823</v>
      </c>
      <c r="F459" s="160" t="s">
        <v>995</v>
      </c>
      <c r="G459" s="86">
        <v>23</v>
      </c>
      <c r="H459" s="131" t="s">
        <v>996</v>
      </c>
      <c r="I459" s="67"/>
      <c r="J459" s="67"/>
      <c r="K459" s="89"/>
      <c r="L459" s="89"/>
      <c r="M459" s="89"/>
      <c r="N459" s="89"/>
      <c r="O459" s="67" t="s">
        <v>997</v>
      </c>
      <c r="P459" s="67" t="s">
        <v>997</v>
      </c>
      <c r="Q459" s="65">
        <v>2021.12</v>
      </c>
      <c r="R459" s="116"/>
    </row>
    <row r="460" s="8" customFormat="1" ht="35" customHeight="1" spans="1:18">
      <c r="A460" s="84" t="s">
        <v>804</v>
      </c>
      <c r="B460" s="84" t="s">
        <v>998</v>
      </c>
      <c r="C460" s="90"/>
      <c r="D460" s="90"/>
      <c r="E460" s="61"/>
      <c r="F460" s="138" t="s">
        <v>999</v>
      </c>
      <c r="G460" s="100">
        <f>G461</f>
        <v>40.5</v>
      </c>
      <c r="H460" s="111"/>
      <c r="I460" s="90"/>
      <c r="J460" s="90"/>
      <c r="K460" s="115"/>
      <c r="L460" s="115"/>
      <c r="M460" s="115"/>
      <c r="N460" s="115"/>
      <c r="O460" s="90"/>
      <c r="P460" s="90"/>
      <c r="Q460" s="90"/>
      <c r="R460" s="116"/>
    </row>
    <row r="461" s="8" customFormat="1" ht="35" customHeight="1" spans="1:18">
      <c r="A461" s="42" t="s">
        <v>31</v>
      </c>
      <c r="B461" s="58" t="s">
        <v>1000</v>
      </c>
      <c r="C461" s="90"/>
      <c r="D461" s="90"/>
      <c r="E461" s="61"/>
      <c r="F461" s="110" t="s">
        <v>1001</v>
      </c>
      <c r="G461" s="100">
        <f>G462+G463</f>
        <v>40.5</v>
      </c>
      <c r="H461" s="111"/>
      <c r="I461" s="90"/>
      <c r="J461" s="90"/>
      <c r="K461" s="115"/>
      <c r="L461" s="115"/>
      <c r="M461" s="115"/>
      <c r="N461" s="115"/>
      <c r="O461" s="90"/>
      <c r="P461" s="90"/>
      <c r="Q461" s="90"/>
      <c r="R461" s="116"/>
    </row>
    <row r="462" s="8" customFormat="1" ht="64" customHeight="1" spans="1:18">
      <c r="A462" s="90">
        <v>1</v>
      </c>
      <c r="B462" s="61" t="s">
        <v>1002</v>
      </c>
      <c r="C462" s="90" t="s">
        <v>39</v>
      </c>
      <c r="D462" s="61" t="s">
        <v>46</v>
      </c>
      <c r="E462" s="61" t="s">
        <v>1003</v>
      </c>
      <c r="F462" s="66" t="s">
        <v>1004</v>
      </c>
      <c r="G462" s="128">
        <v>25.5</v>
      </c>
      <c r="H462" s="161" t="s">
        <v>1005</v>
      </c>
      <c r="I462" s="114">
        <v>30</v>
      </c>
      <c r="J462" s="114"/>
      <c r="K462" s="191">
        <v>0.003</v>
      </c>
      <c r="L462" s="115"/>
      <c r="M462" s="191">
        <v>0.003</v>
      </c>
      <c r="N462" s="115"/>
      <c r="O462" s="61" t="s">
        <v>829</v>
      </c>
      <c r="P462" s="61" t="s">
        <v>884</v>
      </c>
      <c r="Q462" s="156">
        <v>2021.12</v>
      </c>
      <c r="R462" s="97"/>
    </row>
    <row r="463" s="8" customFormat="1" ht="64" customHeight="1" spans="1:18">
      <c r="A463" s="90">
        <v>2</v>
      </c>
      <c r="B463" s="123" t="s">
        <v>1006</v>
      </c>
      <c r="C463" s="90" t="s">
        <v>39</v>
      </c>
      <c r="D463" s="61" t="s">
        <v>46</v>
      </c>
      <c r="E463" s="123" t="s">
        <v>1007</v>
      </c>
      <c r="F463" s="127" t="s">
        <v>1008</v>
      </c>
      <c r="G463" s="128">
        <v>15</v>
      </c>
      <c r="H463" s="161" t="s">
        <v>1009</v>
      </c>
      <c r="I463" s="114"/>
      <c r="J463" s="114"/>
      <c r="K463" s="191"/>
      <c r="L463" s="115"/>
      <c r="M463" s="191"/>
      <c r="N463" s="115"/>
      <c r="O463" s="123" t="s">
        <v>1010</v>
      </c>
      <c r="P463" s="123" t="s">
        <v>1010</v>
      </c>
      <c r="Q463" s="156">
        <v>2021.12</v>
      </c>
      <c r="R463" s="97"/>
    </row>
    <row r="464" s="8" customFormat="1" ht="35" customHeight="1" spans="1:18">
      <c r="A464" s="88" t="s">
        <v>831</v>
      </c>
      <c r="B464" s="84" t="s">
        <v>1011</v>
      </c>
      <c r="C464" s="90"/>
      <c r="D464" s="90"/>
      <c r="E464" s="61"/>
      <c r="F464" s="138" t="s">
        <v>1012</v>
      </c>
      <c r="G464" s="100">
        <f>G465+G466</f>
        <v>1303.68</v>
      </c>
      <c r="H464" s="111"/>
      <c r="I464" s="90"/>
      <c r="J464" s="90"/>
      <c r="K464" s="115"/>
      <c r="L464" s="115"/>
      <c r="M464" s="115"/>
      <c r="N464" s="115"/>
      <c r="O464" s="90"/>
      <c r="P464" s="90"/>
      <c r="Q464" s="90"/>
      <c r="R464" s="116"/>
    </row>
    <row r="465" s="1" customFormat="1" ht="84" customHeight="1" spans="1:249">
      <c r="A465" s="61">
        <v>1</v>
      </c>
      <c r="B465" s="61" t="s">
        <v>1013</v>
      </c>
      <c r="C465" s="90" t="s">
        <v>880</v>
      </c>
      <c r="D465" s="61" t="s">
        <v>46</v>
      </c>
      <c r="E465" s="61" t="s">
        <v>1014</v>
      </c>
      <c r="F465" s="66" t="s">
        <v>1015</v>
      </c>
      <c r="G465" s="128">
        <v>1257.2</v>
      </c>
      <c r="H465" s="66" t="s">
        <v>1016</v>
      </c>
      <c r="I465" s="90">
        <v>142</v>
      </c>
      <c r="J465" s="90">
        <v>113</v>
      </c>
      <c r="K465" s="90">
        <v>0.2324</v>
      </c>
      <c r="L465" s="61"/>
      <c r="M465" s="61">
        <v>0.2324</v>
      </c>
      <c r="N465" s="93"/>
      <c r="O465" s="61" t="s">
        <v>829</v>
      </c>
      <c r="P465" s="61" t="s">
        <v>884</v>
      </c>
      <c r="Q465" s="90">
        <v>2021.12</v>
      </c>
      <c r="R465" s="88"/>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c r="EU465" s="33"/>
      <c r="EV465" s="33"/>
      <c r="EW465" s="33"/>
      <c r="EX465" s="33"/>
      <c r="EY465" s="33"/>
      <c r="EZ465" s="33"/>
      <c r="FA465" s="33"/>
      <c r="FB465" s="33"/>
      <c r="FC465" s="33"/>
      <c r="FD465" s="33"/>
      <c r="FE465" s="33"/>
      <c r="FF465" s="33"/>
      <c r="FG465" s="33"/>
      <c r="FH465" s="33"/>
      <c r="FI465" s="33"/>
      <c r="FJ465" s="33"/>
      <c r="FK465" s="33"/>
      <c r="FL465" s="33"/>
      <c r="FM465" s="33"/>
      <c r="FN465" s="33"/>
      <c r="FO465" s="33"/>
      <c r="FP465" s="33"/>
      <c r="FQ465" s="33"/>
      <c r="FR465" s="33"/>
      <c r="FS465" s="33"/>
      <c r="FT465" s="33"/>
      <c r="FU465" s="33"/>
      <c r="FV465" s="33"/>
      <c r="FW465" s="33"/>
      <c r="FX465" s="33"/>
      <c r="FY465" s="33"/>
      <c r="FZ465" s="33"/>
      <c r="GA465" s="33"/>
      <c r="GB465" s="33"/>
      <c r="GC465" s="33"/>
      <c r="GD465" s="33"/>
      <c r="GE465" s="33"/>
      <c r="GF465" s="33"/>
      <c r="GG465" s="33"/>
      <c r="GH465" s="33"/>
      <c r="GI465" s="33"/>
      <c r="GJ465" s="33"/>
      <c r="GK465" s="33"/>
      <c r="GL465" s="33"/>
      <c r="GM465" s="33"/>
      <c r="GN465" s="33"/>
      <c r="GO465" s="33"/>
      <c r="GP465" s="33"/>
      <c r="GQ465" s="33"/>
      <c r="GR465" s="33"/>
      <c r="GS465" s="33"/>
      <c r="GT465" s="33"/>
      <c r="GU465" s="33"/>
      <c r="GV465" s="33"/>
      <c r="GW465" s="33"/>
      <c r="GX465" s="33"/>
      <c r="GY465" s="33"/>
      <c r="GZ465" s="33"/>
      <c r="HA465" s="33"/>
      <c r="HB465" s="33"/>
      <c r="HC465" s="33"/>
      <c r="HD465" s="33"/>
      <c r="HE465" s="33"/>
      <c r="HF465" s="33"/>
      <c r="HG465" s="33"/>
      <c r="HH465" s="33"/>
      <c r="HI465" s="33"/>
      <c r="HJ465" s="33"/>
      <c r="HK465" s="33"/>
      <c r="HL465" s="33"/>
      <c r="HM465" s="33"/>
      <c r="HN465" s="33"/>
      <c r="HO465" s="33"/>
      <c r="HP465" s="33"/>
      <c r="HQ465" s="33"/>
      <c r="HR465" s="33"/>
      <c r="HS465" s="33"/>
      <c r="HT465" s="33"/>
      <c r="HU465" s="33"/>
      <c r="HV465" s="33"/>
      <c r="HW465" s="33"/>
      <c r="HX465" s="33"/>
      <c r="HY465" s="33"/>
      <c r="HZ465" s="33"/>
      <c r="IA465" s="33"/>
      <c r="IB465" s="33"/>
      <c r="IC465" s="33"/>
      <c r="ID465" s="33"/>
      <c r="IE465" s="33"/>
      <c r="IF465" s="33"/>
      <c r="IG465" s="33"/>
      <c r="IH465" s="33"/>
      <c r="II465" s="33"/>
      <c r="IJ465" s="33"/>
      <c r="IK465" s="33"/>
      <c r="IL465" s="33"/>
      <c r="IM465" s="33"/>
      <c r="IN465" s="33"/>
      <c r="IO465" s="33"/>
    </row>
    <row r="466" s="7" customFormat="1" ht="62" customHeight="1" spans="1:18">
      <c r="A466" s="90">
        <v>2</v>
      </c>
      <c r="B466" s="61" t="s">
        <v>1017</v>
      </c>
      <c r="C466" s="90" t="s">
        <v>39</v>
      </c>
      <c r="D466" s="61" t="s">
        <v>46</v>
      </c>
      <c r="E466" s="61" t="s">
        <v>881</v>
      </c>
      <c r="F466" s="66" t="s">
        <v>1018</v>
      </c>
      <c r="G466" s="128">
        <v>46.48</v>
      </c>
      <c r="H466" s="63" t="s">
        <v>1019</v>
      </c>
      <c r="I466" s="90">
        <v>142</v>
      </c>
      <c r="J466" s="90">
        <v>113</v>
      </c>
      <c r="K466" s="90">
        <v>0.2324</v>
      </c>
      <c r="L466" s="61"/>
      <c r="M466" s="61">
        <v>0.2324</v>
      </c>
      <c r="N466" s="93"/>
      <c r="O466" s="61" t="s">
        <v>829</v>
      </c>
      <c r="P466" s="61" t="s">
        <v>884</v>
      </c>
      <c r="Q466" s="90">
        <v>2021.12</v>
      </c>
      <c r="R466" s="97"/>
    </row>
    <row r="467" s="16" customFormat="1" ht="47" customHeight="1" spans="1:249">
      <c r="A467" s="42" t="s">
        <v>1020</v>
      </c>
      <c r="B467" s="42" t="s">
        <v>1021</v>
      </c>
      <c r="C467" s="147"/>
      <c r="D467" s="147"/>
      <c r="E467" s="148"/>
      <c r="F467" s="149" t="s">
        <v>1022</v>
      </c>
      <c r="G467" s="150">
        <f>G468+G838+G914</f>
        <v>80047.8255</v>
      </c>
      <c r="H467" s="151"/>
      <c r="I467" s="147"/>
      <c r="J467" s="147"/>
      <c r="K467" s="153"/>
      <c r="L467" s="153"/>
      <c r="M467" s="153"/>
      <c r="N467" s="153"/>
      <c r="O467" s="147"/>
      <c r="P467" s="147"/>
      <c r="Q467" s="147"/>
      <c r="R467" s="157"/>
      <c r="S467" s="158"/>
      <c r="T467" s="158"/>
      <c r="U467" s="158"/>
      <c r="V467" s="158"/>
      <c r="W467" s="158"/>
      <c r="X467" s="158"/>
      <c r="Y467" s="158"/>
      <c r="Z467" s="158"/>
      <c r="AA467" s="158"/>
      <c r="AB467" s="158"/>
      <c r="AC467" s="158"/>
      <c r="AD467" s="158"/>
      <c r="AE467" s="158"/>
      <c r="AF467" s="158"/>
      <c r="AG467" s="158"/>
      <c r="AH467" s="158"/>
      <c r="AI467" s="158"/>
      <c r="AJ467" s="158"/>
      <c r="AK467" s="158"/>
      <c r="AL467" s="158"/>
      <c r="AM467" s="158"/>
      <c r="AN467" s="158"/>
      <c r="AO467" s="158"/>
      <c r="AP467" s="158"/>
      <c r="AQ467" s="158"/>
      <c r="AR467" s="158"/>
      <c r="AS467" s="158"/>
      <c r="AT467" s="158"/>
      <c r="AU467" s="158"/>
      <c r="AV467" s="158"/>
      <c r="AW467" s="158"/>
      <c r="AX467" s="158"/>
      <c r="AY467" s="158"/>
      <c r="AZ467" s="158"/>
      <c r="BA467" s="158"/>
      <c r="BB467" s="158"/>
      <c r="BC467" s="158"/>
      <c r="BD467" s="158"/>
      <c r="BE467" s="158"/>
      <c r="BF467" s="158"/>
      <c r="BG467" s="158"/>
      <c r="BH467" s="158"/>
      <c r="BI467" s="158"/>
      <c r="BJ467" s="158"/>
      <c r="BK467" s="158"/>
      <c r="BL467" s="158"/>
      <c r="BM467" s="158"/>
      <c r="BN467" s="158"/>
      <c r="BO467" s="158"/>
      <c r="BP467" s="158"/>
      <c r="BQ467" s="158"/>
      <c r="BR467" s="158"/>
      <c r="BS467" s="158"/>
      <c r="BT467" s="158"/>
      <c r="BU467" s="158"/>
      <c r="BV467" s="158"/>
      <c r="BW467" s="158"/>
      <c r="BX467" s="158"/>
      <c r="BY467" s="158"/>
      <c r="BZ467" s="158"/>
      <c r="CA467" s="158"/>
      <c r="CB467" s="158"/>
      <c r="CC467" s="158"/>
      <c r="CD467" s="158"/>
      <c r="CE467" s="158"/>
      <c r="CF467" s="158"/>
      <c r="CG467" s="158"/>
      <c r="CH467" s="158"/>
      <c r="CI467" s="158"/>
      <c r="CJ467" s="158"/>
      <c r="CK467" s="158"/>
      <c r="CL467" s="158"/>
      <c r="CM467" s="158"/>
      <c r="CN467" s="158"/>
      <c r="CO467" s="158"/>
      <c r="CP467" s="158"/>
      <c r="CQ467" s="158"/>
      <c r="CR467" s="158"/>
      <c r="CS467" s="158"/>
      <c r="CT467" s="158"/>
      <c r="CU467" s="158"/>
      <c r="CV467" s="158"/>
      <c r="CW467" s="158"/>
      <c r="CX467" s="158"/>
      <c r="CY467" s="158"/>
      <c r="CZ467" s="158"/>
      <c r="DA467" s="158"/>
      <c r="DB467" s="158"/>
      <c r="DC467" s="158"/>
      <c r="DD467" s="158"/>
      <c r="DE467" s="158"/>
      <c r="DF467" s="158"/>
      <c r="DG467" s="158"/>
      <c r="DH467" s="158"/>
      <c r="DI467" s="158"/>
      <c r="DJ467" s="158"/>
      <c r="DK467" s="158"/>
      <c r="DL467" s="158"/>
      <c r="DM467" s="158"/>
      <c r="DN467" s="158"/>
      <c r="DO467" s="158"/>
      <c r="DP467" s="158"/>
      <c r="DQ467" s="158"/>
      <c r="DR467" s="158"/>
      <c r="DS467" s="158"/>
      <c r="DT467" s="158"/>
      <c r="DU467" s="158"/>
      <c r="DV467" s="158"/>
      <c r="DW467" s="158"/>
      <c r="DX467" s="158"/>
      <c r="DY467" s="158"/>
      <c r="DZ467" s="158"/>
      <c r="EA467" s="158"/>
      <c r="EB467" s="158"/>
      <c r="EC467" s="158"/>
      <c r="ED467" s="158"/>
      <c r="EE467" s="158"/>
      <c r="EF467" s="158"/>
      <c r="EG467" s="158"/>
      <c r="EH467" s="158"/>
      <c r="EI467" s="158"/>
      <c r="EJ467" s="158"/>
      <c r="EK467" s="158"/>
      <c r="EL467" s="158"/>
      <c r="EM467" s="158"/>
      <c r="EN467" s="158"/>
      <c r="EO467" s="158"/>
      <c r="EP467" s="158"/>
      <c r="EQ467" s="158"/>
      <c r="ER467" s="158"/>
      <c r="ES467" s="158"/>
      <c r="ET467" s="158"/>
      <c r="EU467" s="158"/>
      <c r="EV467" s="158"/>
      <c r="EW467" s="158"/>
      <c r="EX467" s="158"/>
      <c r="EY467" s="158"/>
      <c r="EZ467" s="158"/>
      <c r="FA467" s="158"/>
      <c r="FB467" s="158"/>
      <c r="FC467" s="158"/>
      <c r="FD467" s="158"/>
      <c r="FE467" s="158"/>
      <c r="FF467" s="158"/>
      <c r="FG467" s="158"/>
      <c r="FH467" s="158"/>
      <c r="FI467" s="158"/>
      <c r="FJ467" s="158"/>
      <c r="FK467" s="158"/>
      <c r="FL467" s="158"/>
      <c r="FM467" s="158"/>
      <c r="FN467" s="158"/>
      <c r="FO467" s="158"/>
      <c r="FP467" s="158"/>
      <c r="FQ467" s="158"/>
      <c r="FR467" s="158"/>
      <c r="FS467" s="158"/>
      <c r="FT467" s="158"/>
      <c r="FU467" s="158"/>
      <c r="FV467" s="158"/>
      <c r="FW467" s="158"/>
      <c r="FX467" s="158"/>
      <c r="FY467" s="158"/>
      <c r="FZ467" s="158"/>
      <c r="GA467" s="158"/>
      <c r="GB467" s="158"/>
      <c r="GC467" s="158"/>
      <c r="GD467" s="158"/>
      <c r="GE467" s="158"/>
      <c r="GF467" s="158"/>
      <c r="GG467" s="158"/>
      <c r="GH467" s="158"/>
      <c r="GI467" s="158"/>
      <c r="GJ467" s="158"/>
      <c r="GK467" s="158"/>
      <c r="GL467" s="158"/>
      <c r="GM467" s="158"/>
      <c r="GN467" s="158"/>
      <c r="GO467" s="158"/>
      <c r="GP467" s="158"/>
      <c r="GQ467" s="158"/>
      <c r="GR467" s="158"/>
      <c r="GS467" s="158"/>
      <c r="GT467" s="158"/>
      <c r="GU467" s="158"/>
      <c r="GV467" s="158"/>
      <c r="GW467" s="158"/>
      <c r="GX467" s="158"/>
      <c r="GY467" s="158"/>
      <c r="GZ467" s="158"/>
      <c r="HA467" s="158"/>
      <c r="HB467" s="158"/>
      <c r="HC467" s="158"/>
      <c r="HD467" s="158"/>
      <c r="HE467" s="158"/>
      <c r="HF467" s="158"/>
      <c r="HG467" s="158"/>
      <c r="HH467" s="158"/>
      <c r="HI467" s="158"/>
      <c r="HJ467" s="158"/>
      <c r="HK467" s="158"/>
      <c r="HL467" s="158"/>
      <c r="HM467" s="158"/>
      <c r="HN467" s="158"/>
      <c r="HO467" s="158"/>
      <c r="HP467" s="158"/>
      <c r="HQ467" s="158"/>
      <c r="HR467" s="158"/>
      <c r="HS467" s="158"/>
      <c r="HT467" s="158"/>
      <c r="HU467" s="158"/>
      <c r="HV467" s="158"/>
      <c r="HW467" s="158"/>
      <c r="HX467" s="158"/>
      <c r="HY467" s="158"/>
      <c r="HZ467" s="158"/>
      <c r="IA467" s="158"/>
      <c r="IB467" s="158"/>
      <c r="IC467" s="158"/>
      <c r="ID467" s="158"/>
      <c r="IE467" s="158"/>
      <c r="IF467" s="158"/>
      <c r="IG467" s="158"/>
      <c r="IH467" s="158"/>
      <c r="II467" s="158"/>
      <c r="IJ467" s="158"/>
      <c r="IK467" s="158"/>
      <c r="IL467" s="158"/>
      <c r="IM467" s="158"/>
      <c r="IN467" s="158"/>
      <c r="IO467" s="158"/>
    </row>
    <row r="468" s="8" customFormat="1" ht="46" customHeight="1" spans="1:18">
      <c r="A468" s="88" t="s">
        <v>874</v>
      </c>
      <c r="B468" s="58" t="s">
        <v>1023</v>
      </c>
      <c r="C468" s="90"/>
      <c r="D468" s="90"/>
      <c r="E468" s="61"/>
      <c r="F468" s="138" t="s">
        <v>1024</v>
      </c>
      <c r="G468" s="100">
        <f>G469+G470+G619+G741</f>
        <v>58495.6785</v>
      </c>
      <c r="H468" s="111"/>
      <c r="I468" s="90"/>
      <c r="J468" s="90"/>
      <c r="K468" s="115"/>
      <c r="L468" s="115"/>
      <c r="M468" s="115"/>
      <c r="N468" s="115"/>
      <c r="O468" s="90"/>
      <c r="P468" s="90"/>
      <c r="Q468" s="90"/>
      <c r="R468" s="116"/>
    </row>
    <row r="469" s="8" customFormat="1" ht="35" customHeight="1" spans="1:18">
      <c r="A469" s="162" t="s">
        <v>31</v>
      </c>
      <c r="B469" s="84" t="s">
        <v>1025</v>
      </c>
      <c r="C469" s="84" t="s">
        <v>774</v>
      </c>
      <c r="D469" s="58" t="s">
        <v>46</v>
      </c>
      <c r="E469" s="58" t="s">
        <v>679</v>
      </c>
      <c r="F469" s="110" t="s">
        <v>1026</v>
      </c>
      <c r="G469" s="100">
        <v>160</v>
      </c>
      <c r="H469" s="111"/>
      <c r="I469" s="90"/>
      <c r="J469" s="90"/>
      <c r="K469" s="115"/>
      <c r="L469" s="115"/>
      <c r="M469" s="115"/>
      <c r="N469" s="115"/>
      <c r="O469" s="90" t="s">
        <v>44</v>
      </c>
      <c r="P469" s="90" t="s">
        <v>823</v>
      </c>
      <c r="Q469" s="90">
        <v>2021.12</v>
      </c>
      <c r="R469" s="116"/>
    </row>
    <row r="470" s="8" customFormat="1" ht="53" customHeight="1" spans="1:18">
      <c r="A470" s="162" t="s">
        <v>719</v>
      </c>
      <c r="B470" s="58" t="s">
        <v>1027</v>
      </c>
      <c r="C470" s="90"/>
      <c r="D470" s="90"/>
      <c r="E470" s="61"/>
      <c r="F470" s="138" t="s">
        <v>1028</v>
      </c>
      <c r="G470" s="100">
        <f>G471+G502+G541+G555+G566+G615</f>
        <v>26906.62</v>
      </c>
      <c r="H470" s="111"/>
      <c r="I470" s="90"/>
      <c r="J470" s="90"/>
      <c r="K470" s="115"/>
      <c r="L470" s="115"/>
      <c r="M470" s="115"/>
      <c r="N470" s="115"/>
      <c r="O470" s="90"/>
      <c r="P470" s="90"/>
      <c r="Q470" s="90"/>
      <c r="R470" s="116"/>
    </row>
    <row r="471" s="8" customFormat="1" ht="39" customHeight="1" spans="1:18">
      <c r="A471" s="121" t="s">
        <v>1029</v>
      </c>
      <c r="B471" s="163"/>
      <c r="C471" s="122"/>
      <c r="D471" s="164"/>
      <c r="E471" s="164" t="s">
        <v>1030</v>
      </c>
      <c r="F471" s="165">
        <f>SUM(F472:F501)</f>
        <v>76.93</v>
      </c>
      <c r="G471" s="166">
        <f>SUM(G472:G501)</f>
        <v>6601.6</v>
      </c>
      <c r="H471" s="167"/>
      <c r="I471" s="65"/>
      <c r="J471" s="65"/>
      <c r="K471" s="89"/>
      <c r="L471" s="89"/>
      <c r="M471" s="89"/>
      <c r="N471" s="89"/>
      <c r="O471" s="65"/>
      <c r="P471" s="65"/>
      <c r="Q471" s="65"/>
      <c r="R471" s="65"/>
    </row>
    <row r="472" s="8" customFormat="1" ht="36" customHeight="1" spans="1:19">
      <c r="A472" s="90">
        <v>1</v>
      </c>
      <c r="B472" s="168" t="s">
        <v>1031</v>
      </c>
      <c r="C472" s="61" t="s">
        <v>1032</v>
      </c>
      <c r="D472" s="90" t="s">
        <v>909</v>
      </c>
      <c r="E472" s="169" t="s">
        <v>1033</v>
      </c>
      <c r="F472" s="170">
        <v>4.33</v>
      </c>
      <c r="G472" s="64">
        <v>346.4</v>
      </c>
      <c r="H472" s="63" t="s">
        <v>1034</v>
      </c>
      <c r="I472" s="90">
        <v>1</v>
      </c>
      <c r="J472" s="188"/>
      <c r="K472" s="156">
        <v>0.0047</v>
      </c>
      <c r="L472" s="192">
        <v>0.0137</v>
      </c>
      <c r="M472" s="87">
        <v>0.01692</v>
      </c>
      <c r="N472" s="192">
        <v>0.0673</v>
      </c>
      <c r="O472" s="65" t="s">
        <v>1035</v>
      </c>
      <c r="P472" s="65" t="s">
        <v>1035</v>
      </c>
      <c r="Q472" s="65">
        <v>2021.12</v>
      </c>
      <c r="R472" s="65"/>
      <c r="S472" s="7"/>
    </row>
    <row r="473" s="8" customFormat="1" ht="36" customHeight="1" spans="1:19">
      <c r="A473" s="90">
        <v>2</v>
      </c>
      <c r="B473" s="168" t="s">
        <v>1036</v>
      </c>
      <c r="C473" s="61" t="s">
        <v>1032</v>
      </c>
      <c r="D473" s="90" t="s">
        <v>909</v>
      </c>
      <c r="E473" s="169" t="s">
        <v>1037</v>
      </c>
      <c r="F473" s="170">
        <v>1.9</v>
      </c>
      <c r="G473" s="64">
        <v>152</v>
      </c>
      <c r="H473" s="63" t="s">
        <v>1034</v>
      </c>
      <c r="I473" s="90">
        <v>1</v>
      </c>
      <c r="J473" s="188"/>
      <c r="K473" s="156">
        <v>0.0029</v>
      </c>
      <c r="L473" s="192">
        <v>0.0088</v>
      </c>
      <c r="M473" s="87">
        <v>0.0093</v>
      </c>
      <c r="N473" s="192">
        <v>0.0346</v>
      </c>
      <c r="O473" s="65" t="s">
        <v>1035</v>
      </c>
      <c r="P473" s="65" t="s">
        <v>1035</v>
      </c>
      <c r="Q473" s="65">
        <v>2021.12</v>
      </c>
      <c r="R473" s="65"/>
      <c r="S473" s="7"/>
    </row>
    <row r="474" s="8" customFormat="1" ht="36" customHeight="1" spans="1:18">
      <c r="A474" s="90">
        <v>3</v>
      </c>
      <c r="B474" s="168" t="s">
        <v>1038</v>
      </c>
      <c r="C474" s="61" t="s">
        <v>1032</v>
      </c>
      <c r="D474" s="90" t="s">
        <v>909</v>
      </c>
      <c r="E474" s="169" t="s">
        <v>1039</v>
      </c>
      <c r="F474" s="170">
        <v>4.1</v>
      </c>
      <c r="G474" s="128">
        <v>323</v>
      </c>
      <c r="H474" s="63" t="s">
        <v>1034</v>
      </c>
      <c r="I474" s="65">
        <v>1</v>
      </c>
      <c r="J474" s="188"/>
      <c r="K474" s="156">
        <v>0.0025</v>
      </c>
      <c r="L474" s="192">
        <v>0.0048</v>
      </c>
      <c r="M474" s="87">
        <v>0.009</v>
      </c>
      <c r="N474" s="192">
        <v>0.0235</v>
      </c>
      <c r="O474" s="65" t="s">
        <v>1035</v>
      </c>
      <c r="P474" s="65" t="s">
        <v>1035</v>
      </c>
      <c r="Q474" s="65">
        <v>2021.12</v>
      </c>
      <c r="R474" s="65"/>
    </row>
    <row r="475" s="8" customFormat="1" ht="36" customHeight="1" spans="1:18">
      <c r="A475" s="90">
        <v>4</v>
      </c>
      <c r="B475" s="171" t="s">
        <v>1040</v>
      </c>
      <c r="C475" s="61" t="s">
        <v>1032</v>
      </c>
      <c r="D475" s="90" t="s">
        <v>909</v>
      </c>
      <c r="E475" s="172" t="s">
        <v>1041</v>
      </c>
      <c r="F475" s="170">
        <v>0.8</v>
      </c>
      <c r="G475" s="128">
        <v>64</v>
      </c>
      <c r="H475" s="63" t="s">
        <v>1034</v>
      </c>
      <c r="I475" s="67">
        <v>1</v>
      </c>
      <c r="J475" s="188"/>
      <c r="K475" s="65">
        <v>0.0058</v>
      </c>
      <c r="L475" s="192">
        <v>0.0105</v>
      </c>
      <c r="M475" s="86">
        <v>0.02088</v>
      </c>
      <c r="N475" s="192">
        <v>0.0528</v>
      </c>
      <c r="O475" s="65" t="s">
        <v>1035</v>
      </c>
      <c r="P475" s="65" t="s">
        <v>1035</v>
      </c>
      <c r="Q475" s="65">
        <v>2021.12</v>
      </c>
      <c r="R475" s="65"/>
    </row>
    <row r="476" s="8" customFormat="1" ht="36" customHeight="1" spans="1:18">
      <c r="A476" s="90">
        <v>5</v>
      </c>
      <c r="B476" s="173" t="s">
        <v>1042</v>
      </c>
      <c r="C476" s="61" t="s">
        <v>1032</v>
      </c>
      <c r="D476" s="90" t="s">
        <v>909</v>
      </c>
      <c r="E476" s="174" t="s">
        <v>1043</v>
      </c>
      <c r="F476" s="170">
        <v>2</v>
      </c>
      <c r="G476" s="128">
        <v>160</v>
      </c>
      <c r="H476" s="63" t="s">
        <v>1034</v>
      </c>
      <c r="I476" s="92">
        <v>1</v>
      </c>
      <c r="J476" s="188"/>
      <c r="K476" s="156">
        <v>0.0069</v>
      </c>
      <c r="L476" s="192">
        <v>0.0235</v>
      </c>
      <c r="M476" s="87">
        <v>0.02484</v>
      </c>
      <c r="N476" s="192">
        <v>0.106</v>
      </c>
      <c r="O476" s="65" t="s">
        <v>1035</v>
      </c>
      <c r="P476" s="65" t="s">
        <v>1035</v>
      </c>
      <c r="Q476" s="65">
        <v>2021.12</v>
      </c>
      <c r="R476" s="65"/>
    </row>
    <row r="477" s="8" customFormat="1" ht="36" customHeight="1" spans="1:18">
      <c r="A477" s="90">
        <v>6</v>
      </c>
      <c r="B477" s="173" t="s">
        <v>1044</v>
      </c>
      <c r="C477" s="61" t="s">
        <v>1032</v>
      </c>
      <c r="D477" s="90" t="s">
        <v>909</v>
      </c>
      <c r="E477" s="175" t="s">
        <v>1045</v>
      </c>
      <c r="F477" s="170">
        <v>4.1</v>
      </c>
      <c r="G477" s="128">
        <v>349</v>
      </c>
      <c r="H477" s="63" t="s">
        <v>1034</v>
      </c>
      <c r="I477" s="90">
        <v>1</v>
      </c>
      <c r="J477" s="116"/>
      <c r="K477" s="156">
        <v>0.0033</v>
      </c>
      <c r="L477" s="90">
        <v>0.0241</v>
      </c>
      <c r="M477" s="87">
        <v>0.01188</v>
      </c>
      <c r="N477" s="90">
        <v>0.0937</v>
      </c>
      <c r="O477" s="65" t="s">
        <v>1035</v>
      </c>
      <c r="P477" s="65" t="s">
        <v>1035</v>
      </c>
      <c r="Q477" s="65">
        <v>2021.12</v>
      </c>
      <c r="R477" s="116"/>
    </row>
    <row r="478" s="8" customFormat="1" ht="36" customHeight="1" spans="1:18">
      <c r="A478" s="90">
        <v>7</v>
      </c>
      <c r="B478" s="173" t="s">
        <v>1046</v>
      </c>
      <c r="C478" s="61" t="s">
        <v>1032</v>
      </c>
      <c r="D478" s="90" t="s">
        <v>909</v>
      </c>
      <c r="E478" s="174" t="s">
        <v>1047</v>
      </c>
      <c r="F478" s="170">
        <v>2.33</v>
      </c>
      <c r="G478" s="128">
        <v>186.4</v>
      </c>
      <c r="H478" s="63" t="s">
        <v>1034</v>
      </c>
      <c r="I478" s="114">
        <v>1</v>
      </c>
      <c r="J478" s="188"/>
      <c r="K478" s="156">
        <v>0.0024</v>
      </c>
      <c r="L478" s="192">
        <v>0.0066</v>
      </c>
      <c r="M478" s="87">
        <v>0.00864</v>
      </c>
      <c r="N478" s="192">
        <v>0.0325</v>
      </c>
      <c r="O478" s="65" t="s">
        <v>1035</v>
      </c>
      <c r="P478" s="65" t="s">
        <v>1035</v>
      </c>
      <c r="Q478" s="65">
        <v>2021.12</v>
      </c>
      <c r="R478" s="65"/>
    </row>
    <row r="479" s="8" customFormat="1" ht="36" customHeight="1" spans="1:18">
      <c r="A479" s="90">
        <v>8</v>
      </c>
      <c r="B479" s="168" t="s">
        <v>1048</v>
      </c>
      <c r="C479" s="61" t="s">
        <v>1032</v>
      </c>
      <c r="D479" s="90" t="s">
        <v>909</v>
      </c>
      <c r="E479" s="169" t="s">
        <v>1049</v>
      </c>
      <c r="F479" s="170">
        <v>2.5</v>
      </c>
      <c r="G479" s="128">
        <v>200</v>
      </c>
      <c r="H479" s="63" t="s">
        <v>1034</v>
      </c>
      <c r="I479" s="67">
        <v>1</v>
      </c>
      <c r="J479" s="188"/>
      <c r="K479" s="65">
        <v>0.0013</v>
      </c>
      <c r="L479" s="192">
        <v>0.0072</v>
      </c>
      <c r="M479" s="86">
        <v>0.00468</v>
      </c>
      <c r="N479" s="192">
        <v>0.0394</v>
      </c>
      <c r="O479" s="65" t="s">
        <v>1035</v>
      </c>
      <c r="P479" s="65" t="s">
        <v>1035</v>
      </c>
      <c r="Q479" s="65">
        <v>2021.12</v>
      </c>
      <c r="R479" s="65"/>
    </row>
    <row r="480" s="8" customFormat="1" ht="36" customHeight="1" spans="1:20">
      <c r="A480" s="90">
        <v>9</v>
      </c>
      <c r="B480" s="173" t="s">
        <v>1050</v>
      </c>
      <c r="C480" s="61" t="s">
        <v>1032</v>
      </c>
      <c r="D480" s="90" t="s">
        <v>909</v>
      </c>
      <c r="E480" s="169" t="s">
        <v>1051</v>
      </c>
      <c r="F480" s="170">
        <v>1.6</v>
      </c>
      <c r="G480" s="64">
        <v>128</v>
      </c>
      <c r="H480" s="63" t="s">
        <v>1034</v>
      </c>
      <c r="I480" s="90">
        <v>1</v>
      </c>
      <c r="J480" s="188"/>
      <c r="K480" s="156">
        <v>0.0093</v>
      </c>
      <c r="L480" s="193">
        <v>0.0138</v>
      </c>
      <c r="M480" s="156">
        <v>0.0337</v>
      </c>
      <c r="N480" s="193">
        <v>0.0947</v>
      </c>
      <c r="O480" s="65" t="s">
        <v>1035</v>
      </c>
      <c r="P480" s="65" t="s">
        <v>1035</v>
      </c>
      <c r="Q480" s="65">
        <v>2021.12</v>
      </c>
      <c r="R480" s="116"/>
      <c r="S480" s="7"/>
      <c r="T480" s="7"/>
    </row>
    <row r="481" s="8" customFormat="1" ht="36" customHeight="1" spans="1:18">
      <c r="A481" s="90">
        <v>10</v>
      </c>
      <c r="B481" s="173" t="s">
        <v>1052</v>
      </c>
      <c r="C481" s="61" t="s">
        <v>1032</v>
      </c>
      <c r="D481" s="90" t="s">
        <v>909</v>
      </c>
      <c r="E481" s="169" t="s">
        <v>1053</v>
      </c>
      <c r="F481" s="170">
        <v>0.85</v>
      </c>
      <c r="G481" s="128">
        <v>68</v>
      </c>
      <c r="H481" s="63" t="s">
        <v>1034</v>
      </c>
      <c r="I481" s="90">
        <v>1</v>
      </c>
      <c r="J481" s="188"/>
      <c r="K481" s="156">
        <v>0.019</v>
      </c>
      <c r="L481" s="192">
        <v>0.025</v>
      </c>
      <c r="M481" s="87">
        <v>0.0684</v>
      </c>
      <c r="N481" s="192">
        <v>0.121</v>
      </c>
      <c r="O481" s="65" t="s">
        <v>1035</v>
      </c>
      <c r="P481" s="65" t="s">
        <v>1035</v>
      </c>
      <c r="Q481" s="65">
        <v>2021.12</v>
      </c>
      <c r="R481" s="65"/>
    </row>
    <row r="482" s="8" customFormat="1" ht="36" customHeight="1" spans="1:18">
      <c r="A482" s="90">
        <v>11</v>
      </c>
      <c r="B482" s="168" t="s">
        <v>1054</v>
      </c>
      <c r="C482" s="61" t="s">
        <v>1032</v>
      </c>
      <c r="D482" s="90" t="s">
        <v>909</v>
      </c>
      <c r="E482" s="169" t="s">
        <v>1055</v>
      </c>
      <c r="F482" s="170">
        <v>4.5</v>
      </c>
      <c r="G482" s="128">
        <v>360</v>
      </c>
      <c r="H482" s="63" t="s">
        <v>1034</v>
      </c>
      <c r="I482" s="90">
        <v>1</v>
      </c>
      <c r="J482" s="188"/>
      <c r="K482" s="156">
        <v>0.0022</v>
      </c>
      <c r="L482" s="193">
        <v>0.004</v>
      </c>
      <c r="M482" s="156">
        <v>0.0059</v>
      </c>
      <c r="N482" s="193">
        <v>0.032</v>
      </c>
      <c r="O482" s="65" t="s">
        <v>1035</v>
      </c>
      <c r="P482" s="65" t="s">
        <v>1035</v>
      </c>
      <c r="Q482" s="65">
        <v>2021.12</v>
      </c>
      <c r="R482" s="65"/>
    </row>
    <row r="483" s="8" customFormat="1" ht="36" customHeight="1" spans="1:18">
      <c r="A483" s="90">
        <v>12</v>
      </c>
      <c r="B483" s="176" t="s">
        <v>1056</v>
      </c>
      <c r="C483" s="61" t="s">
        <v>1032</v>
      </c>
      <c r="D483" s="90" t="s">
        <v>909</v>
      </c>
      <c r="E483" s="174" t="s">
        <v>1057</v>
      </c>
      <c r="F483" s="170">
        <v>7.3</v>
      </c>
      <c r="G483" s="128">
        <v>587</v>
      </c>
      <c r="H483" s="63" t="s">
        <v>1034</v>
      </c>
      <c r="I483" s="90">
        <v>1</v>
      </c>
      <c r="J483" s="188"/>
      <c r="K483" s="156">
        <v>0.028</v>
      </c>
      <c r="L483" s="192">
        <v>0.0016</v>
      </c>
      <c r="M483" s="87">
        <v>0.1008</v>
      </c>
      <c r="N483" s="192">
        <v>0.0056</v>
      </c>
      <c r="O483" s="65" t="s">
        <v>1035</v>
      </c>
      <c r="P483" s="65" t="s">
        <v>1035</v>
      </c>
      <c r="Q483" s="65">
        <v>2021.12</v>
      </c>
      <c r="R483" s="65"/>
    </row>
    <row r="484" s="8" customFormat="1" ht="36" customHeight="1" spans="1:20">
      <c r="A484" s="90">
        <v>13</v>
      </c>
      <c r="B484" s="168" t="s">
        <v>1058</v>
      </c>
      <c r="C484" s="61" t="s">
        <v>1032</v>
      </c>
      <c r="D484" s="90" t="s">
        <v>909</v>
      </c>
      <c r="E484" s="169" t="s">
        <v>1059</v>
      </c>
      <c r="F484" s="170">
        <v>3</v>
      </c>
      <c r="G484" s="128">
        <v>240</v>
      </c>
      <c r="H484" s="63" t="s">
        <v>1034</v>
      </c>
      <c r="I484" s="90">
        <v>1</v>
      </c>
      <c r="J484" s="188"/>
      <c r="K484" s="156">
        <v>0.0039</v>
      </c>
      <c r="L484" s="193">
        <v>0.0154</v>
      </c>
      <c r="M484" s="156">
        <v>0.0142</v>
      </c>
      <c r="N484" s="192">
        <v>0.0507</v>
      </c>
      <c r="O484" s="65" t="s">
        <v>1035</v>
      </c>
      <c r="P484" s="65" t="s">
        <v>1035</v>
      </c>
      <c r="Q484" s="65">
        <v>2021.12</v>
      </c>
      <c r="R484" s="116"/>
      <c r="S484" s="7"/>
      <c r="T484" s="7"/>
    </row>
    <row r="485" s="8" customFormat="1" ht="36" customHeight="1" spans="1:18">
      <c r="A485" s="90">
        <v>14</v>
      </c>
      <c r="B485" s="168" t="s">
        <v>1060</v>
      </c>
      <c r="C485" s="61" t="s">
        <v>1032</v>
      </c>
      <c r="D485" s="90" t="s">
        <v>909</v>
      </c>
      <c r="E485" s="169" t="s">
        <v>1061</v>
      </c>
      <c r="F485" s="170">
        <v>1.44</v>
      </c>
      <c r="G485" s="128">
        <v>115.2</v>
      </c>
      <c r="H485" s="63" t="s">
        <v>1034</v>
      </c>
      <c r="I485" s="90">
        <v>1</v>
      </c>
      <c r="J485" s="188"/>
      <c r="K485" s="156">
        <v>0.054</v>
      </c>
      <c r="L485" s="192">
        <v>0.0133</v>
      </c>
      <c r="M485" s="87">
        <v>0.1944</v>
      </c>
      <c r="N485" s="192">
        <v>0.0694</v>
      </c>
      <c r="O485" s="65" t="s">
        <v>1035</v>
      </c>
      <c r="P485" s="65" t="s">
        <v>1035</v>
      </c>
      <c r="Q485" s="65">
        <v>2021.12</v>
      </c>
      <c r="R485" s="65"/>
    </row>
    <row r="486" s="1" customFormat="1" ht="36" customHeight="1" spans="1:249">
      <c r="A486" s="90">
        <v>15</v>
      </c>
      <c r="B486" s="173" t="s">
        <v>1062</v>
      </c>
      <c r="C486" s="61" t="s">
        <v>1032</v>
      </c>
      <c r="D486" s="90" t="s">
        <v>909</v>
      </c>
      <c r="E486" s="169" t="s">
        <v>1063</v>
      </c>
      <c r="F486" s="170">
        <v>1.7</v>
      </c>
      <c r="G486" s="128">
        <v>136</v>
      </c>
      <c r="H486" s="63" t="s">
        <v>1034</v>
      </c>
      <c r="I486" s="90">
        <v>3</v>
      </c>
      <c r="J486" s="188"/>
      <c r="K486" s="156">
        <v>0.0072</v>
      </c>
      <c r="L486" s="193">
        <v>0.0114</v>
      </c>
      <c r="M486" s="87">
        <v>0.02592</v>
      </c>
      <c r="N486" s="194">
        <v>0.049248</v>
      </c>
      <c r="O486" s="65" t="s">
        <v>1035</v>
      </c>
      <c r="P486" s="65" t="s">
        <v>1035</v>
      </c>
      <c r="Q486" s="65">
        <v>2021.12</v>
      </c>
      <c r="R486" s="65" t="s">
        <v>1064</v>
      </c>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3"/>
      <c r="FH486" s="33"/>
      <c r="FI486" s="33"/>
      <c r="FJ486" s="33"/>
      <c r="FK486" s="33"/>
      <c r="FL486" s="33"/>
      <c r="FM486" s="33"/>
      <c r="FN486" s="33"/>
      <c r="FO486" s="33"/>
      <c r="FP486" s="33"/>
      <c r="FQ486" s="33"/>
      <c r="FR486" s="33"/>
      <c r="FS486" s="33"/>
      <c r="FT486" s="33"/>
      <c r="FU486" s="33"/>
      <c r="FV486" s="33"/>
      <c r="FW486" s="33"/>
      <c r="FX486" s="33"/>
      <c r="FY486" s="33"/>
      <c r="FZ486" s="33"/>
      <c r="GA486" s="33"/>
      <c r="GB486" s="33"/>
      <c r="GC486" s="33"/>
      <c r="GD486" s="33"/>
      <c r="GE486" s="33"/>
      <c r="GF486" s="33"/>
      <c r="GG486" s="33"/>
      <c r="GH486" s="33"/>
      <c r="GI486" s="33"/>
      <c r="GJ486" s="33"/>
      <c r="GK486" s="33"/>
      <c r="GL486" s="33"/>
      <c r="GM486" s="33"/>
      <c r="GN486" s="33"/>
      <c r="GO486" s="33"/>
      <c r="GP486" s="33"/>
      <c r="GQ486" s="33"/>
      <c r="GR486" s="33"/>
      <c r="GS486" s="33"/>
      <c r="GT486" s="33"/>
      <c r="GU486" s="33"/>
      <c r="GV486" s="33"/>
      <c r="GW486" s="33"/>
      <c r="GX486" s="33"/>
      <c r="GY486" s="33"/>
      <c r="GZ486" s="33"/>
      <c r="HA486" s="33"/>
      <c r="HB486" s="33"/>
      <c r="HC486" s="33"/>
      <c r="HD486" s="33"/>
      <c r="HE486" s="33"/>
      <c r="HF486" s="33"/>
      <c r="HG486" s="33"/>
      <c r="HH486" s="33"/>
      <c r="HI486" s="33"/>
      <c r="HJ486" s="33"/>
      <c r="HK486" s="33"/>
      <c r="HL486" s="33"/>
      <c r="HM486" s="33"/>
      <c r="HN486" s="33"/>
      <c r="HO486" s="33"/>
      <c r="HP486" s="33"/>
      <c r="HQ486" s="33"/>
      <c r="HR486" s="33"/>
      <c r="HS486" s="33"/>
      <c r="HT486" s="33"/>
      <c r="HU486" s="33"/>
      <c r="HV486" s="33"/>
      <c r="HW486" s="33"/>
      <c r="HX486" s="33"/>
      <c r="HY486" s="33"/>
      <c r="HZ486" s="33"/>
      <c r="IA486" s="33"/>
      <c r="IB486" s="33"/>
      <c r="IC486" s="33"/>
      <c r="ID486" s="33"/>
      <c r="IE486" s="33"/>
      <c r="IF486" s="33"/>
      <c r="IG486" s="33"/>
      <c r="IH486" s="33"/>
      <c r="II486" s="33"/>
      <c r="IJ486" s="33"/>
      <c r="IK486" s="33"/>
      <c r="IL486" s="33"/>
      <c r="IM486" s="33"/>
      <c r="IN486" s="33"/>
      <c r="IO486" s="33"/>
    </row>
    <row r="487" s="8" customFormat="1" ht="36" customHeight="1" spans="1:20">
      <c r="A487" s="90">
        <v>16</v>
      </c>
      <c r="B487" s="171" t="s">
        <v>1065</v>
      </c>
      <c r="C487" s="61" t="s">
        <v>1032</v>
      </c>
      <c r="D487" s="90" t="s">
        <v>909</v>
      </c>
      <c r="E487" s="174" t="s">
        <v>1066</v>
      </c>
      <c r="F487" s="170">
        <v>0.6</v>
      </c>
      <c r="G487" s="128">
        <v>48</v>
      </c>
      <c r="H487" s="63" t="s">
        <v>1034</v>
      </c>
      <c r="I487" s="90">
        <v>1</v>
      </c>
      <c r="J487" s="188"/>
      <c r="K487" s="156">
        <v>0.0017</v>
      </c>
      <c r="L487" s="192">
        <v>0.0089</v>
      </c>
      <c r="M487" s="87">
        <v>0.00612</v>
      </c>
      <c r="N487" s="192">
        <v>0.0119</v>
      </c>
      <c r="O487" s="65" t="s">
        <v>1035</v>
      </c>
      <c r="P487" s="65" t="s">
        <v>1035</v>
      </c>
      <c r="Q487" s="65">
        <v>2021.12</v>
      </c>
      <c r="R487" s="116"/>
      <c r="S487" s="7"/>
      <c r="T487" s="7"/>
    </row>
    <row r="488" s="8" customFormat="1" ht="36" customHeight="1" spans="1:20">
      <c r="A488" s="90">
        <v>17</v>
      </c>
      <c r="B488" s="173" t="s">
        <v>1067</v>
      </c>
      <c r="C488" s="61" t="s">
        <v>1032</v>
      </c>
      <c r="D488" s="90" t="s">
        <v>909</v>
      </c>
      <c r="E488" s="175" t="s">
        <v>1068</v>
      </c>
      <c r="F488" s="170">
        <v>1.9</v>
      </c>
      <c r="G488" s="128">
        <v>152</v>
      </c>
      <c r="H488" s="63" t="s">
        <v>1034</v>
      </c>
      <c r="I488" s="90">
        <v>1</v>
      </c>
      <c r="J488" s="188"/>
      <c r="K488" s="156">
        <v>0.0027</v>
      </c>
      <c r="L488" s="192">
        <v>0.0068</v>
      </c>
      <c r="M488" s="87">
        <v>0.00972</v>
      </c>
      <c r="N488" s="192">
        <v>0.0346</v>
      </c>
      <c r="O488" s="65" t="s">
        <v>1035</v>
      </c>
      <c r="P488" s="65" t="s">
        <v>1035</v>
      </c>
      <c r="Q488" s="65">
        <v>2021.12</v>
      </c>
      <c r="R488" s="116"/>
      <c r="S488" s="7"/>
      <c r="T488" s="7"/>
    </row>
    <row r="489" s="1" customFormat="1" ht="40" customHeight="1" spans="1:249">
      <c r="A489" s="90">
        <v>18</v>
      </c>
      <c r="B489" s="168" t="s">
        <v>1069</v>
      </c>
      <c r="C489" s="61" t="s">
        <v>1032</v>
      </c>
      <c r="D489" s="90" t="s">
        <v>909</v>
      </c>
      <c r="E489" s="169" t="s">
        <v>1070</v>
      </c>
      <c r="F489" s="170">
        <v>2.2</v>
      </c>
      <c r="G489" s="128">
        <v>176</v>
      </c>
      <c r="H489" s="63" t="s">
        <v>1034</v>
      </c>
      <c r="I489" s="90">
        <v>2</v>
      </c>
      <c r="J489" s="188"/>
      <c r="K489" s="156">
        <v>0.085</v>
      </c>
      <c r="L489" s="193">
        <v>0.0246</v>
      </c>
      <c r="M489" s="87">
        <v>0.0378</v>
      </c>
      <c r="N489" s="194">
        <v>0.0988</v>
      </c>
      <c r="O489" s="65" t="s">
        <v>1035</v>
      </c>
      <c r="P489" s="65" t="s">
        <v>1035</v>
      </c>
      <c r="Q489" s="65">
        <v>2021.12</v>
      </c>
      <c r="R489" s="65"/>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c r="BO489" s="33"/>
      <c r="BP489" s="33"/>
      <c r="BQ489" s="33"/>
      <c r="BR489" s="33"/>
      <c r="BS489" s="33"/>
      <c r="BT489" s="33"/>
      <c r="BU489" s="33"/>
      <c r="BV489" s="33"/>
      <c r="BW489" s="33"/>
      <c r="BX489" s="33"/>
      <c r="BY489" s="33"/>
      <c r="BZ489" s="33"/>
      <c r="CA489" s="33"/>
      <c r="CB489" s="33"/>
      <c r="CC489" s="33"/>
      <c r="CD489" s="33"/>
      <c r="CE489" s="33"/>
      <c r="CF489" s="33"/>
      <c r="CG489" s="33"/>
      <c r="CH489" s="33"/>
      <c r="CI489" s="33"/>
      <c r="CJ489" s="33"/>
      <c r="CK489" s="33"/>
      <c r="CL489" s="33"/>
      <c r="CM489" s="33"/>
      <c r="CN489" s="33"/>
      <c r="CO489" s="33"/>
      <c r="CP489" s="33"/>
      <c r="CQ489" s="33"/>
      <c r="CR489" s="33"/>
      <c r="CS489" s="33"/>
      <c r="CT489" s="33"/>
      <c r="CU489" s="33"/>
      <c r="CV489" s="33"/>
      <c r="CW489" s="33"/>
      <c r="CX489" s="33"/>
      <c r="CY489" s="33"/>
      <c r="CZ489" s="33"/>
      <c r="DA489" s="33"/>
      <c r="DB489" s="33"/>
      <c r="DC489" s="33"/>
      <c r="DD489" s="33"/>
      <c r="DE489" s="33"/>
      <c r="DF489" s="33"/>
      <c r="DG489" s="33"/>
      <c r="DH489" s="33"/>
      <c r="DI489" s="33"/>
      <c r="DJ489" s="33"/>
      <c r="DK489" s="33"/>
      <c r="DL489" s="33"/>
      <c r="DM489" s="33"/>
      <c r="DN489" s="33"/>
      <c r="DO489" s="33"/>
      <c r="DP489" s="33"/>
      <c r="DQ489" s="33"/>
      <c r="DR489" s="33"/>
      <c r="DS489" s="33"/>
      <c r="DT489" s="33"/>
      <c r="DU489" s="33"/>
      <c r="DV489" s="33"/>
      <c r="DW489" s="33"/>
      <c r="DX489" s="33"/>
      <c r="DY489" s="33"/>
      <c r="DZ489" s="33"/>
      <c r="EA489" s="33"/>
      <c r="EB489" s="33"/>
      <c r="EC489" s="33"/>
      <c r="ED489" s="33"/>
      <c r="EE489" s="33"/>
      <c r="EF489" s="33"/>
      <c r="EG489" s="33"/>
      <c r="EH489" s="33"/>
      <c r="EI489" s="33"/>
      <c r="EJ489" s="33"/>
      <c r="EK489" s="33"/>
      <c r="EL489" s="33"/>
      <c r="EM489" s="33"/>
      <c r="EN489" s="33"/>
      <c r="EO489" s="33"/>
      <c r="EP489" s="33"/>
      <c r="EQ489" s="33"/>
      <c r="ER489" s="33"/>
      <c r="ES489" s="33"/>
      <c r="ET489" s="33"/>
      <c r="EU489" s="33"/>
      <c r="EV489" s="33"/>
      <c r="EW489" s="33"/>
      <c r="EX489" s="33"/>
      <c r="EY489" s="33"/>
      <c r="EZ489" s="33"/>
      <c r="FA489" s="33"/>
      <c r="FB489" s="33"/>
      <c r="FC489" s="33"/>
      <c r="FD489" s="33"/>
      <c r="FE489" s="33"/>
      <c r="FF489" s="33"/>
      <c r="FG489" s="33"/>
      <c r="FH489" s="33"/>
      <c r="FI489" s="33"/>
      <c r="FJ489" s="33"/>
      <c r="FK489" s="33"/>
      <c r="FL489" s="33"/>
      <c r="FM489" s="33"/>
      <c r="FN489" s="33"/>
      <c r="FO489" s="33"/>
      <c r="FP489" s="33"/>
      <c r="FQ489" s="33"/>
      <c r="FR489" s="33"/>
      <c r="FS489" s="33"/>
      <c r="FT489" s="33"/>
      <c r="FU489" s="33"/>
      <c r="FV489" s="33"/>
      <c r="FW489" s="33"/>
      <c r="FX489" s="33"/>
      <c r="FY489" s="33"/>
      <c r="FZ489" s="33"/>
      <c r="GA489" s="33"/>
      <c r="GB489" s="33"/>
      <c r="GC489" s="33"/>
      <c r="GD489" s="33"/>
      <c r="GE489" s="33"/>
      <c r="GF489" s="33"/>
      <c r="GG489" s="33"/>
      <c r="GH489" s="33"/>
      <c r="GI489" s="33"/>
      <c r="GJ489" s="33"/>
      <c r="GK489" s="33"/>
      <c r="GL489" s="33"/>
      <c r="GM489" s="33"/>
      <c r="GN489" s="33"/>
      <c r="GO489" s="33"/>
      <c r="GP489" s="33"/>
      <c r="GQ489" s="33"/>
      <c r="GR489" s="33"/>
      <c r="GS489" s="33"/>
      <c r="GT489" s="33"/>
      <c r="GU489" s="33"/>
      <c r="GV489" s="33"/>
      <c r="GW489" s="33"/>
      <c r="GX489" s="33"/>
      <c r="GY489" s="33"/>
      <c r="GZ489" s="33"/>
      <c r="HA489" s="33"/>
      <c r="HB489" s="33"/>
      <c r="HC489" s="33"/>
      <c r="HD489" s="33"/>
      <c r="HE489" s="33"/>
      <c r="HF489" s="33"/>
      <c r="HG489" s="33"/>
      <c r="HH489" s="33"/>
      <c r="HI489" s="33"/>
      <c r="HJ489" s="33"/>
      <c r="HK489" s="33"/>
      <c r="HL489" s="33"/>
      <c r="HM489" s="33"/>
      <c r="HN489" s="33"/>
      <c r="HO489" s="33"/>
      <c r="HP489" s="33"/>
      <c r="HQ489" s="33"/>
      <c r="HR489" s="33"/>
      <c r="HS489" s="33"/>
      <c r="HT489" s="33"/>
      <c r="HU489" s="33"/>
      <c r="HV489" s="33"/>
      <c r="HW489" s="33"/>
      <c r="HX489" s="33"/>
      <c r="HY489" s="33"/>
      <c r="HZ489" s="33"/>
      <c r="IA489" s="33"/>
      <c r="IB489" s="33"/>
      <c r="IC489" s="33"/>
      <c r="ID489" s="33"/>
      <c r="IE489" s="33"/>
      <c r="IF489" s="33"/>
      <c r="IG489" s="33"/>
      <c r="IH489" s="33"/>
      <c r="II489" s="33"/>
      <c r="IJ489" s="33"/>
      <c r="IK489" s="33"/>
      <c r="IL489" s="33"/>
      <c r="IM489" s="33"/>
      <c r="IN489" s="33"/>
      <c r="IO489" s="33"/>
    </row>
    <row r="490" s="7" customFormat="1" ht="36" customHeight="1" spans="1:18">
      <c r="A490" s="90">
        <v>19</v>
      </c>
      <c r="B490" s="171" t="s">
        <v>1071</v>
      </c>
      <c r="C490" s="61" t="s">
        <v>1032</v>
      </c>
      <c r="D490" s="90" t="s">
        <v>909</v>
      </c>
      <c r="E490" s="169" t="s">
        <v>1072</v>
      </c>
      <c r="F490" s="170">
        <v>6.14</v>
      </c>
      <c r="G490" s="128">
        <v>491.2</v>
      </c>
      <c r="H490" s="63" t="s">
        <v>1034</v>
      </c>
      <c r="I490" s="82">
        <v>2</v>
      </c>
      <c r="J490" s="188"/>
      <c r="K490" s="65">
        <v>0.0104</v>
      </c>
      <c r="L490" s="192">
        <v>0.0331</v>
      </c>
      <c r="M490" s="86">
        <v>0.03744</v>
      </c>
      <c r="N490" s="192">
        <v>0.1681</v>
      </c>
      <c r="O490" s="65" t="s">
        <v>1035</v>
      </c>
      <c r="P490" s="65" t="s">
        <v>1035</v>
      </c>
      <c r="Q490" s="65">
        <v>2021.12</v>
      </c>
      <c r="R490" s="88"/>
    </row>
    <row r="491" s="8" customFormat="1" ht="36" customHeight="1" spans="1:20">
      <c r="A491" s="90">
        <v>20</v>
      </c>
      <c r="B491" s="173" t="s">
        <v>1073</v>
      </c>
      <c r="C491" s="61" t="s">
        <v>1032</v>
      </c>
      <c r="D491" s="90" t="s">
        <v>909</v>
      </c>
      <c r="E491" s="174" t="s">
        <v>1074</v>
      </c>
      <c r="F491" s="170">
        <v>1.36</v>
      </c>
      <c r="G491" s="128">
        <v>108</v>
      </c>
      <c r="H491" s="63" t="s">
        <v>1034</v>
      </c>
      <c r="I491" s="90">
        <v>1</v>
      </c>
      <c r="J491" s="188"/>
      <c r="K491" s="156">
        <v>0.0076</v>
      </c>
      <c r="L491" s="192">
        <v>0.0245</v>
      </c>
      <c r="M491" s="87">
        <v>0.02736</v>
      </c>
      <c r="N491" s="192">
        <v>0.1138</v>
      </c>
      <c r="O491" s="65" t="s">
        <v>1035</v>
      </c>
      <c r="P491" s="65" t="s">
        <v>1035</v>
      </c>
      <c r="Q491" s="65">
        <v>2021.12</v>
      </c>
      <c r="R491" s="116"/>
      <c r="S491" s="7"/>
      <c r="T491" s="7"/>
    </row>
    <row r="492" s="8" customFormat="1" ht="36" customHeight="1" spans="1:20">
      <c r="A492" s="90">
        <v>21</v>
      </c>
      <c r="B492" s="168" t="s">
        <v>1075</v>
      </c>
      <c r="C492" s="61" t="s">
        <v>1032</v>
      </c>
      <c r="D492" s="90" t="s">
        <v>909</v>
      </c>
      <c r="E492" s="169" t="s">
        <v>1076</v>
      </c>
      <c r="F492" s="170">
        <v>2.25</v>
      </c>
      <c r="G492" s="128">
        <v>177</v>
      </c>
      <c r="H492" s="63" t="s">
        <v>1034</v>
      </c>
      <c r="I492" s="90">
        <v>1</v>
      </c>
      <c r="J492" s="188"/>
      <c r="K492" s="156">
        <v>0.0058</v>
      </c>
      <c r="L492" s="192">
        <v>0.0178</v>
      </c>
      <c r="M492" s="87">
        <v>0.02088</v>
      </c>
      <c r="N492" s="192">
        <v>0.0758</v>
      </c>
      <c r="O492" s="65" t="s">
        <v>1035</v>
      </c>
      <c r="P492" s="65" t="s">
        <v>1035</v>
      </c>
      <c r="Q492" s="65">
        <v>2021.12</v>
      </c>
      <c r="R492" s="116"/>
      <c r="S492" s="7"/>
      <c r="T492" s="7"/>
    </row>
    <row r="493" s="7" customFormat="1" ht="36" customHeight="1" spans="1:18">
      <c r="A493" s="90">
        <v>22</v>
      </c>
      <c r="B493" s="168" t="s">
        <v>1077</v>
      </c>
      <c r="C493" s="61" t="s">
        <v>1032</v>
      </c>
      <c r="D493" s="90" t="s">
        <v>909</v>
      </c>
      <c r="E493" s="169" t="s">
        <v>1078</v>
      </c>
      <c r="F493" s="170">
        <v>1</v>
      </c>
      <c r="G493" s="128">
        <v>80</v>
      </c>
      <c r="H493" s="63" t="s">
        <v>1034</v>
      </c>
      <c r="I493" s="189">
        <v>2</v>
      </c>
      <c r="J493" s="188" t="s">
        <v>1079</v>
      </c>
      <c r="K493" s="156">
        <v>0.0108</v>
      </c>
      <c r="L493" s="192">
        <v>0.0131</v>
      </c>
      <c r="M493" s="87">
        <v>0.03888</v>
      </c>
      <c r="N493" s="192">
        <v>0.0589</v>
      </c>
      <c r="O493" s="65" t="s">
        <v>1035</v>
      </c>
      <c r="P493" s="65" t="s">
        <v>1035</v>
      </c>
      <c r="Q493" s="65">
        <v>2021.12</v>
      </c>
      <c r="R493" s="88"/>
    </row>
    <row r="494" s="8" customFormat="1" ht="36" customHeight="1" spans="1:18">
      <c r="A494" s="90">
        <v>23</v>
      </c>
      <c r="B494" s="173" t="s">
        <v>1080</v>
      </c>
      <c r="C494" s="61" t="s">
        <v>1032</v>
      </c>
      <c r="D494" s="90" t="s">
        <v>909</v>
      </c>
      <c r="E494" s="174" t="s">
        <v>1081</v>
      </c>
      <c r="F494" s="170">
        <v>2.99</v>
      </c>
      <c r="G494" s="128">
        <v>239.2</v>
      </c>
      <c r="H494" s="63" t="s">
        <v>1034</v>
      </c>
      <c r="I494" s="90">
        <v>2</v>
      </c>
      <c r="J494" s="188"/>
      <c r="K494" s="156">
        <v>0.0019</v>
      </c>
      <c r="L494" s="192">
        <v>0.017</v>
      </c>
      <c r="M494" s="87">
        <v>0.00684</v>
      </c>
      <c r="N494" s="192">
        <v>0.073</v>
      </c>
      <c r="O494" s="65" t="s">
        <v>1035</v>
      </c>
      <c r="P494" s="65" t="s">
        <v>1035</v>
      </c>
      <c r="Q494" s="65">
        <v>2021.12</v>
      </c>
      <c r="R494" s="65"/>
    </row>
    <row r="495" s="8" customFormat="1" ht="36" customHeight="1" spans="1:18">
      <c r="A495" s="90">
        <v>24</v>
      </c>
      <c r="B495" s="168" t="s">
        <v>1082</v>
      </c>
      <c r="C495" s="61" t="s">
        <v>1032</v>
      </c>
      <c r="D495" s="90" t="s">
        <v>909</v>
      </c>
      <c r="E495" s="169" t="s">
        <v>1083</v>
      </c>
      <c r="F495" s="170">
        <v>1.5</v>
      </c>
      <c r="G495" s="128">
        <v>120</v>
      </c>
      <c r="H495" s="63" t="s">
        <v>1034</v>
      </c>
      <c r="I495" s="90">
        <v>1</v>
      </c>
      <c r="J495" s="188"/>
      <c r="K495" s="156">
        <v>0.0034</v>
      </c>
      <c r="L495" s="193">
        <v>0.0077</v>
      </c>
      <c r="M495" s="87">
        <v>0.01224</v>
      </c>
      <c r="N495" s="194">
        <v>0.033264</v>
      </c>
      <c r="O495" s="65" t="s">
        <v>1035</v>
      </c>
      <c r="P495" s="65" t="s">
        <v>1035</v>
      </c>
      <c r="Q495" s="65">
        <v>2021.12</v>
      </c>
      <c r="R495" s="65" t="s">
        <v>1064</v>
      </c>
    </row>
    <row r="496" s="8" customFormat="1" ht="36" customHeight="1" spans="1:20">
      <c r="A496" s="90">
        <v>25</v>
      </c>
      <c r="B496" s="168" t="s">
        <v>1084</v>
      </c>
      <c r="C496" s="61" t="s">
        <v>1032</v>
      </c>
      <c r="D496" s="90" t="s">
        <v>909</v>
      </c>
      <c r="E496" s="169" t="s">
        <v>1085</v>
      </c>
      <c r="F496" s="170">
        <v>0.7</v>
      </c>
      <c r="G496" s="128">
        <v>56</v>
      </c>
      <c r="H496" s="63" t="s">
        <v>1034</v>
      </c>
      <c r="I496" s="90">
        <v>1</v>
      </c>
      <c r="J496" s="188"/>
      <c r="K496" s="156">
        <v>0.0098</v>
      </c>
      <c r="L496" s="192">
        <v>0.0025</v>
      </c>
      <c r="M496" s="87">
        <v>0.03528</v>
      </c>
      <c r="N496" s="192">
        <v>0.0128</v>
      </c>
      <c r="O496" s="65" t="s">
        <v>1035</v>
      </c>
      <c r="P496" s="65" t="s">
        <v>1035</v>
      </c>
      <c r="Q496" s="65">
        <v>2021.12</v>
      </c>
      <c r="R496" s="116"/>
      <c r="S496" s="7"/>
      <c r="T496" s="7"/>
    </row>
    <row r="497" s="17" customFormat="1" ht="36" customHeight="1" spans="1:249">
      <c r="A497" s="177">
        <v>26</v>
      </c>
      <c r="B497" s="178" t="s">
        <v>1086</v>
      </c>
      <c r="C497" s="177" t="s">
        <v>1032</v>
      </c>
      <c r="D497" s="177" t="s">
        <v>909</v>
      </c>
      <c r="E497" s="179" t="s">
        <v>1087</v>
      </c>
      <c r="F497" s="180">
        <v>1.1</v>
      </c>
      <c r="G497" s="181">
        <v>520</v>
      </c>
      <c r="H497" s="182" t="s">
        <v>1034</v>
      </c>
      <c r="I497" s="177">
        <v>2</v>
      </c>
      <c r="J497" s="177"/>
      <c r="K497" s="195">
        <v>0.0122</v>
      </c>
      <c r="L497" s="195">
        <v>0.0109</v>
      </c>
      <c r="M497" s="196">
        <v>0.04392</v>
      </c>
      <c r="N497" s="195">
        <v>0.0347</v>
      </c>
      <c r="O497" s="197" t="s">
        <v>1035</v>
      </c>
      <c r="P497" s="197" t="s">
        <v>1035</v>
      </c>
      <c r="Q497" s="197">
        <v>2021.12</v>
      </c>
      <c r="R497" s="199"/>
      <c r="S497" s="200"/>
      <c r="T497" s="200"/>
      <c r="U497" s="200"/>
      <c r="V497" s="200"/>
      <c r="W497" s="200"/>
      <c r="X497" s="200"/>
      <c r="Y497" s="200"/>
      <c r="Z497" s="200"/>
      <c r="AA497" s="200"/>
      <c r="AB497" s="200"/>
      <c r="AC497" s="200"/>
      <c r="AD497" s="200"/>
      <c r="AE497" s="200"/>
      <c r="AF497" s="200"/>
      <c r="AG497" s="200"/>
      <c r="AH497" s="200"/>
      <c r="AI497" s="200"/>
      <c r="AJ497" s="200"/>
      <c r="AK497" s="200"/>
      <c r="AL497" s="200"/>
      <c r="AM497" s="200"/>
      <c r="AN497" s="200"/>
      <c r="AO497" s="200"/>
      <c r="AP497" s="200"/>
      <c r="AQ497" s="200"/>
      <c r="AR497" s="200"/>
      <c r="AS497" s="200"/>
      <c r="AT497" s="200"/>
      <c r="AU497" s="200"/>
      <c r="AV497" s="200"/>
      <c r="AW497" s="200"/>
      <c r="AX497" s="200"/>
      <c r="AY497" s="200"/>
      <c r="AZ497" s="200"/>
      <c r="BA497" s="200"/>
      <c r="BB497" s="200"/>
      <c r="BC497" s="200"/>
      <c r="BD497" s="200"/>
      <c r="BE497" s="200"/>
      <c r="BF497" s="200"/>
      <c r="BG497" s="200"/>
      <c r="BH497" s="200"/>
      <c r="BI497" s="200"/>
      <c r="BJ497" s="200"/>
      <c r="BK497" s="200"/>
      <c r="BL497" s="200"/>
      <c r="BM497" s="200"/>
      <c r="BN497" s="200"/>
      <c r="BO497" s="200"/>
      <c r="BP497" s="200"/>
      <c r="BQ497" s="200"/>
      <c r="BR497" s="200"/>
      <c r="BS497" s="200"/>
      <c r="BT497" s="200"/>
      <c r="BU497" s="200"/>
      <c r="BV497" s="200"/>
      <c r="BW497" s="200"/>
      <c r="BX497" s="200"/>
      <c r="BY497" s="200"/>
      <c r="BZ497" s="200"/>
      <c r="CA497" s="200"/>
      <c r="CB497" s="200"/>
      <c r="CC497" s="200"/>
      <c r="CD497" s="200"/>
      <c r="CE497" s="200"/>
      <c r="CF497" s="200"/>
      <c r="CG497" s="200"/>
      <c r="CH497" s="200"/>
      <c r="CI497" s="200"/>
      <c r="CJ497" s="200"/>
      <c r="CK497" s="200"/>
      <c r="CL497" s="200"/>
      <c r="CM497" s="200"/>
      <c r="CN497" s="200"/>
      <c r="CO497" s="200"/>
      <c r="CP497" s="200"/>
      <c r="CQ497" s="200"/>
      <c r="CR497" s="200"/>
      <c r="CS497" s="200"/>
      <c r="CT497" s="200"/>
      <c r="CU497" s="200"/>
      <c r="CV497" s="200"/>
      <c r="CW497" s="200"/>
      <c r="CX497" s="200"/>
      <c r="CY497" s="200"/>
      <c r="CZ497" s="200"/>
      <c r="DA497" s="200"/>
      <c r="DB497" s="200"/>
      <c r="DC497" s="200"/>
      <c r="DD497" s="200"/>
      <c r="DE497" s="200"/>
      <c r="DF497" s="200"/>
      <c r="DG497" s="200"/>
      <c r="DH497" s="200"/>
      <c r="DI497" s="200"/>
      <c r="DJ497" s="200"/>
      <c r="DK497" s="200"/>
      <c r="DL497" s="200"/>
      <c r="DM497" s="200"/>
      <c r="DN497" s="200"/>
      <c r="DO497" s="200"/>
      <c r="DP497" s="200"/>
      <c r="DQ497" s="200"/>
      <c r="DR497" s="200"/>
      <c r="DS497" s="200"/>
      <c r="DT497" s="200"/>
      <c r="DU497" s="200"/>
      <c r="DV497" s="200"/>
      <c r="DW497" s="200"/>
      <c r="DX497" s="200"/>
      <c r="DY497" s="200"/>
      <c r="DZ497" s="200"/>
      <c r="EA497" s="200"/>
      <c r="EB497" s="200"/>
      <c r="EC497" s="200"/>
      <c r="ED497" s="200"/>
      <c r="EE497" s="200"/>
      <c r="EF497" s="200"/>
      <c r="EG497" s="200"/>
      <c r="EH497" s="200"/>
      <c r="EI497" s="200"/>
      <c r="EJ497" s="200"/>
      <c r="EK497" s="200"/>
      <c r="EL497" s="200"/>
      <c r="EM497" s="200"/>
      <c r="EN497" s="200"/>
      <c r="EO497" s="200"/>
      <c r="EP497" s="200"/>
      <c r="EQ497" s="200"/>
      <c r="ER497" s="200"/>
      <c r="ES497" s="200"/>
      <c r="ET497" s="200"/>
      <c r="EU497" s="200"/>
      <c r="EV497" s="200"/>
      <c r="EW497" s="200"/>
      <c r="EX497" s="200"/>
      <c r="EY497" s="200"/>
      <c r="EZ497" s="200"/>
      <c r="FA497" s="200"/>
      <c r="FB497" s="200"/>
      <c r="FC497" s="200"/>
      <c r="FD497" s="200"/>
      <c r="FE497" s="200"/>
      <c r="FF497" s="200"/>
      <c r="FG497" s="200"/>
      <c r="FH497" s="200"/>
      <c r="FI497" s="200"/>
      <c r="FJ497" s="200"/>
      <c r="FK497" s="200"/>
      <c r="FL497" s="200"/>
      <c r="FM497" s="200"/>
      <c r="FN497" s="200"/>
      <c r="FO497" s="200"/>
      <c r="FP497" s="200"/>
      <c r="FQ497" s="200"/>
      <c r="FR497" s="200"/>
      <c r="FS497" s="200"/>
      <c r="FT497" s="200"/>
      <c r="FU497" s="200"/>
      <c r="FV497" s="200"/>
      <c r="FW497" s="200"/>
      <c r="FX497" s="200"/>
      <c r="FY497" s="200"/>
      <c r="FZ497" s="200"/>
      <c r="GA497" s="200"/>
      <c r="GB497" s="200"/>
      <c r="GC497" s="200"/>
      <c r="GD497" s="200"/>
      <c r="GE497" s="200"/>
      <c r="GF497" s="200"/>
      <c r="GG497" s="200"/>
      <c r="GH497" s="200"/>
      <c r="GI497" s="200"/>
      <c r="GJ497" s="200"/>
      <c r="GK497" s="200"/>
      <c r="GL497" s="200"/>
      <c r="GM497" s="200"/>
      <c r="GN497" s="200"/>
      <c r="GO497" s="200"/>
      <c r="GP497" s="200"/>
      <c r="GQ497" s="200"/>
      <c r="GR497" s="200"/>
      <c r="GS497" s="200"/>
      <c r="GT497" s="200"/>
      <c r="GU497" s="200"/>
      <c r="GV497" s="200"/>
      <c r="GW497" s="200"/>
      <c r="GX497" s="200"/>
      <c r="GY497" s="200"/>
      <c r="GZ497" s="200"/>
      <c r="HA497" s="200"/>
      <c r="HB497" s="200"/>
      <c r="HC497" s="200"/>
      <c r="HD497" s="200"/>
      <c r="HE497" s="200"/>
      <c r="HF497" s="200"/>
      <c r="HG497" s="200"/>
      <c r="HH497" s="200"/>
      <c r="HI497" s="200"/>
      <c r="HJ497" s="200"/>
      <c r="HK497" s="200"/>
      <c r="HL497" s="200"/>
      <c r="HM497" s="200"/>
      <c r="HN497" s="200"/>
      <c r="HO497" s="200"/>
      <c r="HP497" s="200"/>
      <c r="HQ497" s="200"/>
      <c r="HR497" s="200"/>
      <c r="HS497" s="200"/>
      <c r="HT497" s="200"/>
      <c r="HU497" s="200"/>
      <c r="HV497" s="200"/>
      <c r="HW497" s="200"/>
      <c r="HX497" s="200"/>
      <c r="HY497" s="200"/>
      <c r="HZ497" s="200"/>
      <c r="IA497" s="200"/>
      <c r="IB497" s="200"/>
      <c r="IC497" s="200"/>
      <c r="ID497" s="200"/>
      <c r="IE497" s="200"/>
      <c r="IF497" s="200"/>
      <c r="IG497" s="200"/>
      <c r="IH497" s="200"/>
      <c r="II497" s="200"/>
      <c r="IJ497" s="200"/>
      <c r="IK497" s="200"/>
      <c r="IL497" s="200"/>
      <c r="IM497" s="200"/>
      <c r="IN497" s="200"/>
      <c r="IO497" s="200"/>
    </row>
    <row r="498" s="8" customFormat="1" ht="36" customHeight="1" spans="1:18">
      <c r="A498" s="90">
        <v>27</v>
      </c>
      <c r="B498" s="168" t="s">
        <v>1088</v>
      </c>
      <c r="C498" s="61" t="s">
        <v>1032</v>
      </c>
      <c r="D498" s="90" t="s">
        <v>909</v>
      </c>
      <c r="E498" s="169" t="s">
        <v>1089</v>
      </c>
      <c r="F498" s="170">
        <v>1.45</v>
      </c>
      <c r="G498" s="128">
        <v>116</v>
      </c>
      <c r="H498" s="63" t="s">
        <v>1034</v>
      </c>
      <c r="I498" s="90">
        <v>1</v>
      </c>
      <c r="J498" s="188"/>
      <c r="K498" s="156">
        <v>0.0038</v>
      </c>
      <c r="L498" s="192">
        <v>0.0089</v>
      </c>
      <c r="M498" s="87">
        <v>0.01368</v>
      </c>
      <c r="N498" s="192">
        <v>0.0359</v>
      </c>
      <c r="O498" s="65" t="s">
        <v>1035</v>
      </c>
      <c r="P498" s="65" t="s">
        <v>1035</v>
      </c>
      <c r="Q498" s="65">
        <v>2021.12</v>
      </c>
      <c r="R498" s="65"/>
    </row>
    <row r="499" s="1" customFormat="1" ht="36" customHeight="1" spans="1:249">
      <c r="A499" s="90">
        <v>28</v>
      </c>
      <c r="B499" s="168" t="s">
        <v>1090</v>
      </c>
      <c r="C499" s="61" t="s">
        <v>1032</v>
      </c>
      <c r="D499" s="90" t="s">
        <v>909</v>
      </c>
      <c r="E499" s="169" t="s">
        <v>1091</v>
      </c>
      <c r="F499" s="170">
        <v>5.9</v>
      </c>
      <c r="G499" s="128">
        <v>472</v>
      </c>
      <c r="H499" s="63" t="s">
        <v>1034</v>
      </c>
      <c r="I499" s="67">
        <v>1</v>
      </c>
      <c r="J499" s="188"/>
      <c r="K499" s="65">
        <v>0.0021</v>
      </c>
      <c r="L499" s="192">
        <v>0.0055</v>
      </c>
      <c r="M499" s="86">
        <v>0.00756</v>
      </c>
      <c r="N499" s="192">
        <v>0.0283</v>
      </c>
      <c r="O499" s="65" t="s">
        <v>1035</v>
      </c>
      <c r="P499" s="65" t="s">
        <v>1035</v>
      </c>
      <c r="Q499" s="65">
        <v>2021.12</v>
      </c>
      <c r="R499" s="65"/>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c r="BJ499" s="33"/>
      <c r="BK499" s="33"/>
      <c r="BL499" s="33"/>
      <c r="BM499" s="33"/>
      <c r="BN499" s="33"/>
      <c r="BO499" s="33"/>
      <c r="BP499" s="33"/>
      <c r="BQ499" s="33"/>
      <c r="BR499" s="33"/>
      <c r="BS499" s="33"/>
      <c r="BT499" s="33"/>
      <c r="BU499" s="33"/>
      <c r="BV499" s="33"/>
      <c r="BW499" s="33"/>
      <c r="BX499" s="33"/>
      <c r="BY499" s="33"/>
      <c r="BZ499" s="33"/>
      <c r="CA499" s="33"/>
      <c r="CB499" s="33"/>
      <c r="CC499" s="33"/>
      <c r="CD499" s="33"/>
      <c r="CE499" s="33"/>
      <c r="CF499" s="33"/>
      <c r="CG499" s="33"/>
      <c r="CH499" s="33"/>
      <c r="CI499" s="33"/>
      <c r="CJ499" s="33"/>
      <c r="CK499" s="33"/>
      <c r="CL499" s="33"/>
      <c r="CM499" s="33"/>
      <c r="CN499" s="33"/>
      <c r="CO499" s="33"/>
      <c r="CP499" s="33"/>
      <c r="CQ499" s="33"/>
      <c r="CR499" s="33"/>
      <c r="CS499" s="33"/>
      <c r="CT499" s="33"/>
      <c r="CU499" s="33"/>
      <c r="CV499" s="33"/>
      <c r="CW499" s="33"/>
      <c r="CX499" s="33"/>
      <c r="CY499" s="33"/>
      <c r="CZ499" s="33"/>
      <c r="DA499" s="33"/>
      <c r="DB499" s="33"/>
      <c r="DC499" s="33"/>
      <c r="DD499" s="33"/>
      <c r="DE499" s="33"/>
      <c r="DF499" s="33"/>
      <c r="DG499" s="33"/>
      <c r="DH499" s="33"/>
      <c r="DI499" s="33"/>
      <c r="DJ499" s="33"/>
      <c r="DK499" s="33"/>
      <c r="DL499" s="33"/>
      <c r="DM499" s="33"/>
      <c r="DN499" s="33"/>
      <c r="DO499" s="33"/>
      <c r="DP499" s="33"/>
      <c r="DQ499" s="33"/>
      <c r="DR499" s="33"/>
      <c r="DS499" s="33"/>
      <c r="DT499" s="33"/>
      <c r="DU499" s="33"/>
      <c r="DV499" s="33"/>
      <c r="DW499" s="33"/>
      <c r="DX499" s="33"/>
      <c r="DY499" s="33"/>
      <c r="DZ499" s="33"/>
      <c r="EA499" s="33"/>
      <c r="EB499" s="33"/>
      <c r="EC499" s="33"/>
      <c r="ED499" s="33"/>
      <c r="EE499" s="33"/>
      <c r="EF499" s="33"/>
      <c r="EG499" s="33"/>
      <c r="EH499" s="33"/>
      <c r="EI499" s="33"/>
      <c r="EJ499" s="33"/>
      <c r="EK499" s="33"/>
      <c r="EL499" s="33"/>
      <c r="EM499" s="33"/>
      <c r="EN499" s="33"/>
      <c r="EO499" s="33"/>
      <c r="EP499" s="33"/>
      <c r="EQ499" s="33"/>
      <c r="ER499" s="33"/>
      <c r="ES499" s="33"/>
      <c r="ET499" s="33"/>
      <c r="EU499" s="33"/>
      <c r="EV499" s="33"/>
      <c r="EW499" s="33"/>
      <c r="EX499" s="33"/>
      <c r="EY499" s="33"/>
      <c r="EZ499" s="33"/>
      <c r="FA499" s="33"/>
      <c r="FB499" s="33"/>
      <c r="FC499" s="33"/>
      <c r="FD499" s="33"/>
      <c r="FE499" s="33"/>
      <c r="FF499" s="33"/>
      <c r="FG499" s="33"/>
      <c r="FH499" s="33"/>
      <c r="FI499" s="33"/>
      <c r="FJ499" s="33"/>
      <c r="FK499" s="33"/>
      <c r="FL499" s="33"/>
      <c r="FM499" s="33"/>
      <c r="FN499" s="33"/>
      <c r="FO499" s="33"/>
      <c r="FP499" s="33"/>
      <c r="FQ499" s="33"/>
      <c r="FR499" s="33"/>
      <c r="FS499" s="33"/>
      <c r="FT499" s="33"/>
      <c r="FU499" s="33"/>
      <c r="FV499" s="33"/>
      <c r="FW499" s="33"/>
      <c r="FX499" s="33"/>
      <c r="FY499" s="33"/>
      <c r="FZ499" s="33"/>
      <c r="GA499" s="33"/>
      <c r="GB499" s="33"/>
      <c r="GC499" s="33"/>
      <c r="GD499" s="33"/>
      <c r="GE499" s="33"/>
      <c r="GF499" s="33"/>
      <c r="GG499" s="33"/>
      <c r="GH499" s="33"/>
      <c r="GI499" s="33"/>
      <c r="GJ499" s="33"/>
      <c r="GK499" s="33"/>
      <c r="GL499" s="33"/>
      <c r="GM499" s="33"/>
      <c r="GN499" s="33"/>
      <c r="GO499" s="33"/>
      <c r="GP499" s="33"/>
      <c r="GQ499" s="33"/>
      <c r="GR499" s="33"/>
      <c r="GS499" s="33"/>
      <c r="GT499" s="33"/>
      <c r="GU499" s="33"/>
      <c r="GV499" s="33"/>
      <c r="GW499" s="33"/>
      <c r="GX499" s="33"/>
      <c r="GY499" s="33"/>
      <c r="GZ499" s="33"/>
      <c r="HA499" s="33"/>
      <c r="HB499" s="33"/>
      <c r="HC499" s="33"/>
      <c r="HD499" s="33"/>
      <c r="HE499" s="33"/>
      <c r="HF499" s="33"/>
      <c r="HG499" s="33"/>
      <c r="HH499" s="33"/>
      <c r="HI499" s="33"/>
      <c r="HJ499" s="33"/>
      <c r="HK499" s="33"/>
      <c r="HL499" s="33"/>
      <c r="HM499" s="33"/>
      <c r="HN499" s="33"/>
      <c r="HO499" s="33"/>
      <c r="HP499" s="33"/>
      <c r="HQ499" s="33"/>
      <c r="HR499" s="33"/>
      <c r="HS499" s="33"/>
      <c r="HT499" s="33"/>
      <c r="HU499" s="33"/>
      <c r="HV499" s="33"/>
      <c r="HW499" s="33"/>
      <c r="HX499" s="33"/>
      <c r="HY499" s="33"/>
      <c r="HZ499" s="33"/>
      <c r="IA499" s="33"/>
      <c r="IB499" s="33"/>
      <c r="IC499" s="33"/>
      <c r="ID499" s="33"/>
      <c r="IE499" s="33"/>
      <c r="IF499" s="33"/>
      <c r="IG499" s="33"/>
      <c r="IH499" s="33"/>
      <c r="II499" s="33"/>
      <c r="IJ499" s="33"/>
      <c r="IK499" s="33"/>
      <c r="IL499" s="33"/>
      <c r="IM499" s="33"/>
      <c r="IN499" s="33"/>
      <c r="IO499" s="33"/>
    </row>
    <row r="500" s="8" customFormat="1" ht="36" customHeight="1" spans="1:18">
      <c r="A500" s="90">
        <v>29</v>
      </c>
      <c r="B500" s="168" t="s">
        <v>1092</v>
      </c>
      <c r="C500" s="61" t="s">
        <v>1032</v>
      </c>
      <c r="D500" s="90" t="s">
        <v>909</v>
      </c>
      <c r="E500" s="169" t="s">
        <v>1093</v>
      </c>
      <c r="F500" s="170">
        <v>2.88</v>
      </c>
      <c r="G500" s="128">
        <v>230.4</v>
      </c>
      <c r="H500" s="63" t="s">
        <v>1034</v>
      </c>
      <c r="I500" s="65">
        <v>1</v>
      </c>
      <c r="J500" s="65"/>
      <c r="K500" s="65">
        <v>0.0058</v>
      </c>
      <c r="L500" s="65">
        <v>0.0097</v>
      </c>
      <c r="M500" s="86">
        <v>0.02088</v>
      </c>
      <c r="N500" s="65">
        <v>0.041</v>
      </c>
      <c r="O500" s="65" t="s">
        <v>1035</v>
      </c>
      <c r="P500" s="65" t="s">
        <v>1035</v>
      </c>
      <c r="Q500" s="65"/>
      <c r="R500" s="65"/>
    </row>
    <row r="501" s="8" customFormat="1" ht="36" customHeight="1" spans="1:18">
      <c r="A501" s="90">
        <v>30</v>
      </c>
      <c r="B501" s="183" t="s">
        <v>1094</v>
      </c>
      <c r="C501" s="61" t="s">
        <v>1032</v>
      </c>
      <c r="D501" s="90" t="s">
        <v>909</v>
      </c>
      <c r="E501" s="174" t="s">
        <v>1095</v>
      </c>
      <c r="F501" s="170">
        <v>2.51</v>
      </c>
      <c r="G501" s="128">
        <v>200.8</v>
      </c>
      <c r="H501" s="63" t="s">
        <v>1034</v>
      </c>
      <c r="I501" s="90">
        <v>1</v>
      </c>
      <c r="J501" s="188"/>
      <c r="K501" s="156">
        <v>0.0087</v>
      </c>
      <c r="L501" s="192">
        <v>0.007</v>
      </c>
      <c r="M501" s="87">
        <v>0.03132</v>
      </c>
      <c r="N501" s="192">
        <v>0.0194</v>
      </c>
      <c r="O501" s="65" t="s">
        <v>1035</v>
      </c>
      <c r="P501" s="65" t="s">
        <v>1035</v>
      </c>
      <c r="Q501" s="65">
        <v>2021.12</v>
      </c>
      <c r="R501" s="65"/>
    </row>
    <row r="502" s="8" customFormat="1" ht="61" customHeight="1" spans="1:18">
      <c r="A502" s="121" t="s">
        <v>1096</v>
      </c>
      <c r="B502" s="163"/>
      <c r="C502" s="122"/>
      <c r="D502" s="164"/>
      <c r="E502" s="164" t="s">
        <v>1097</v>
      </c>
      <c r="F502" s="184">
        <f>SUM(F503:F540)</f>
        <v>165.157</v>
      </c>
      <c r="G502" s="166">
        <f>SUM(G503:G540)</f>
        <v>14038.345</v>
      </c>
      <c r="H502" s="167"/>
      <c r="I502" s="65"/>
      <c r="J502" s="65"/>
      <c r="K502" s="89"/>
      <c r="L502" s="89"/>
      <c r="M502" s="89"/>
      <c r="N502" s="89"/>
      <c r="O502" s="65" t="s">
        <v>1035</v>
      </c>
      <c r="P502" s="65" t="s">
        <v>1035</v>
      </c>
      <c r="Q502" s="65"/>
      <c r="R502" s="65"/>
    </row>
    <row r="503" s="8" customFormat="1" ht="36" customHeight="1" spans="1:18">
      <c r="A503" s="90">
        <v>1</v>
      </c>
      <c r="B503" s="90" t="s">
        <v>1098</v>
      </c>
      <c r="C503" s="61" t="s">
        <v>1032</v>
      </c>
      <c r="D503" s="90" t="s">
        <v>909</v>
      </c>
      <c r="E503" s="185" t="s">
        <v>1099</v>
      </c>
      <c r="F503" s="186">
        <v>4.3</v>
      </c>
      <c r="G503" s="128">
        <f>F503*85</f>
        <v>365.5</v>
      </c>
      <c r="H503" s="63" t="s">
        <v>1034</v>
      </c>
      <c r="I503" s="90">
        <v>2</v>
      </c>
      <c r="J503" s="188"/>
      <c r="K503" s="156">
        <v>0.0108</v>
      </c>
      <c r="L503" s="193">
        <v>0.0349</v>
      </c>
      <c r="M503" s="87">
        <v>0.03888</v>
      </c>
      <c r="N503" s="194">
        <v>0.150768</v>
      </c>
      <c r="O503" s="65" t="s">
        <v>1035</v>
      </c>
      <c r="P503" s="65" t="s">
        <v>1035</v>
      </c>
      <c r="Q503" s="65">
        <v>2021.12</v>
      </c>
      <c r="R503" s="65"/>
    </row>
    <row r="504" s="8" customFormat="1" ht="36" customHeight="1" spans="1:18">
      <c r="A504" s="90">
        <v>2</v>
      </c>
      <c r="B504" s="90" t="s">
        <v>1100</v>
      </c>
      <c r="C504" s="61" t="s">
        <v>1032</v>
      </c>
      <c r="D504" s="90" t="s">
        <v>909</v>
      </c>
      <c r="E504" s="185" t="s">
        <v>1101</v>
      </c>
      <c r="F504" s="186">
        <v>5.7</v>
      </c>
      <c r="G504" s="128">
        <f>F504*85</f>
        <v>484.5</v>
      </c>
      <c r="H504" s="63" t="s">
        <v>1034</v>
      </c>
      <c r="I504" s="90">
        <v>1</v>
      </c>
      <c r="J504" s="188"/>
      <c r="K504" s="156">
        <v>0.0068</v>
      </c>
      <c r="L504" s="193">
        <v>0.0034</v>
      </c>
      <c r="M504" s="87">
        <v>0.02448</v>
      </c>
      <c r="N504" s="194">
        <v>0.014688</v>
      </c>
      <c r="O504" s="65" t="s">
        <v>1035</v>
      </c>
      <c r="P504" s="65" t="s">
        <v>1035</v>
      </c>
      <c r="Q504" s="65">
        <v>2021.12</v>
      </c>
      <c r="R504" s="65"/>
    </row>
    <row r="505" s="8" customFormat="1" ht="36" customHeight="1" spans="1:18">
      <c r="A505" s="90">
        <v>3</v>
      </c>
      <c r="B505" s="90" t="s">
        <v>1102</v>
      </c>
      <c r="C505" s="61" t="s">
        <v>1032</v>
      </c>
      <c r="D505" s="90" t="s">
        <v>909</v>
      </c>
      <c r="E505" s="185" t="s">
        <v>1103</v>
      </c>
      <c r="F505" s="186">
        <v>5</v>
      </c>
      <c r="G505" s="128">
        <f>F505*85</f>
        <v>425</v>
      </c>
      <c r="H505" s="63" t="s">
        <v>1034</v>
      </c>
      <c r="I505" s="90">
        <v>2</v>
      </c>
      <c r="J505" s="188"/>
      <c r="K505" s="156">
        <v>0.0127</v>
      </c>
      <c r="L505" s="193">
        <v>0.0094</v>
      </c>
      <c r="M505" s="87">
        <v>0.04572</v>
      </c>
      <c r="N505" s="194">
        <v>0.040608</v>
      </c>
      <c r="O505" s="65" t="s">
        <v>1035</v>
      </c>
      <c r="P505" s="65" t="s">
        <v>1035</v>
      </c>
      <c r="Q505" s="65">
        <v>2021.12</v>
      </c>
      <c r="R505" s="65"/>
    </row>
    <row r="506" s="8" customFormat="1" ht="36" customHeight="1" spans="1:18">
      <c r="A506" s="90">
        <v>4</v>
      </c>
      <c r="B506" s="90" t="s">
        <v>1104</v>
      </c>
      <c r="C506" s="61" t="s">
        <v>1032</v>
      </c>
      <c r="D506" s="90" t="s">
        <v>909</v>
      </c>
      <c r="E506" s="185" t="s">
        <v>1105</v>
      </c>
      <c r="F506" s="186">
        <v>7.8</v>
      </c>
      <c r="G506" s="128">
        <f t="shared" ref="G506:G540" si="47">F506*85</f>
        <v>663</v>
      </c>
      <c r="H506" s="63" t="s">
        <v>1034</v>
      </c>
      <c r="I506" s="90">
        <v>2</v>
      </c>
      <c r="J506" s="188"/>
      <c r="K506" s="156">
        <v>0.0124</v>
      </c>
      <c r="L506" s="193">
        <v>0.0268</v>
      </c>
      <c r="M506" s="87">
        <v>0.0536</v>
      </c>
      <c r="N506" s="194">
        <v>0.0947</v>
      </c>
      <c r="O506" s="65" t="s">
        <v>1035</v>
      </c>
      <c r="P506" s="65" t="s">
        <v>1035</v>
      </c>
      <c r="Q506" s="65">
        <v>2021.12</v>
      </c>
      <c r="R506" s="65"/>
    </row>
    <row r="507" s="8" customFormat="1" ht="36" customHeight="1" spans="1:18">
      <c r="A507" s="90">
        <v>5</v>
      </c>
      <c r="B507" s="90" t="s">
        <v>1106</v>
      </c>
      <c r="C507" s="61" t="s">
        <v>1032</v>
      </c>
      <c r="D507" s="90" t="s">
        <v>909</v>
      </c>
      <c r="E507" s="185" t="s">
        <v>1107</v>
      </c>
      <c r="F507" s="186">
        <v>4.5</v>
      </c>
      <c r="G507" s="128">
        <f t="shared" si="47"/>
        <v>382.5</v>
      </c>
      <c r="H507" s="63" t="s">
        <v>1034</v>
      </c>
      <c r="I507" s="90">
        <v>2</v>
      </c>
      <c r="J507" s="188"/>
      <c r="K507" s="156">
        <v>0.0078</v>
      </c>
      <c r="L507" s="193">
        <v>0.0194</v>
      </c>
      <c r="M507" s="87">
        <v>0.02808</v>
      </c>
      <c r="N507" s="194">
        <v>0.083808</v>
      </c>
      <c r="O507" s="65" t="s">
        <v>1035</v>
      </c>
      <c r="P507" s="65" t="s">
        <v>1035</v>
      </c>
      <c r="Q507" s="65">
        <v>2021.12</v>
      </c>
      <c r="R507" s="65"/>
    </row>
    <row r="508" s="8" customFormat="1" ht="36" customHeight="1" spans="1:18">
      <c r="A508" s="90">
        <v>6</v>
      </c>
      <c r="B508" s="187" t="s">
        <v>1108</v>
      </c>
      <c r="C508" s="61" t="s">
        <v>1032</v>
      </c>
      <c r="D508" s="90" t="s">
        <v>909</v>
      </c>
      <c r="E508" s="188" t="s">
        <v>1109</v>
      </c>
      <c r="F508" s="186">
        <v>1.669</v>
      </c>
      <c r="G508" s="128">
        <f t="shared" si="47"/>
        <v>141.865</v>
      </c>
      <c r="H508" s="63" t="s">
        <v>1034</v>
      </c>
      <c r="I508" s="90">
        <v>1</v>
      </c>
      <c r="J508" s="188"/>
      <c r="K508" s="156">
        <v>0.0039</v>
      </c>
      <c r="L508" s="193">
        <v>0.0084</v>
      </c>
      <c r="M508" s="87">
        <v>0.0108</v>
      </c>
      <c r="N508" s="194">
        <v>0.036288</v>
      </c>
      <c r="O508" s="65" t="s">
        <v>1035</v>
      </c>
      <c r="P508" s="65" t="s">
        <v>1035</v>
      </c>
      <c r="Q508" s="65">
        <v>2021.12</v>
      </c>
      <c r="R508" s="116"/>
    </row>
    <row r="509" s="8" customFormat="1" ht="36" customHeight="1" spans="1:18">
      <c r="A509" s="90">
        <v>7</v>
      </c>
      <c r="B509" s="90" t="s">
        <v>1110</v>
      </c>
      <c r="C509" s="61" t="s">
        <v>1032</v>
      </c>
      <c r="D509" s="90" t="s">
        <v>909</v>
      </c>
      <c r="E509" s="188" t="s">
        <v>1111</v>
      </c>
      <c r="F509" s="186">
        <v>1.05</v>
      </c>
      <c r="G509" s="128">
        <f t="shared" si="47"/>
        <v>89.25</v>
      </c>
      <c r="H509" s="63" t="s">
        <v>1034</v>
      </c>
      <c r="I509" s="90">
        <v>1</v>
      </c>
      <c r="J509" s="188"/>
      <c r="K509" s="156">
        <v>0.0078</v>
      </c>
      <c r="L509" s="193">
        <v>0.0278</v>
      </c>
      <c r="M509" s="156">
        <v>0.0264</v>
      </c>
      <c r="N509" s="193">
        <v>0.097</v>
      </c>
      <c r="O509" s="65" t="s">
        <v>1035</v>
      </c>
      <c r="P509" s="65" t="s">
        <v>1035</v>
      </c>
      <c r="Q509" s="65">
        <v>2021.12</v>
      </c>
      <c r="R509" s="65"/>
    </row>
    <row r="510" s="8" customFormat="1" ht="36" customHeight="1" spans="1:18">
      <c r="A510" s="90">
        <v>8</v>
      </c>
      <c r="B510" s="90" t="s">
        <v>1112</v>
      </c>
      <c r="C510" s="61" t="s">
        <v>1032</v>
      </c>
      <c r="D510" s="90" t="s">
        <v>909</v>
      </c>
      <c r="E510" s="188" t="s">
        <v>1113</v>
      </c>
      <c r="F510" s="186">
        <v>1.447</v>
      </c>
      <c r="G510" s="128">
        <f t="shared" si="47"/>
        <v>122.995</v>
      </c>
      <c r="H510" s="63" t="s">
        <v>1034</v>
      </c>
      <c r="I510" s="90">
        <v>1</v>
      </c>
      <c r="J510" s="188"/>
      <c r="K510" s="156">
        <v>0.0066</v>
      </c>
      <c r="L510" s="193">
        <v>0.0087</v>
      </c>
      <c r="M510" s="156">
        <v>0.023</v>
      </c>
      <c r="N510" s="193">
        <v>0.044</v>
      </c>
      <c r="O510" s="65" t="s">
        <v>1035</v>
      </c>
      <c r="P510" s="65" t="s">
        <v>1035</v>
      </c>
      <c r="Q510" s="65">
        <v>2021.12</v>
      </c>
      <c r="R510" s="65"/>
    </row>
    <row r="511" s="1" customFormat="1" ht="36" customHeight="1" spans="1:249">
      <c r="A511" s="90">
        <v>9</v>
      </c>
      <c r="B511" s="90" t="s">
        <v>1114</v>
      </c>
      <c r="C511" s="61" t="s">
        <v>1032</v>
      </c>
      <c r="D511" s="90" t="s">
        <v>909</v>
      </c>
      <c r="E511" s="185" t="s">
        <v>1115</v>
      </c>
      <c r="F511" s="186">
        <v>1.5</v>
      </c>
      <c r="G511" s="128">
        <f t="shared" si="47"/>
        <v>127.5</v>
      </c>
      <c r="H511" s="63" t="s">
        <v>1034</v>
      </c>
      <c r="I511" s="90">
        <v>1</v>
      </c>
      <c r="J511" s="188"/>
      <c r="K511" s="156">
        <v>0.0047</v>
      </c>
      <c r="L511" s="193">
        <v>0.0136</v>
      </c>
      <c r="M511" s="128">
        <v>0.017766</v>
      </c>
      <c r="N511" s="198">
        <v>0.0539104</v>
      </c>
      <c r="O511" s="65" t="s">
        <v>1035</v>
      </c>
      <c r="P511" s="65" t="s">
        <v>1035</v>
      </c>
      <c r="Q511" s="65">
        <v>2021.12</v>
      </c>
      <c r="R511" s="65"/>
      <c r="S511" s="201"/>
      <c r="T511" s="201"/>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c r="FJ511" s="33"/>
      <c r="FK511" s="33"/>
      <c r="FL511" s="33"/>
      <c r="FM511" s="33"/>
      <c r="FN511" s="33"/>
      <c r="FO511" s="33"/>
      <c r="FP511" s="33"/>
      <c r="FQ511" s="33"/>
      <c r="FR511" s="33"/>
      <c r="FS511" s="33"/>
      <c r="FT511" s="33"/>
      <c r="FU511" s="33"/>
      <c r="FV511" s="33"/>
      <c r="FW511" s="33"/>
      <c r="FX511" s="33"/>
      <c r="FY511" s="33"/>
      <c r="FZ511" s="33"/>
      <c r="GA511" s="33"/>
      <c r="GB511" s="33"/>
      <c r="GC511" s="33"/>
      <c r="GD511" s="33"/>
      <c r="GE511" s="33"/>
      <c r="GF511" s="33"/>
      <c r="GG511" s="33"/>
      <c r="GH511" s="33"/>
      <c r="GI511" s="33"/>
      <c r="GJ511" s="33"/>
      <c r="GK511" s="33"/>
      <c r="GL511" s="33"/>
      <c r="GM511" s="33"/>
      <c r="GN511" s="33"/>
      <c r="GO511" s="33"/>
      <c r="GP511" s="33"/>
      <c r="GQ511" s="33"/>
      <c r="GR511" s="33"/>
      <c r="GS511" s="33"/>
      <c r="GT511" s="33"/>
      <c r="GU511" s="33"/>
      <c r="GV511" s="33"/>
      <c r="GW511" s="33"/>
      <c r="GX511" s="33"/>
      <c r="GY511" s="33"/>
      <c r="GZ511" s="33"/>
      <c r="HA511" s="33"/>
      <c r="HB511" s="33"/>
      <c r="HC511" s="33"/>
      <c r="HD511" s="33"/>
      <c r="HE511" s="33"/>
      <c r="HF511" s="33"/>
      <c r="HG511" s="33"/>
      <c r="HH511" s="33"/>
      <c r="HI511" s="33"/>
      <c r="HJ511" s="33"/>
      <c r="HK511" s="33"/>
      <c r="HL511" s="33"/>
      <c r="HM511" s="33"/>
      <c r="HN511" s="33"/>
      <c r="HO511" s="33"/>
      <c r="HP511" s="33"/>
      <c r="HQ511" s="33"/>
      <c r="HR511" s="33"/>
      <c r="HS511" s="33"/>
      <c r="HT511" s="33"/>
      <c r="HU511" s="33"/>
      <c r="HV511" s="33"/>
      <c r="HW511" s="33"/>
      <c r="HX511" s="33"/>
      <c r="HY511" s="33"/>
      <c r="HZ511" s="33"/>
      <c r="IA511" s="33"/>
      <c r="IB511" s="33"/>
      <c r="IC511" s="33"/>
      <c r="ID511" s="33"/>
      <c r="IE511" s="33"/>
      <c r="IF511" s="33"/>
      <c r="IG511" s="33"/>
      <c r="IH511" s="33"/>
      <c r="II511" s="33"/>
      <c r="IJ511" s="33"/>
      <c r="IK511" s="33"/>
      <c r="IL511" s="33"/>
      <c r="IM511" s="33"/>
      <c r="IN511" s="33"/>
      <c r="IO511" s="33"/>
    </row>
    <row r="512" s="8" customFormat="1" ht="36" customHeight="1" spans="1:20">
      <c r="A512" s="90">
        <v>10</v>
      </c>
      <c r="B512" s="90" t="s">
        <v>1116</v>
      </c>
      <c r="C512" s="61" t="s">
        <v>1032</v>
      </c>
      <c r="D512" s="90" t="s">
        <v>909</v>
      </c>
      <c r="E512" s="185" t="s">
        <v>1117</v>
      </c>
      <c r="F512" s="186">
        <v>3.79</v>
      </c>
      <c r="G512" s="128">
        <f t="shared" si="47"/>
        <v>322.15</v>
      </c>
      <c r="H512" s="63" t="s">
        <v>1034</v>
      </c>
      <c r="I512" s="90">
        <v>1</v>
      </c>
      <c r="J512" s="188"/>
      <c r="K512" s="156">
        <v>0.0036</v>
      </c>
      <c r="L512" s="193">
        <v>0.0104</v>
      </c>
      <c r="M512" s="128">
        <v>0.013608</v>
      </c>
      <c r="N512" s="198">
        <v>0.0412256</v>
      </c>
      <c r="O512" s="65" t="s">
        <v>1035</v>
      </c>
      <c r="P512" s="65" t="s">
        <v>1035</v>
      </c>
      <c r="Q512" s="65">
        <v>2021.12</v>
      </c>
      <c r="R512" s="65"/>
      <c r="S512" s="201"/>
      <c r="T512" s="201"/>
    </row>
    <row r="513" s="8" customFormat="1" ht="36" customHeight="1" spans="1:20">
      <c r="A513" s="90">
        <v>11</v>
      </c>
      <c r="B513" s="90" t="s">
        <v>1118</v>
      </c>
      <c r="C513" s="61" t="s">
        <v>1032</v>
      </c>
      <c r="D513" s="90" t="s">
        <v>909</v>
      </c>
      <c r="E513" s="185" t="s">
        <v>1119</v>
      </c>
      <c r="F513" s="186">
        <v>4.9</v>
      </c>
      <c r="G513" s="128">
        <f t="shared" si="47"/>
        <v>416.5</v>
      </c>
      <c r="H513" s="63" t="s">
        <v>1034</v>
      </c>
      <c r="I513" s="90">
        <v>1</v>
      </c>
      <c r="J513" s="188"/>
      <c r="K513" s="156">
        <v>0.0075</v>
      </c>
      <c r="L513" s="193">
        <v>0.0141</v>
      </c>
      <c r="M513" s="128">
        <v>0.02835</v>
      </c>
      <c r="N513" s="198">
        <v>0.0558924</v>
      </c>
      <c r="O513" s="65" t="s">
        <v>1035</v>
      </c>
      <c r="P513" s="65" t="s">
        <v>1035</v>
      </c>
      <c r="Q513" s="65">
        <v>2021.12</v>
      </c>
      <c r="R513" s="65"/>
      <c r="S513" s="201"/>
      <c r="T513" s="201"/>
    </row>
    <row r="514" s="8" customFormat="1" ht="36" customHeight="1" spans="1:20">
      <c r="A514" s="90">
        <v>12</v>
      </c>
      <c r="B514" s="202" t="s">
        <v>1120</v>
      </c>
      <c r="C514" s="61" t="s">
        <v>1032</v>
      </c>
      <c r="D514" s="90" t="s">
        <v>909</v>
      </c>
      <c r="E514" s="185" t="s">
        <v>1121</v>
      </c>
      <c r="F514" s="186">
        <v>5.7</v>
      </c>
      <c r="G514" s="128">
        <f t="shared" si="47"/>
        <v>484.5</v>
      </c>
      <c r="H514" s="63" t="s">
        <v>1034</v>
      </c>
      <c r="I514" s="90">
        <v>2</v>
      </c>
      <c r="J514" s="188"/>
      <c r="K514" s="156">
        <v>0.0121</v>
      </c>
      <c r="L514" s="193">
        <v>0.0138</v>
      </c>
      <c r="M514" s="128">
        <v>0.045738</v>
      </c>
      <c r="N514" s="198">
        <v>0.0547032</v>
      </c>
      <c r="O514" s="65" t="s">
        <v>1035</v>
      </c>
      <c r="P514" s="65" t="s">
        <v>1035</v>
      </c>
      <c r="Q514" s="65">
        <v>2021.12</v>
      </c>
      <c r="R514" s="65"/>
      <c r="S514" s="201"/>
      <c r="T514" s="201"/>
    </row>
    <row r="515" s="8" customFormat="1" ht="36" customHeight="1" spans="1:20">
      <c r="A515" s="90">
        <v>13</v>
      </c>
      <c r="B515" s="202" t="s">
        <v>1122</v>
      </c>
      <c r="C515" s="61" t="s">
        <v>1032</v>
      </c>
      <c r="D515" s="90" t="s">
        <v>909</v>
      </c>
      <c r="E515" s="185" t="s">
        <v>1123</v>
      </c>
      <c r="F515" s="186">
        <v>2</v>
      </c>
      <c r="G515" s="128">
        <f t="shared" si="47"/>
        <v>170</v>
      </c>
      <c r="H515" s="63" t="s">
        <v>1034</v>
      </c>
      <c r="I515" s="90">
        <v>1</v>
      </c>
      <c r="J515" s="188"/>
      <c r="K515" s="156">
        <v>0.0051</v>
      </c>
      <c r="L515" s="193">
        <v>0.0098</v>
      </c>
      <c r="M515" s="128">
        <v>0.019278</v>
      </c>
      <c r="N515" s="198">
        <v>0.0388472</v>
      </c>
      <c r="O515" s="65" t="s">
        <v>1035</v>
      </c>
      <c r="P515" s="65" t="s">
        <v>1035</v>
      </c>
      <c r="Q515" s="65">
        <v>2021.12</v>
      </c>
      <c r="R515" s="65"/>
      <c r="S515" s="201"/>
      <c r="T515" s="201"/>
    </row>
    <row r="516" s="8" customFormat="1" ht="36" customHeight="1" spans="1:20">
      <c r="A516" s="90">
        <v>14</v>
      </c>
      <c r="B516" s="90" t="s">
        <v>1124</v>
      </c>
      <c r="C516" s="61" t="s">
        <v>1032</v>
      </c>
      <c r="D516" s="90" t="s">
        <v>909</v>
      </c>
      <c r="E516" s="185" t="s">
        <v>1101</v>
      </c>
      <c r="F516" s="186">
        <v>0.9</v>
      </c>
      <c r="G516" s="128">
        <f t="shared" si="47"/>
        <v>76.5</v>
      </c>
      <c r="H516" s="63" t="s">
        <v>1034</v>
      </c>
      <c r="I516" s="90">
        <v>1</v>
      </c>
      <c r="J516" s="188"/>
      <c r="K516" s="156">
        <v>0.0073</v>
      </c>
      <c r="L516" s="193">
        <v>0.0087</v>
      </c>
      <c r="M516" s="128">
        <v>0.027594</v>
      </c>
      <c r="N516" s="198">
        <v>0.0344868</v>
      </c>
      <c r="O516" s="65" t="s">
        <v>1035</v>
      </c>
      <c r="P516" s="65" t="s">
        <v>1035</v>
      </c>
      <c r="Q516" s="65">
        <v>2021.12</v>
      </c>
      <c r="R516" s="65"/>
      <c r="S516" s="201"/>
      <c r="T516" s="201"/>
    </row>
    <row r="517" s="8" customFormat="1" ht="36" customHeight="1" spans="1:20">
      <c r="A517" s="90">
        <v>15</v>
      </c>
      <c r="B517" s="90" t="s">
        <v>1125</v>
      </c>
      <c r="C517" s="61" t="s">
        <v>1032</v>
      </c>
      <c r="D517" s="90" t="s">
        <v>909</v>
      </c>
      <c r="E517" s="185" t="s">
        <v>1126</v>
      </c>
      <c r="F517" s="186">
        <v>3.15</v>
      </c>
      <c r="G517" s="128">
        <f t="shared" si="47"/>
        <v>267.75</v>
      </c>
      <c r="H517" s="63" t="s">
        <v>1034</v>
      </c>
      <c r="I517" s="90">
        <v>1</v>
      </c>
      <c r="J517" s="188"/>
      <c r="K517" s="156">
        <v>0.0046</v>
      </c>
      <c r="L517" s="193">
        <v>0.0151</v>
      </c>
      <c r="M517" s="128">
        <v>0.017388</v>
      </c>
      <c r="N517" s="198">
        <v>0.0598564</v>
      </c>
      <c r="O517" s="65" t="s">
        <v>1035</v>
      </c>
      <c r="P517" s="65" t="s">
        <v>1035</v>
      </c>
      <c r="Q517" s="65">
        <v>2021.12</v>
      </c>
      <c r="R517" s="65"/>
      <c r="S517" s="201"/>
      <c r="T517" s="201"/>
    </row>
    <row r="518" s="8" customFormat="1" ht="36" customHeight="1" spans="1:20">
      <c r="A518" s="90">
        <v>16</v>
      </c>
      <c r="B518" s="90" t="s">
        <v>1127</v>
      </c>
      <c r="C518" s="61" t="s">
        <v>1032</v>
      </c>
      <c r="D518" s="90" t="s">
        <v>909</v>
      </c>
      <c r="E518" s="185" t="s">
        <v>1128</v>
      </c>
      <c r="F518" s="186">
        <v>3.38</v>
      </c>
      <c r="G518" s="128">
        <f t="shared" si="47"/>
        <v>287.3</v>
      </c>
      <c r="H518" s="63" t="s">
        <v>1034</v>
      </c>
      <c r="I518" s="90">
        <v>1</v>
      </c>
      <c r="J518" s="188"/>
      <c r="K518" s="156">
        <v>0.0037</v>
      </c>
      <c r="L518" s="193">
        <v>0.0149</v>
      </c>
      <c r="M518" s="128">
        <v>0.013986</v>
      </c>
      <c r="N518" s="198">
        <v>0.0590636</v>
      </c>
      <c r="O518" s="65" t="s">
        <v>1035</v>
      </c>
      <c r="P518" s="65" t="s">
        <v>1035</v>
      </c>
      <c r="Q518" s="65">
        <v>2021.12</v>
      </c>
      <c r="R518" s="65"/>
      <c r="S518" s="201"/>
      <c r="T518" s="201"/>
    </row>
    <row r="519" s="8" customFormat="1" ht="36" customHeight="1" spans="1:20">
      <c r="A519" s="90">
        <v>17</v>
      </c>
      <c r="B519" s="90" t="s">
        <v>1129</v>
      </c>
      <c r="C519" s="61" t="s">
        <v>1032</v>
      </c>
      <c r="D519" s="90" t="s">
        <v>909</v>
      </c>
      <c r="E519" s="185" t="s">
        <v>1130</v>
      </c>
      <c r="F519" s="186">
        <v>5.13</v>
      </c>
      <c r="G519" s="128">
        <f t="shared" si="47"/>
        <v>436.05</v>
      </c>
      <c r="H519" s="63" t="s">
        <v>1034</v>
      </c>
      <c r="I519" s="90">
        <v>2</v>
      </c>
      <c r="J519" s="188"/>
      <c r="K519" s="156">
        <v>0.0084</v>
      </c>
      <c r="L519" s="193">
        <v>0.0118</v>
      </c>
      <c r="M519" s="128">
        <v>0.031752</v>
      </c>
      <c r="N519" s="198">
        <v>0.0467752</v>
      </c>
      <c r="O519" s="65" t="s">
        <v>1035</v>
      </c>
      <c r="P519" s="65" t="s">
        <v>1035</v>
      </c>
      <c r="Q519" s="65">
        <v>2021.12</v>
      </c>
      <c r="R519" s="65"/>
      <c r="S519" s="201"/>
      <c r="T519" s="201"/>
    </row>
    <row r="520" s="8" customFormat="1" ht="36" customHeight="1" spans="1:20">
      <c r="A520" s="90">
        <v>18</v>
      </c>
      <c r="B520" s="90" t="s">
        <v>1131</v>
      </c>
      <c r="C520" s="61" t="s">
        <v>1032</v>
      </c>
      <c r="D520" s="90" t="s">
        <v>909</v>
      </c>
      <c r="E520" s="185" t="s">
        <v>1132</v>
      </c>
      <c r="F520" s="186">
        <v>1.38</v>
      </c>
      <c r="G520" s="128">
        <f t="shared" si="47"/>
        <v>117.3</v>
      </c>
      <c r="H520" s="63" t="s">
        <v>1034</v>
      </c>
      <c r="I520" s="90">
        <v>1</v>
      </c>
      <c r="J520" s="188"/>
      <c r="K520" s="156">
        <v>0.0024</v>
      </c>
      <c r="L520" s="193">
        <v>0.0122</v>
      </c>
      <c r="M520" s="128">
        <v>0.009072</v>
      </c>
      <c r="N520" s="198">
        <v>0.0483608</v>
      </c>
      <c r="O520" s="65" t="s">
        <v>1035</v>
      </c>
      <c r="P520" s="65" t="s">
        <v>1035</v>
      </c>
      <c r="Q520" s="65">
        <v>2021.12</v>
      </c>
      <c r="R520" s="65"/>
      <c r="S520" s="201"/>
      <c r="T520" s="201"/>
    </row>
    <row r="521" s="8" customFormat="1" ht="36" customHeight="1" spans="1:20">
      <c r="A521" s="90">
        <v>19</v>
      </c>
      <c r="B521" s="90" t="s">
        <v>1133</v>
      </c>
      <c r="C521" s="61" t="s">
        <v>1032</v>
      </c>
      <c r="D521" s="90" t="s">
        <v>909</v>
      </c>
      <c r="E521" s="185" t="s">
        <v>1134</v>
      </c>
      <c r="F521" s="186">
        <v>2.1</v>
      </c>
      <c r="G521" s="128">
        <f t="shared" si="47"/>
        <v>178.5</v>
      </c>
      <c r="H521" s="63" t="s">
        <v>1034</v>
      </c>
      <c r="I521" s="90">
        <v>1</v>
      </c>
      <c r="J521" s="188"/>
      <c r="K521" s="156">
        <v>0.0016</v>
      </c>
      <c r="L521" s="193">
        <v>0.0097</v>
      </c>
      <c r="M521" s="128">
        <v>0.006048</v>
      </c>
      <c r="N521" s="198">
        <v>0.0384508</v>
      </c>
      <c r="O521" s="65" t="s">
        <v>1035</v>
      </c>
      <c r="P521" s="65" t="s">
        <v>1035</v>
      </c>
      <c r="Q521" s="65">
        <v>2021.12</v>
      </c>
      <c r="R521" s="65"/>
      <c r="S521" s="201"/>
      <c r="T521" s="201"/>
    </row>
    <row r="522" s="8" customFormat="1" ht="36" customHeight="1" spans="1:20">
      <c r="A522" s="90">
        <v>20</v>
      </c>
      <c r="B522" s="90" t="s">
        <v>1135</v>
      </c>
      <c r="C522" s="61" t="s">
        <v>1032</v>
      </c>
      <c r="D522" s="90" t="s">
        <v>909</v>
      </c>
      <c r="E522" s="185" t="s">
        <v>1136</v>
      </c>
      <c r="F522" s="186">
        <v>6.39</v>
      </c>
      <c r="G522" s="128">
        <f t="shared" si="47"/>
        <v>543.15</v>
      </c>
      <c r="H522" s="63" t="s">
        <v>1034</v>
      </c>
      <c r="I522" s="90">
        <v>1</v>
      </c>
      <c r="J522" s="188"/>
      <c r="K522" s="156">
        <v>0.0072</v>
      </c>
      <c r="L522" s="193">
        <v>0.0086</v>
      </c>
      <c r="M522" s="128">
        <v>0.027216</v>
      </c>
      <c r="N522" s="198">
        <v>0.0340904</v>
      </c>
      <c r="O522" s="65" t="s">
        <v>1035</v>
      </c>
      <c r="P522" s="65" t="s">
        <v>1035</v>
      </c>
      <c r="Q522" s="65">
        <v>2021.12</v>
      </c>
      <c r="R522" s="65"/>
      <c r="S522" s="201"/>
      <c r="T522" s="201"/>
    </row>
    <row r="523" s="8" customFormat="1" ht="36" customHeight="1" spans="1:20">
      <c r="A523" s="90">
        <v>21</v>
      </c>
      <c r="B523" s="90" t="s">
        <v>1137</v>
      </c>
      <c r="C523" s="61" t="s">
        <v>1032</v>
      </c>
      <c r="D523" s="90" t="s">
        <v>909</v>
      </c>
      <c r="E523" s="185" t="s">
        <v>1138</v>
      </c>
      <c r="F523" s="186">
        <v>4.63</v>
      </c>
      <c r="G523" s="128">
        <f t="shared" si="47"/>
        <v>393.55</v>
      </c>
      <c r="H523" s="63" t="s">
        <v>1034</v>
      </c>
      <c r="I523" s="90">
        <v>2</v>
      </c>
      <c r="J523" s="188"/>
      <c r="K523" s="156">
        <v>0.0049</v>
      </c>
      <c r="L523" s="193">
        <v>0.0141</v>
      </c>
      <c r="M523" s="128">
        <v>0.018522</v>
      </c>
      <c r="N523" s="198">
        <v>0.0558924</v>
      </c>
      <c r="O523" s="65" t="s">
        <v>1035</v>
      </c>
      <c r="P523" s="65" t="s">
        <v>1035</v>
      </c>
      <c r="Q523" s="65">
        <v>2021.12</v>
      </c>
      <c r="R523" s="65"/>
      <c r="S523" s="201"/>
      <c r="T523" s="201"/>
    </row>
    <row r="524" s="8" customFormat="1" ht="36" customHeight="1" spans="1:20">
      <c r="A524" s="90">
        <v>22</v>
      </c>
      <c r="B524" s="90" t="s">
        <v>1139</v>
      </c>
      <c r="C524" s="61" t="s">
        <v>1032</v>
      </c>
      <c r="D524" s="90" t="s">
        <v>909</v>
      </c>
      <c r="E524" s="185" t="s">
        <v>1140</v>
      </c>
      <c r="F524" s="186">
        <v>5.92</v>
      </c>
      <c r="G524" s="128">
        <f t="shared" si="47"/>
        <v>503.2</v>
      </c>
      <c r="H524" s="63" t="s">
        <v>1034</v>
      </c>
      <c r="I524" s="90">
        <v>2</v>
      </c>
      <c r="J524" s="188"/>
      <c r="K524" s="156">
        <v>0.0073</v>
      </c>
      <c r="L524" s="193">
        <v>0.0128</v>
      </c>
      <c r="M524" s="128">
        <v>0.027594</v>
      </c>
      <c r="N524" s="198">
        <v>0.0507392</v>
      </c>
      <c r="O524" s="65" t="s">
        <v>1035</v>
      </c>
      <c r="P524" s="65" t="s">
        <v>1035</v>
      </c>
      <c r="Q524" s="65">
        <v>2021.12</v>
      </c>
      <c r="R524" s="65"/>
      <c r="S524" s="201"/>
      <c r="T524" s="201"/>
    </row>
    <row r="525" s="8" customFormat="1" ht="36" customHeight="1" spans="1:20">
      <c r="A525" s="90">
        <v>23</v>
      </c>
      <c r="B525" s="90" t="s">
        <v>1141</v>
      </c>
      <c r="C525" s="61" t="s">
        <v>1032</v>
      </c>
      <c r="D525" s="90" t="s">
        <v>909</v>
      </c>
      <c r="E525" s="185" t="s">
        <v>1142</v>
      </c>
      <c r="F525" s="186">
        <v>4.62</v>
      </c>
      <c r="G525" s="128">
        <f t="shared" si="47"/>
        <v>392.7</v>
      </c>
      <c r="H525" s="63" t="s">
        <v>1034</v>
      </c>
      <c r="I525" s="90">
        <v>1</v>
      </c>
      <c r="J525" s="188"/>
      <c r="K525" s="156">
        <v>0.0011</v>
      </c>
      <c r="L525" s="193">
        <v>0.0109</v>
      </c>
      <c r="M525" s="128">
        <v>0.004158</v>
      </c>
      <c r="N525" s="198">
        <v>0.0432076</v>
      </c>
      <c r="O525" s="65" t="s">
        <v>1035</v>
      </c>
      <c r="P525" s="65" t="s">
        <v>1035</v>
      </c>
      <c r="Q525" s="65">
        <v>2021.12</v>
      </c>
      <c r="R525" s="65"/>
      <c r="S525" s="201"/>
      <c r="T525" s="201"/>
    </row>
    <row r="526" s="8" customFormat="1" ht="36" customHeight="1" spans="1:20">
      <c r="A526" s="90">
        <v>24</v>
      </c>
      <c r="B526" s="90" t="s">
        <v>1143</v>
      </c>
      <c r="C526" s="61" t="s">
        <v>1032</v>
      </c>
      <c r="D526" s="90" t="s">
        <v>909</v>
      </c>
      <c r="E526" s="185" t="s">
        <v>1144</v>
      </c>
      <c r="F526" s="186">
        <v>5.66</v>
      </c>
      <c r="G526" s="128">
        <f t="shared" si="47"/>
        <v>481.1</v>
      </c>
      <c r="H526" s="63" t="s">
        <v>1034</v>
      </c>
      <c r="I526" s="90">
        <v>1</v>
      </c>
      <c r="J526" s="188"/>
      <c r="K526" s="156">
        <v>0.005</v>
      </c>
      <c r="L526" s="193">
        <v>0.0085</v>
      </c>
      <c r="M526" s="128">
        <v>0.0189</v>
      </c>
      <c r="N526" s="198">
        <v>0.033694</v>
      </c>
      <c r="O526" s="65" t="s">
        <v>1035</v>
      </c>
      <c r="P526" s="65" t="s">
        <v>1035</v>
      </c>
      <c r="Q526" s="65">
        <v>2021.12</v>
      </c>
      <c r="R526" s="65"/>
      <c r="S526" s="201"/>
      <c r="T526" s="201"/>
    </row>
    <row r="527" s="8" customFormat="1" ht="36" customHeight="1" spans="1:20">
      <c r="A527" s="90">
        <v>25</v>
      </c>
      <c r="B527" s="90" t="s">
        <v>1145</v>
      </c>
      <c r="C527" s="61" t="s">
        <v>1032</v>
      </c>
      <c r="D527" s="90" t="s">
        <v>909</v>
      </c>
      <c r="E527" s="185" t="s">
        <v>1146</v>
      </c>
      <c r="F527" s="186">
        <v>6.65</v>
      </c>
      <c r="G527" s="128">
        <f t="shared" si="47"/>
        <v>565.25</v>
      </c>
      <c r="H527" s="63" t="s">
        <v>1034</v>
      </c>
      <c r="I527" s="90">
        <v>1</v>
      </c>
      <c r="J527" s="188"/>
      <c r="K527" s="156">
        <v>0.0041</v>
      </c>
      <c r="L527" s="193">
        <v>0.0097</v>
      </c>
      <c r="M527" s="128">
        <v>0.015498</v>
      </c>
      <c r="N527" s="198">
        <v>0.0384508</v>
      </c>
      <c r="O527" s="65" t="s">
        <v>1035</v>
      </c>
      <c r="P527" s="65" t="s">
        <v>1035</v>
      </c>
      <c r="Q527" s="65">
        <v>2021.12</v>
      </c>
      <c r="R527" s="65"/>
      <c r="S527" s="201"/>
      <c r="T527" s="201"/>
    </row>
    <row r="528" s="8" customFormat="1" ht="36" customHeight="1" spans="1:20">
      <c r="A528" s="90">
        <v>26</v>
      </c>
      <c r="B528" s="90" t="s">
        <v>1147</v>
      </c>
      <c r="C528" s="61" t="s">
        <v>1032</v>
      </c>
      <c r="D528" s="90" t="s">
        <v>909</v>
      </c>
      <c r="E528" s="185" t="s">
        <v>361</v>
      </c>
      <c r="F528" s="186">
        <v>3.62</v>
      </c>
      <c r="G528" s="128">
        <f t="shared" si="47"/>
        <v>307.7</v>
      </c>
      <c r="H528" s="63" t="s">
        <v>1034</v>
      </c>
      <c r="I528" s="90">
        <v>1</v>
      </c>
      <c r="J528" s="188"/>
      <c r="K528" s="156">
        <v>0.0029</v>
      </c>
      <c r="L528" s="193">
        <v>0.0103</v>
      </c>
      <c r="M528" s="128">
        <v>0.010962</v>
      </c>
      <c r="N528" s="198">
        <v>0.0408292</v>
      </c>
      <c r="O528" s="65" t="s">
        <v>1035</v>
      </c>
      <c r="P528" s="65" t="s">
        <v>1035</v>
      </c>
      <c r="Q528" s="65">
        <v>2021.12</v>
      </c>
      <c r="R528" s="65"/>
      <c r="S528" s="201"/>
      <c r="T528" s="201"/>
    </row>
    <row r="529" s="8" customFormat="1" ht="36" customHeight="1" spans="1:20">
      <c r="A529" s="90">
        <v>27</v>
      </c>
      <c r="B529" s="90" t="s">
        <v>1148</v>
      </c>
      <c r="C529" s="61" t="s">
        <v>1032</v>
      </c>
      <c r="D529" s="90" t="s">
        <v>909</v>
      </c>
      <c r="E529" s="185" t="s">
        <v>1149</v>
      </c>
      <c r="F529" s="186">
        <v>1.87</v>
      </c>
      <c r="G529" s="128">
        <f t="shared" si="47"/>
        <v>158.95</v>
      </c>
      <c r="H529" s="63" t="s">
        <v>1034</v>
      </c>
      <c r="I529" s="90">
        <v>1</v>
      </c>
      <c r="J529" s="188"/>
      <c r="K529" s="156">
        <v>0.0036</v>
      </c>
      <c r="L529" s="193">
        <v>0.0075</v>
      </c>
      <c r="M529" s="128">
        <v>0.013608</v>
      </c>
      <c r="N529" s="198">
        <v>0.02973</v>
      </c>
      <c r="O529" s="65" t="s">
        <v>1035</v>
      </c>
      <c r="P529" s="65" t="s">
        <v>1035</v>
      </c>
      <c r="Q529" s="65">
        <v>2021.12</v>
      </c>
      <c r="R529" s="65"/>
      <c r="S529" s="201"/>
      <c r="T529" s="201"/>
    </row>
    <row r="530" s="8" customFormat="1" ht="36" customHeight="1" spans="1:20">
      <c r="A530" s="90">
        <v>28</v>
      </c>
      <c r="B530" s="90" t="s">
        <v>1150</v>
      </c>
      <c r="C530" s="61" t="s">
        <v>1032</v>
      </c>
      <c r="D530" s="90" t="s">
        <v>909</v>
      </c>
      <c r="E530" s="185" t="s">
        <v>1151</v>
      </c>
      <c r="F530" s="186">
        <v>1.86</v>
      </c>
      <c r="G530" s="128">
        <f t="shared" si="47"/>
        <v>158.1</v>
      </c>
      <c r="H530" s="63" t="s">
        <v>1034</v>
      </c>
      <c r="I530" s="90">
        <v>1</v>
      </c>
      <c r="J530" s="188"/>
      <c r="K530" s="156">
        <v>0.0022</v>
      </c>
      <c r="L530" s="193">
        <v>0.0084</v>
      </c>
      <c r="M530" s="128">
        <v>0.008316</v>
      </c>
      <c r="N530" s="198">
        <v>0.0332976</v>
      </c>
      <c r="O530" s="65" t="s">
        <v>1035</v>
      </c>
      <c r="P530" s="65" t="s">
        <v>1035</v>
      </c>
      <c r="Q530" s="65">
        <v>2021.12</v>
      </c>
      <c r="R530" s="65"/>
      <c r="S530" s="201"/>
      <c r="T530" s="201"/>
    </row>
    <row r="531" s="8" customFormat="1" ht="36" customHeight="1" spans="1:20">
      <c r="A531" s="90">
        <v>29</v>
      </c>
      <c r="B531" s="202" t="s">
        <v>1152</v>
      </c>
      <c r="C531" s="61" t="s">
        <v>1032</v>
      </c>
      <c r="D531" s="90" t="s">
        <v>909</v>
      </c>
      <c r="E531" s="185" t="s">
        <v>1153</v>
      </c>
      <c r="F531" s="186">
        <v>13.59</v>
      </c>
      <c r="G531" s="128">
        <f t="shared" si="47"/>
        <v>1155.15</v>
      </c>
      <c r="H531" s="63" t="s">
        <v>1034</v>
      </c>
      <c r="I531" s="90">
        <v>3</v>
      </c>
      <c r="J531" s="188"/>
      <c r="K531" s="156">
        <v>0.012</v>
      </c>
      <c r="L531" s="193">
        <v>0.0322</v>
      </c>
      <c r="M531" s="128">
        <v>0.04536</v>
      </c>
      <c r="N531" s="198">
        <v>0.1276408</v>
      </c>
      <c r="O531" s="65" t="s">
        <v>1035</v>
      </c>
      <c r="P531" s="65" t="s">
        <v>1035</v>
      </c>
      <c r="Q531" s="65">
        <v>2021.12</v>
      </c>
      <c r="R531" s="65"/>
      <c r="S531" s="201"/>
      <c r="T531" s="201"/>
    </row>
    <row r="532" s="8" customFormat="1" ht="36" customHeight="1" spans="1:20">
      <c r="A532" s="90">
        <v>30</v>
      </c>
      <c r="B532" s="187" t="s">
        <v>1154</v>
      </c>
      <c r="C532" s="61" t="s">
        <v>1032</v>
      </c>
      <c r="D532" s="90" t="s">
        <v>909</v>
      </c>
      <c r="E532" s="188" t="s">
        <v>1155</v>
      </c>
      <c r="F532" s="186">
        <v>1.272</v>
      </c>
      <c r="G532" s="128">
        <f t="shared" si="47"/>
        <v>108.12</v>
      </c>
      <c r="H532" s="63" t="s">
        <v>1034</v>
      </c>
      <c r="I532" s="90">
        <v>1</v>
      </c>
      <c r="J532" s="188"/>
      <c r="K532" s="156">
        <v>0.0037</v>
      </c>
      <c r="L532" s="193">
        <v>0.0191</v>
      </c>
      <c r="M532" s="128">
        <v>0.013986</v>
      </c>
      <c r="N532" s="198">
        <v>0.0757124</v>
      </c>
      <c r="O532" s="65" t="s">
        <v>1035</v>
      </c>
      <c r="P532" s="65" t="s">
        <v>1035</v>
      </c>
      <c r="Q532" s="65">
        <v>2021.12</v>
      </c>
      <c r="R532" s="65"/>
      <c r="S532" s="201"/>
      <c r="T532" s="201"/>
    </row>
    <row r="533" s="8" customFormat="1" ht="36" customHeight="1" spans="1:20">
      <c r="A533" s="90">
        <v>31</v>
      </c>
      <c r="B533" s="90" t="s">
        <v>1156</v>
      </c>
      <c r="C533" s="61" t="s">
        <v>1032</v>
      </c>
      <c r="D533" s="90" t="s">
        <v>909</v>
      </c>
      <c r="E533" s="185" t="s">
        <v>1157</v>
      </c>
      <c r="F533" s="186">
        <v>8.2</v>
      </c>
      <c r="G533" s="128">
        <f t="shared" si="47"/>
        <v>697</v>
      </c>
      <c r="H533" s="63" t="s">
        <v>1034</v>
      </c>
      <c r="I533" s="90">
        <v>2</v>
      </c>
      <c r="J533" s="188"/>
      <c r="K533" s="156">
        <v>0.0085</v>
      </c>
      <c r="L533" s="193">
        <v>0.0146</v>
      </c>
      <c r="M533" s="128">
        <v>0.03213</v>
      </c>
      <c r="N533" s="198">
        <v>0.0578744</v>
      </c>
      <c r="O533" s="65" t="s">
        <v>1035</v>
      </c>
      <c r="P533" s="65" t="s">
        <v>1035</v>
      </c>
      <c r="Q533" s="65">
        <v>2021.12</v>
      </c>
      <c r="R533" s="65"/>
      <c r="S533" s="201"/>
      <c r="T533" s="201"/>
    </row>
    <row r="534" s="8" customFormat="1" ht="36" customHeight="1" spans="1:20">
      <c r="A534" s="90">
        <v>32</v>
      </c>
      <c r="B534" s="203" t="s">
        <v>1158</v>
      </c>
      <c r="C534" s="61" t="s">
        <v>1032</v>
      </c>
      <c r="D534" s="90" t="s">
        <v>909</v>
      </c>
      <c r="E534" s="185" t="s">
        <v>1159</v>
      </c>
      <c r="F534" s="186">
        <v>2.5</v>
      </c>
      <c r="G534" s="128">
        <f t="shared" si="47"/>
        <v>212.5</v>
      </c>
      <c r="H534" s="63" t="s">
        <v>1034</v>
      </c>
      <c r="I534" s="90">
        <v>1</v>
      </c>
      <c r="J534" s="188"/>
      <c r="K534" s="156">
        <v>0.0076</v>
      </c>
      <c r="L534" s="193">
        <v>0.0049</v>
      </c>
      <c r="M534" s="128">
        <v>0.028728</v>
      </c>
      <c r="N534" s="198">
        <v>0.0194236</v>
      </c>
      <c r="O534" s="65" t="s">
        <v>1035</v>
      </c>
      <c r="P534" s="65" t="s">
        <v>1035</v>
      </c>
      <c r="Q534" s="65">
        <v>2021.12</v>
      </c>
      <c r="R534" s="65"/>
      <c r="S534" s="201"/>
      <c r="T534" s="201"/>
    </row>
    <row r="535" s="8" customFormat="1" ht="36" customHeight="1" spans="1:20">
      <c r="A535" s="90">
        <v>33</v>
      </c>
      <c r="B535" s="203" t="s">
        <v>1160</v>
      </c>
      <c r="C535" s="61" t="s">
        <v>1032</v>
      </c>
      <c r="D535" s="90" t="s">
        <v>909</v>
      </c>
      <c r="E535" s="185" t="s">
        <v>1161</v>
      </c>
      <c r="F535" s="186">
        <v>9.52</v>
      </c>
      <c r="G535" s="128">
        <f t="shared" si="47"/>
        <v>809.2</v>
      </c>
      <c r="H535" s="63" t="s">
        <v>1034</v>
      </c>
      <c r="I535" s="90">
        <v>2</v>
      </c>
      <c r="J535" s="188"/>
      <c r="K535" s="156">
        <v>0.0064</v>
      </c>
      <c r="L535" s="193">
        <v>0.0117</v>
      </c>
      <c r="M535" s="128">
        <v>0.024192</v>
      </c>
      <c r="N535" s="198">
        <v>0.0463788</v>
      </c>
      <c r="O535" s="65" t="s">
        <v>1035</v>
      </c>
      <c r="P535" s="65" t="s">
        <v>1035</v>
      </c>
      <c r="Q535" s="65">
        <v>2021.12</v>
      </c>
      <c r="R535" s="65"/>
      <c r="S535" s="201"/>
      <c r="T535" s="201"/>
    </row>
    <row r="536" s="8" customFormat="1" ht="36" customHeight="1" spans="1:20">
      <c r="A536" s="90">
        <v>34</v>
      </c>
      <c r="B536" s="90" t="s">
        <v>1162</v>
      </c>
      <c r="C536" s="61" t="s">
        <v>1032</v>
      </c>
      <c r="D536" s="90" t="s">
        <v>909</v>
      </c>
      <c r="E536" s="185" t="s">
        <v>1163</v>
      </c>
      <c r="F536" s="186">
        <v>13.11</v>
      </c>
      <c r="G536" s="128">
        <f t="shared" si="47"/>
        <v>1114.35</v>
      </c>
      <c r="H536" s="63" t="s">
        <v>1034</v>
      </c>
      <c r="I536" s="90">
        <v>3</v>
      </c>
      <c r="J536" s="188"/>
      <c r="K536" s="156">
        <v>0.0096</v>
      </c>
      <c r="L536" s="193">
        <v>0.0254</v>
      </c>
      <c r="M536" s="128">
        <v>0.036288</v>
      </c>
      <c r="N536" s="198">
        <v>0.1006856</v>
      </c>
      <c r="O536" s="65" t="s">
        <v>1035</v>
      </c>
      <c r="P536" s="65" t="s">
        <v>1035</v>
      </c>
      <c r="Q536" s="65">
        <v>2021.12</v>
      </c>
      <c r="R536" s="65"/>
      <c r="S536" s="201"/>
      <c r="T536" s="201"/>
    </row>
    <row r="537" s="8" customFormat="1" ht="36" customHeight="1" spans="1:20">
      <c r="A537" s="90">
        <v>35</v>
      </c>
      <c r="B537" s="90" t="s">
        <v>1164</v>
      </c>
      <c r="C537" s="61" t="s">
        <v>1032</v>
      </c>
      <c r="D537" s="90" t="s">
        <v>909</v>
      </c>
      <c r="E537" s="185" t="s">
        <v>1165</v>
      </c>
      <c r="F537" s="186">
        <v>6.61</v>
      </c>
      <c r="G537" s="128">
        <f t="shared" si="47"/>
        <v>561.85</v>
      </c>
      <c r="H537" s="63" t="s">
        <v>1034</v>
      </c>
      <c r="I537" s="90">
        <v>3</v>
      </c>
      <c r="J537" s="188"/>
      <c r="K537" s="156">
        <v>0.0131</v>
      </c>
      <c r="L537" s="193">
        <v>0.0337</v>
      </c>
      <c r="M537" s="128">
        <v>0.049518</v>
      </c>
      <c r="N537" s="198">
        <v>0.1335868</v>
      </c>
      <c r="O537" s="65" t="s">
        <v>1035</v>
      </c>
      <c r="P537" s="65" t="s">
        <v>1035</v>
      </c>
      <c r="Q537" s="65">
        <v>2021.12</v>
      </c>
      <c r="R537" s="65"/>
      <c r="S537" s="201"/>
      <c r="T537" s="201"/>
    </row>
    <row r="538" s="8" customFormat="1" ht="36" customHeight="1" spans="1:20">
      <c r="A538" s="90">
        <v>36</v>
      </c>
      <c r="B538" s="90" t="s">
        <v>1166</v>
      </c>
      <c r="C538" s="61" t="s">
        <v>1032</v>
      </c>
      <c r="D538" s="90" t="s">
        <v>909</v>
      </c>
      <c r="E538" s="185" t="s">
        <v>769</v>
      </c>
      <c r="F538" s="186">
        <v>0.32</v>
      </c>
      <c r="G538" s="128">
        <f t="shared" si="47"/>
        <v>27.2</v>
      </c>
      <c r="H538" s="63" t="s">
        <v>1034</v>
      </c>
      <c r="I538" s="90">
        <v>1</v>
      </c>
      <c r="J538" s="188"/>
      <c r="K538" s="156">
        <v>0.0041</v>
      </c>
      <c r="L538" s="193">
        <v>0.0136</v>
      </c>
      <c r="M538" s="128">
        <v>0.015498</v>
      </c>
      <c r="N538" s="198">
        <v>0.0539104</v>
      </c>
      <c r="O538" s="65" t="s">
        <v>1035</v>
      </c>
      <c r="P538" s="65" t="s">
        <v>1035</v>
      </c>
      <c r="Q538" s="65">
        <v>2021.12</v>
      </c>
      <c r="R538" s="65"/>
      <c r="S538" s="201"/>
      <c r="T538" s="201"/>
    </row>
    <row r="539" s="8" customFormat="1" ht="36" customHeight="1" spans="1:20">
      <c r="A539" s="90">
        <v>37</v>
      </c>
      <c r="B539" s="90" t="s">
        <v>1167</v>
      </c>
      <c r="C539" s="61" t="s">
        <v>1032</v>
      </c>
      <c r="D539" s="90" t="s">
        <v>909</v>
      </c>
      <c r="E539" s="185" t="s">
        <v>1168</v>
      </c>
      <c r="F539" s="186">
        <v>0.74</v>
      </c>
      <c r="G539" s="128">
        <f t="shared" si="47"/>
        <v>62.9</v>
      </c>
      <c r="H539" s="63" t="s">
        <v>1034</v>
      </c>
      <c r="I539" s="90">
        <v>1</v>
      </c>
      <c r="J539" s="188"/>
      <c r="K539" s="156">
        <v>0.0074</v>
      </c>
      <c r="L539" s="193">
        <v>0.0096</v>
      </c>
      <c r="M539" s="128">
        <v>0.027972</v>
      </c>
      <c r="N539" s="198">
        <v>0.0380544</v>
      </c>
      <c r="O539" s="65" t="s">
        <v>1035</v>
      </c>
      <c r="P539" s="65" t="s">
        <v>1035</v>
      </c>
      <c r="Q539" s="65">
        <v>2021.12</v>
      </c>
      <c r="R539" s="65"/>
      <c r="S539" s="201"/>
      <c r="T539" s="201"/>
    </row>
    <row r="540" s="8" customFormat="1" ht="36" customHeight="1" spans="1:20">
      <c r="A540" s="90">
        <v>38</v>
      </c>
      <c r="B540" s="187" t="s">
        <v>1169</v>
      </c>
      <c r="C540" s="61" t="s">
        <v>1032</v>
      </c>
      <c r="D540" s="90" t="s">
        <v>909</v>
      </c>
      <c r="E540" s="188" t="s">
        <v>1170</v>
      </c>
      <c r="F540" s="186">
        <v>2.679</v>
      </c>
      <c r="G540" s="128">
        <f t="shared" si="47"/>
        <v>227.715</v>
      </c>
      <c r="H540" s="63" t="s">
        <v>1034</v>
      </c>
      <c r="I540" s="90">
        <v>2</v>
      </c>
      <c r="J540" s="188"/>
      <c r="K540" s="115">
        <v>0.0015</v>
      </c>
      <c r="L540" s="192">
        <v>0.016</v>
      </c>
      <c r="M540" s="128">
        <v>0.00567</v>
      </c>
      <c r="N540" s="198">
        <v>0.063424</v>
      </c>
      <c r="O540" s="65" t="s">
        <v>1035</v>
      </c>
      <c r="P540" s="65" t="s">
        <v>1035</v>
      </c>
      <c r="Q540" s="65">
        <v>2021.12</v>
      </c>
      <c r="R540" s="116"/>
      <c r="S540" s="201"/>
      <c r="T540" s="201"/>
    </row>
    <row r="541" s="8" customFormat="1" ht="36" customHeight="1" spans="1:18">
      <c r="A541" s="125" t="s">
        <v>1171</v>
      </c>
      <c r="B541" s="204"/>
      <c r="C541" s="126"/>
      <c r="D541" s="84"/>
      <c r="E541" s="164" t="s">
        <v>1172</v>
      </c>
      <c r="F541" s="205">
        <f>SUM(F542:F554)</f>
        <v>40.781</v>
      </c>
      <c r="G541" s="166">
        <f>SUM(G542:G554)</f>
        <v>3058.575</v>
      </c>
      <c r="H541" s="63"/>
      <c r="I541" s="65"/>
      <c r="J541" s="65"/>
      <c r="K541" s="89"/>
      <c r="L541" s="89"/>
      <c r="M541" s="89"/>
      <c r="N541" s="89"/>
      <c r="O541" s="65" t="s">
        <v>1035</v>
      </c>
      <c r="P541" s="65" t="s">
        <v>1035</v>
      </c>
      <c r="Q541" s="65"/>
      <c r="R541" s="65"/>
    </row>
    <row r="542" s="8" customFormat="1" ht="36" customHeight="1" spans="1:20">
      <c r="A542" s="90">
        <v>1</v>
      </c>
      <c r="B542" s="187" t="s">
        <v>1173</v>
      </c>
      <c r="C542" s="61" t="s">
        <v>1032</v>
      </c>
      <c r="D542" s="90" t="s">
        <v>909</v>
      </c>
      <c r="E542" s="188" t="s">
        <v>1174</v>
      </c>
      <c r="F542" s="186">
        <v>2.835</v>
      </c>
      <c r="G542" s="64">
        <f t="shared" ref="G542:G554" si="48">F542*75</f>
        <v>212.625</v>
      </c>
      <c r="H542" s="63" t="s">
        <v>1034</v>
      </c>
      <c r="I542" s="67">
        <v>2</v>
      </c>
      <c r="J542" s="188" t="s">
        <v>1175</v>
      </c>
      <c r="K542" s="65">
        <v>0.0046</v>
      </c>
      <c r="L542" s="193">
        <v>0.015</v>
      </c>
      <c r="M542" s="65">
        <v>0.0158</v>
      </c>
      <c r="N542" s="193">
        <v>0.0787</v>
      </c>
      <c r="O542" s="65" t="s">
        <v>1035</v>
      </c>
      <c r="P542" s="65" t="s">
        <v>1035</v>
      </c>
      <c r="Q542" s="65">
        <v>2021.12</v>
      </c>
      <c r="R542" s="116"/>
      <c r="S542" s="7"/>
      <c r="T542" s="7"/>
    </row>
    <row r="543" s="8" customFormat="1" ht="36" customHeight="1" spans="1:20">
      <c r="A543" s="90">
        <v>2</v>
      </c>
      <c r="B543" s="90" t="s">
        <v>1176</v>
      </c>
      <c r="C543" s="61" t="s">
        <v>1032</v>
      </c>
      <c r="D543" s="90" t="s">
        <v>909</v>
      </c>
      <c r="E543" s="188" t="s">
        <v>1177</v>
      </c>
      <c r="F543" s="186">
        <v>2.182</v>
      </c>
      <c r="G543" s="64">
        <f t="shared" si="48"/>
        <v>163.65</v>
      </c>
      <c r="H543" s="63" t="s">
        <v>1034</v>
      </c>
      <c r="I543" s="90">
        <v>1</v>
      </c>
      <c r="J543" s="188"/>
      <c r="K543" s="156">
        <v>0.0009</v>
      </c>
      <c r="L543" s="193">
        <v>0.0097</v>
      </c>
      <c r="M543" s="156">
        <v>0.0064</v>
      </c>
      <c r="N543" s="193">
        <v>0.0387</v>
      </c>
      <c r="O543" s="65" t="s">
        <v>1035</v>
      </c>
      <c r="P543" s="65" t="s">
        <v>1035</v>
      </c>
      <c r="Q543" s="65">
        <v>2021.12</v>
      </c>
      <c r="R543" s="116"/>
      <c r="S543" s="7"/>
      <c r="T543" s="7"/>
    </row>
    <row r="544" s="8" customFormat="1" ht="36" customHeight="1" spans="1:18">
      <c r="A544" s="90">
        <v>3</v>
      </c>
      <c r="B544" s="90" t="s">
        <v>1178</v>
      </c>
      <c r="C544" s="61" t="s">
        <v>1032</v>
      </c>
      <c r="D544" s="90" t="s">
        <v>909</v>
      </c>
      <c r="E544" s="185" t="s">
        <v>1179</v>
      </c>
      <c r="F544" s="186">
        <v>0.98</v>
      </c>
      <c r="G544" s="64">
        <f t="shared" si="48"/>
        <v>73.5</v>
      </c>
      <c r="H544" s="63" t="s">
        <v>1034</v>
      </c>
      <c r="I544" s="90">
        <v>2</v>
      </c>
      <c r="J544" s="188"/>
      <c r="K544" s="156">
        <v>0.0051</v>
      </c>
      <c r="L544" s="192">
        <v>0.0131</v>
      </c>
      <c r="M544" s="87">
        <v>0.01836</v>
      </c>
      <c r="N544" s="192">
        <v>0.0524</v>
      </c>
      <c r="O544" s="65" t="s">
        <v>1035</v>
      </c>
      <c r="P544" s="65" t="s">
        <v>1035</v>
      </c>
      <c r="Q544" s="65">
        <v>2021.12</v>
      </c>
      <c r="R544" s="65"/>
    </row>
    <row r="545" s="8" customFormat="1" ht="36" customHeight="1" spans="1:18">
      <c r="A545" s="90">
        <v>4</v>
      </c>
      <c r="B545" s="90" t="s">
        <v>1180</v>
      </c>
      <c r="C545" s="90" t="s">
        <v>1032</v>
      </c>
      <c r="D545" s="90" t="s">
        <v>909</v>
      </c>
      <c r="E545" s="61" t="s">
        <v>1181</v>
      </c>
      <c r="F545" s="186">
        <v>2.6</v>
      </c>
      <c r="G545" s="64">
        <f t="shared" si="48"/>
        <v>195</v>
      </c>
      <c r="H545" s="63" t="s">
        <v>1034</v>
      </c>
      <c r="I545" s="90">
        <v>1</v>
      </c>
      <c r="J545" s="90"/>
      <c r="K545" s="156">
        <v>0.0076</v>
      </c>
      <c r="L545" s="156">
        <v>0.021</v>
      </c>
      <c r="M545" s="156">
        <v>0.0261</v>
      </c>
      <c r="N545" s="156">
        <v>0.0733</v>
      </c>
      <c r="O545" s="65" t="s">
        <v>1035</v>
      </c>
      <c r="P545" s="65" t="s">
        <v>1035</v>
      </c>
      <c r="Q545" s="65">
        <v>2021.12</v>
      </c>
      <c r="R545" s="116"/>
    </row>
    <row r="546" s="8" customFormat="1" ht="36" customHeight="1" spans="1:20">
      <c r="A546" s="90">
        <v>5</v>
      </c>
      <c r="B546" s="187" t="s">
        <v>1182</v>
      </c>
      <c r="C546" s="61" t="s">
        <v>1032</v>
      </c>
      <c r="D546" s="90" t="s">
        <v>909</v>
      </c>
      <c r="E546" s="188" t="s">
        <v>1183</v>
      </c>
      <c r="F546" s="186">
        <v>2.524</v>
      </c>
      <c r="G546" s="64">
        <f t="shared" si="48"/>
        <v>189.3</v>
      </c>
      <c r="H546" s="63" t="s">
        <v>1034</v>
      </c>
      <c r="I546" s="90">
        <v>1</v>
      </c>
      <c r="J546" s="188"/>
      <c r="K546" s="156">
        <v>0.0047</v>
      </c>
      <c r="L546" s="193">
        <v>0.0043</v>
      </c>
      <c r="M546" s="156">
        <v>0.0145</v>
      </c>
      <c r="N546" s="193">
        <v>0.0248</v>
      </c>
      <c r="O546" s="65" t="s">
        <v>1035</v>
      </c>
      <c r="P546" s="65" t="s">
        <v>1035</v>
      </c>
      <c r="Q546" s="65">
        <v>2021.12</v>
      </c>
      <c r="R546" s="116"/>
      <c r="S546" s="7"/>
      <c r="T546" s="7"/>
    </row>
    <row r="547" s="8" customFormat="1" ht="36" customHeight="1" spans="1:18">
      <c r="A547" s="90">
        <v>6</v>
      </c>
      <c r="B547" s="90" t="s">
        <v>1184</v>
      </c>
      <c r="C547" s="90" t="s">
        <v>1032</v>
      </c>
      <c r="D547" s="90" t="s">
        <v>909</v>
      </c>
      <c r="E547" s="61" t="s">
        <v>1185</v>
      </c>
      <c r="F547" s="186">
        <v>2</v>
      </c>
      <c r="G547" s="64">
        <f t="shared" si="48"/>
        <v>150</v>
      </c>
      <c r="H547" s="63" t="s">
        <v>1034</v>
      </c>
      <c r="I547" s="90">
        <v>1</v>
      </c>
      <c r="J547" s="90"/>
      <c r="K547" s="156">
        <v>0.0093</v>
      </c>
      <c r="L547" s="156">
        <v>0.0138</v>
      </c>
      <c r="M547" s="156">
        <v>0.0337</v>
      </c>
      <c r="N547" s="156">
        <v>0.0947</v>
      </c>
      <c r="O547" s="65" t="s">
        <v>1035</v>
      </c>
      <c r="P547" s="65" t="s">
        <v>1035</v>
      </c>
      <c r="Q547" s="65">
        <v>2021.12</v>
      </c>
      <c r="R547" s="90"/>
    </row>
    <row r="548" s="8" customFormat="1" ht="36" customHeight="1" spans="1:18">
      <c r="A548" s="90">
        <v>7</v>
      </c>
      <c r="B548" s="90" t="s">
        <v>1186</v>
      </c>
      <c r="C548" s="90" t="s">
        <v>1032</v>
      </c>
      <c r="D548" s="90" t="s">
        <v>909</v>
      </c>
      <c r="E548" s="61" t="s">
        <v>1187</v>
      </c>
      <c r="F548" s="186">
        <v>1.8</v>
      </c>
      <c r="G548" s="64">
        <f t="shared" si="48"/>
        <v>135</v>
      </c>
      <c r="H548" s="63" t="s">
        <v>1034</v>
      </c>
      <c r="I548" s="90">
        <v>1</v>
      </c>
      <c r="J548" s="90"/>
      <c r="K548" s="156">
        <v>0.0027</v>
      </c>
      <c r="L548" s="156">
        <v>0.0049</v>
      </c>
      <c r="M548" s="156">
        <v>0.0097</v>
      </c>
      <c r="N548" s="156">
        <v>0.0216</v>
      </c>
      <c r="O548" s="65" t="s">
        <v>1035</v>
      </c>
      <c r="P548" s="65" t="s">
        <v>1035</v>
      </c>
      <c r="Q548" s="65">
        <v>2021.12</v>
      </c>
      <c r="R548" s="116"/>
    </row>
    <row r="549" s="8" customFormat="1" ht="36" customHeight="1" spans="1:18">
      <c r="A549" s="90">
        <v>8</v>
      </c>
      <c r="B549" s="90" t="s">
        <v>1188</v>
      </c>
      <c r="C549" s="61" t="s">
        <v>1032</v>
      </c>
      <c r="D549" s="90" t="s">
        <v>909</v>
      </c>
      <c r="E549" s="185" t="s">
        <v>1189</v>
      </c>
      <c r="F549" s="186">
        <v>5.42</v>
      </c>
      <c r="G549" s="64">
        <f t="shared" si="48"/>
        <v>406.5</v>
      </c>
      <c r="H549" s="63" t="s">
        <v>1034</v>
      </c>
      <c r="I549" s="90">
        <v>1</v>
      </c>
      <c r="J549" s="188"/>
      <c r="K549" s="156">
        <v>0.0054</v>
      </c>
      <c r="L549" s="193">
        <v>0.0079</v>
      </c>
      <c r="M549" s="156">
        <v>0.0241</v>
      </c>
      <c r="N549" s="193">
        <v>0.0299</v>
      </c>
      <c r="O549" s="65" t="s">
        <v>1035</v>
      </c>
      <c r="P549" s="65" t="s">
        <v>1035</v>
      </c>
      <c r="Q549" s="65">
        <v>2021.12</v>
      </c>
      <c r="R549" s="65"/>
    </row>
    <row r="550" s="8" customFormat="1" ht="36" customHeight="1" spans="1:18">
      <c r="A550" s="90">
        <v>9</v>
      </c>
      <c r="B550" s="202" t="s">
        <v>1190</v>
      </c>
      <c r="C550" s="61" t="s">
        <v>1032</v>
      </c>
      <c r="D550" s="90" t="s">
        <v>909</v>
      </c>
      <c r="E550" s="185" t="s">
        <v>1191</v>
      </c>
      <c r="F550" s="186">
        <v>2.93</v>
      </c>
      <c r="G550" s="64">
        <f t="shared" si="48"/>
        <v>219.75</v>
      </c>
      <c r="H550" s="63" t="s">
        <v>1034</v>
      </c>
      <c r="I550" s="90">
        <v>1</v>
      </c>
      <c r="J550" s="188"/>
      <c r="K550" s="156">
        <v>0.0107</v>
      </c>
      <c r="L550" s="193">
        <v>0.0224</v>
      </c>
      <c r="M550" s="156">
        <v>0.0367</v>
      </c>
      <c r="N550" s="193">
        <v>0.0966</v>
      </c>
      <c r="O550" s="65" t="s">
        <v>1035</v>
      </c>
      <c r="P550" s="65" t="s">
        <v>1035</v>
      </c>
      <c r="Q550" s="65">
        <v>2021.12</v>
      </c>
      <c r="R550" s="65"/>
    </row>
    <row r="551" s="8" customFormat="1" ht="36" customHeight="1" spans="1:18">
      <c r="A551" s="90">
        <v>10</v>
      </c>
      <c r="B551" s="90" t="s">
        <v>1192</v>
      </c>
      <c r="C551" s="61" t="s">
        <v>1032</v>
      </c>
      <c r="D551" s="90" t="s">
        <v>909</v>
      </c>
      <c r="E551" s="185" t="s">
        <v>1193</v>
      </c>
      <c r="F551" s="186">
        <v>5.69</v>
      </c>
      <c r="G551" s="64">
        <f t="shared" si="48"/>
        <v>426.75</v>
      </c>
      <c r="H551" s="63" t="s">
        <v>1034</v>
      </c>
      <c r="I551" s="90">
        <v>1</v>
      </c>
      <c r="J551" s="188"/>
      <c r="K551" s="156">
        <v>0.0049</v>
      </c>
      <c r="L551" s="193">
        <v>0.0153</v>
      </c>
      <c r="M551" s="156">
        <v>0.0158</v>
      </c>
      <c r="N551" s="193">
        <v>0.0522</v>
      </c>
      <c r="O551" s="65" t="s">
        <v>1035</v>
      </c>
      <c r="P551" s="65" t="s">
        <v>1035</v>
      </c>
      <c r="Q551" s="65">
        <v>2021.12</v>
      </c>
      <c r="R551" s="65"/>
    </row>
    <row r="552" s="8" customFormat="1" ht="36" customHeight="1" spans="1:18">
      <c r="A552" s="90">
        <v>11</v>
      </c>
      <c r="B552" s="90" t="s">
        <v>1194</v>
      </c>
      <c r="C552" s="61" t="s">
        <v>1032</v>
      </c>
      <c r="D552" s="90" t="s">
        <v>909</v>
      </c>
      <c r="E552" s="185" t="s">
        <v>1195</v>
      </c>
      <c r="F552" s="186">
        <v>3.62</v>
      </c>
      <c r="G552" s="64">
        <f t="shared" si="48"/>
        <v>271.5</v>
      </c>
      <c r="H552" s="63" t="s">
        <v>1034</v>
      </c>
      <c r="I552" s="90">
        <v>2</v>
      </c>
      <c r="J552" s="188"/>
      <c r="K552" s="156">
        <v>0.0096</v>
      </c>
      <c r="L552" s="193">
        <v>0.0217</v>
      </c>
      <c r="M552" s="156">
        <v>0.0431</v>
      </c>
      <c r="N552" s="193">
        <v>0.0888</v>
      </c>
      <c r="O552" s="65" t="s">
        <v>1035</v>
      </c>
      <c r="P552" s="65" t="s">
        <v>1035</v>
      </c>
      <c r="Q552" s="65">
        <v>2021.12</v>
      </c>
      <c r="R552" s="65"/>
    </row>
    <row r="553" s="8" customFormat="1" ht="36" customHeight="1" spans="1:18">
      <c r="A553" s="90">
        <v>12</v>
      </c>
      <c r="B553" s="90" t="s">
        <v>1196</v>
      </c>
      <c r="C553" s="61" t="s">
        <v>1032</v>
      </c>
      <c r="D553" s="90" t="s">
        <v>909</v>
      </c>
      <c r="E553" s="185" t="s">
        <v>1197</v>
      </c>
      <c r="F553" s="186">
        <v>3.15</v>
      </c>
      <c r="G553" s="64">
        <f t="shared" si="48"/>
        <v>236.25</v>
      </c>
      <c r="H553" s="63" t="s">
        <v>1034</v>
      </c>
      <c r="I553" s="90">
        <v>1</v>
      </c>
      <c r="J553" s="188"/>
      <c r="K553" s="156">
        <v>0.0013</v>
      </c>
      <c r="L553" s="193">
        <v>0.0421</v>
      </c>
      <c r="M553" s="156">
        <v>0.0096</v>
      </c>
      <c r="N553" s="193">
        <v>0.1255</v>
      </c>
      <c r="O553" s="65" t="s">
        <v>1035</v>
      </c>
      <c r="P553" s="65" t="s">
        <v>1035</v>
      </c>
      <c r="Q553" s="65">
        <v>2021.12</v>
      </c>
      <c r="R553" s="65"/>
    </row>
    <row r="554" s="8" customFormat="1" ht="36" customHeight="1" spans="1:18">
      <c r="A554" s="90">
        <v>13</v>
      </c>
      <c r="B554" s="90" t="s">
        <v>1198</v>
      </c>
      <c r="C554" s="90" t="s">
        <v>1032</v>
      </c>
      <c r="D554" s="90" t="s">
        <v>909</v>
      </c>
      <c r="E554" s="61" t="s">
        <v>1199</v>
      </c>
      <c r="F554" s="186">
        <v>5.05</v>
      </c>
      <c r="G554" s="64">
        <f t="shared" si="48"/>
        <v>378.75</v>
      </c>
      <c r="H554" s="63" t="s">
        <v>1034</v>
      </c>
      <c r="I554" s="90">
        <v>1</v>
      </c>
      <c r="J554" s="90"/>
      <c r="K554" s="156">
        <v>0.0115</v>
      </c>
      <c r="L554" s="156">
        <v>0.0087</v>
      </c>
      <c r="M554" s="156">
        <v>0.0358</v>
      </c>
      <c r="N554" s="156">
        <v>0.0127</v>
      </c>
      <c r="O554" s="65" t="s">
        <v>1035</v>
      </c>
      <c r="P554" s="65" t="s">
        <v>1035</v>
      </c>
      <c r="Q554" s="65">
        <v>2021.12</v>
      </c>
      <c r="R554" s="116"/>
    </row>
    <row r="555" s="8" customFormat="1" ht="36" customHeight="1" spans="1:18">
      <c r="A555" s="121" t="s">
        <v>1200</v>
      </c>
      <c r="B555" s="163"/>
      <c r="C555" s="122"/>
      <c r="D555" s="84"/>
      <c r="E555" s="58" t="s">
        <v>1201</v>
      </c>
      <c r="F555" s="206" t="s">
        <v>1202</v>
      </c>
      <c r="G555" s="100">
        <f>SUM(G556:G565)</f>
        <v>1500</v>
      </c>
      <c r="H555" s="63"/>
      <c r="I555" s="90"/>
      <c r="J555" s="90"/>
      <c r="K555" s="115"/>
      <c r="L555" s="115"/>
      <c r="M555" s="115"/>
      <c r="N555" s="115"/>
      <c r="O555" s="65" t="s">
        <v>1035</v>
      </c>
      <c r="P555" s="65" t="s">
        <v>1035</v>
      </c>
      <c r="Q555" s="65"/>
      <c r="R555" s="116"/>
    </row>
    <row r="556" s="8" customFormat="1" ht="36" customHeight="1" spans="1:18">
      <c r="A556" s="90">
        <v>1</v>
      </c>
      <c r="B556" s="130" t="s">
        <v>1203</v>
      </c>
      <c r="C556" s="61" t="s">
        <v>1032</v>
      </c>
      <c r="D556" s="90" t="s">
        <v>909</v>
      </c>
      <c r="E556" s="61" t="s">
        <v>1204</v>
      </c>
      <c r="F556" s="207" t="s">
        <v>1205</v>
      </c>
      <c r="G556" s="128">
        <v>309</v>
      </c>
      <c r="H556" s="208" t="s">
        <v>1206</v>
      </c>
      <c r="I556" s="90">
        <v>4</v>
      </c>
      <c r="J556" s="90"/>
      <c r="K556" s="156">
        <v>0.0348</v>
      </c>
      <c r="L556" s="156">
        <v>0.1287</v>
      </c>
      <c r="M556" s="156">
        <v>0.1059</v>
      </c>
      <c r="N556" s="156">
        <v>0.5109</v>
      </c>
      <c r="O556" s="65" t="s">
        <v>1035</v>
      </c>
      <c r="P556" s="65" t="s">
        <v>1035</v>
      </c>
      <c r="Q556" s="65">
        <v>2021.12</v>
      </c>
      <c r="R556" s="116"/>
    </row>
    <row r="557" s="8" customFormat="1" ht="36" customHeight="1" spans="1:18">
      <c r="A557" s="90">
        <v>2</v>
      </c>
      <c r="B557" s="130" t="s">
        <v>1207</v>
      </c>
      <c r="C557" s="61" t="s">
        <v>1032</v>
      </c>
      <c r="D557" s="90" t="s">
        <v>909</v>
      </c>
      <c r="E557" s="61" t="s">
        <v>1208</v>
      </c>
      <c r="F557" s="209">
        <v>7.5</v>
      </c>
      <c r="G557" s="128">
        <f t="shared" ref="G557:G565" si="49">F557*30</f>
        <v>225</v>
      </c>
      <c r="H557" s="208" t="s">
        <v>1206</v>
      </c>
      <c r="I557" s="90">
        <v>2</v>
      </c>
      <c r="J557" s="90"/>
      <c r="K557" s="156">
        <v>0.0032</v>
      </c>
      <c r="L557" s="156">
        <v>0.024</v>
      </c>
      <c r="M557" s="156">
        <v>0.014</v>
      </c>
      <c r="N557" s="156">
        <v>0.0975</v>
      </c>
      <c r="O557" s="65" t="s">
        <v>1035</v>
      </c>
      <c r="P557" s="65" t="s">
        <v>1035</v>
      </c>
      <c r="Q557" s="65">
        <v>2021.12</v>
      </c>
      <c r="R557" s="116"/>
    </row>
    <row r="558" s="8" customFormat="1" ht="36" customHeight="1" spans="1:18">
      <c r="A558" s="90">
        <v>3</v>
      </c>
      <c r="B558" s="130" t="s">
        <v>1209</v>
      </c>
      <c r="C558" s="61" t="s">
        <v>1032</v>
      </c>
      <c r="D558" s="90" t="s">
        <v>909</v>
      </c>
      <c r="E558" s="61" t="s">
        <v>1210</v>
      </c>
      <c r="F558" s="209">
        <v>3.5</v>
      </c>
      <c r="G558" s="128">
        <f t="shared" si="49"/>
        <v>105</v>
      </c>
      <c r="H558" s="208" t="s">
        <v>1034</v>
      </c>
      <c r="I558" s="90"/>
      <c r="J558" s="90">
        <v>1</v>
      </c>
      <c r="K558" s="156">
        <v>0.0091</v>
      </c>
      <c r="L558" s="156">
        <v>0.0152</v>
      </c>
      <c r="M558" s="156">
        <v>0.0498</v>
      </c>
      <c r="N558" s="156">
        <v>0.959</v>
      </c>
      <c r="O558" s="65" t="s">
        <v>1035</v>
      </c>
      <c r="P558" s="65" t="s">
        <v>1211</v>
      </c>
      <c r="Q558" s="65">
        <v>2021.12</v>
      </c>
      <c r="R558" s="116"/>
    </row>
    <row r="559" s="8" customFormat="1" ht="36" customHeight="1" spans="1:18">
      <c r="A559" s="90">
        <v>4</v>
      </c>
      <c r="B559" s="130" t="s">
        <v>1212</v>
      </c>
      <c r="C559" s="61" t="s">
        <v>1032</v>
      </c>
      <c r="D559" s="90" t="s">
        <v>909</v>
      </c>
      <c r="E559" s="61" t="s">
        <v>1213</v>
      </c>
      <c r="F559" s="209">
        <v>5</v>
      </c>
      <c r="G559" s="128">
        <f t="shared" si="49"/>
        <v>150</v>
      </c>
      <c r="H559" s="208" t="s">
        <v>1034</v>
      </c>
      <c r="I559" s="90">
        <v>1</v>
      </c>
      <c r="J559" s="90"/>
      <c r="K559" s="156">
        <v>0.0102</v>
      </c>
      <c r="L559" s="156">
        <v>0.0512</v>
      </c>
      <c r="M559" s="156">
        <v>0.0077</v>
      </c>
      <c r="N559" s="156">
        <v>0.0412</v>
      </c>
      <c r="O559" s="65" t="s">
        <v>1035</v>
      </c>
      <c r="P559" s="65" t="s">
        <v>159</v>
      </c>
      <c r="Q559" s="65">
        <v>2021.12</v>
      </c>
      <c r="R559" s="116"/>
    </row>
    <row r="560" s="8" customFormat="1" ht="36" customHeight="1" spans="1:18">
      <c r="A560" s="90">
        <v>5</v>
      </c>
      <c r="B560" s="130" t="s">
        <v>1214</v>
      </c>
      <c r="C560" s="61" t="s">
        <v>1032</v>
      </c>
      <c r="D560" s="90" t="s">
        <v>909</v>
      </c>
      <c r="E560" s="61" t="s">
        <v>1215</v>
      </c>
      <c r="F560" s="209">
        <v>1.6</v>
      </c>
      <c r="G560" s="128">
        <f t="shared" si="49"/>
        <v>48</v>
      </c>
      <c r="H560" s="208" t="s">
        <v>1034</v>
      </c>
      <c r="I560" s="90">
        <v>1</v>
      </c>
      <c r="J560" s="90"/>
      <c r="K560" s="213">
        <v>0.0073</v>
      </c>
      <c r="L560" s="213">
        <v>0.0144</v>
      </c>
      <c r="M560" s="213">
        <v>0.0384</v>
      </c>
      <c r="N560" s="213">
        <v>0.0522</v>
      </c>
      <c r="O560" s="65" t="s">
        <v>1035</v>
      </c>
      <c r="P560" s="65" t="s">
        <v>1216</v>
      </c>
      <c r="Q560" s="65">
        <v>2021.12</v>
      </c>
      <c r="R560" s="116"/>
    </row>
    <row r="561" s="8" customFormat="1" ht="36" customHeight="1" spans="1:18">
      <c r="A561" s="90">
        <v>6</v>
      </c>
      <c r="B561" s="130" t="s">
        <v>1217</v>
      </c>
      <c r="C561" s="90" t="s">
        <v>1032</v>
      </c>
      <c r="D561" s="90" t="s">
        <v>909</v>
      </c>
      <c r="E561" s="61" t="s">
        <v>1218</v>
      </c>
      <c r="F561" s="209">
        <v>3.2</v>
      </c>
      <c r="G561" s="128">
        <f t="shared" si="49"/>
        <v>96</v>
      </c>
      <c r="H561" s="208" t="s">
        <v>1206</v>
      </c>
      <c r="I561" s="90">
        <v>1</v>
      </c>
      <c r="J561" s="90"/>
      <c r="K561" s="156">
        <v>0.0096</v>
      </c>
      <c r="L561" s="156">
        <v>0.0544</v>
      </c>
      <c r="M561" s="156">
        <v>0.0387</v>
      </c>
      <c r="N561" s="156">
        <v>0.2351</v>
      </c>
      <c r="O561" s="65" t="s">
        <v>1035</v>
      </c>
      <c r="P561" s="65" t="s">
        <v>1035</v>
      </c>
      <c r="Q561" s="65">
        <v>2021.12</v>
      </c>
      <c r="R561" s="116"/>
    </row>
    <row r="562" s="8" customFormat="1" ht="36" customHeight="1" spans="1:18">
      <c r="A562" s="90">
        <v>7</v>
      </c>
      <c r="B562" s="130" t="s">
        <v>1219</v>
      </c>
      <c r="C562" s="61" t="s">
        <v>1032</v>
      </c>
      <c r="D562" s="90" t="s">
        <v>909</v>
      </c>
      <c r="E562" s="61" t="s">
        <v>1220</v>
      </c>
      <c r="F562" s="209">
        <v>4.1</v>
      </c>
      <c r="G562" s="128">
        <f t="shared" si="49"/>
        <v>123</v>
      </c>
      <c r="H562" s="208" t="s">
        <v>1206</v>
      </c>
      <c r="I562" s="90">
        <v>1</v>
      </c>
      <c r="J562" s="90"/>
      <c r="K562" s="156">
        <v>0.0056</v>
      </c>
      <c r="L562" s="156">
        <v>0.0295</v>
      </c>
      <c r="M562" s="156">
        <v>0.0258</v>
      </c>
      <c r="N562" s="156">
        <v>0.0833</v>
      </c>
      <c r="O562" s="65" t="s">
        <v>1035</v>
      </c>
      <c r="P562" s="65" t="s">
        <v>1035</v>
      </c>
      <c r="Q562" s="65">
        <v>2021.12</v>
      </c>
      <c r="R562" s="116"/>
    </row>
    <row r="563" s="8" customFormat="1" ht="36" customHeight="1" spans="1:18">
      <c r="A563" s="90">
        <v>8</v>
      </c>
      <c r="B563" s="90" t="s">
        <v>1221</v>
      </c>
      <c r="C563" s="61" t="s">
        <v>1032</v>
      </c>
      <c r="D563" s="90" t="s">
        <v>909</v>
      </c>
      <c r="E563" s="61" t="s">
        <v>1222</v>
      </c>
      <c r="F563" s="209">
        <v>7.3</v>
      </c>
      <c r="G563" s="128">
        <f t="shared" si="49"/>
        <v>219</v>
      </c>
      <c r="H563" s="208" t="s">
        <v>1206</v>
      </c>
      <c r="I563" s="90">
        <v>1</v>
      </c>
      <c r="J563" s="90"/>
      <c r="K563" s="156">
        <v>0.0017</v>
      </c>
      <c r="L563" s="156">
        <v>0.0096</v>
      </c>
      <c r="M563" s="156">
        <v>0.0096</v>
      </c>
      <c r="N563" s="156">
        <v>0.0384</v>
      </c>
      <c r="O563" s="65" t="s">
        <v>1035</v>
      </c>
      <c r="P563" s="65" t="s">
        <v>1035</v>
      </c>
      <c r="Q563" s="65">
        <v>2021.12</v>
      </c>
      <c r="R563" s="116"/>
    </row>
    <row r="564" s="8" customFormat="1" ht="36" customHeight="1" spans="1:18">
      <c r="A564" s="90">
        <v>9</v>
      </c>
      <c r="B564" s="130" t="s">
        <v>1223</v>
      </c>
      <c r="C564" s="90" t="s">
        <v>1032</v>
      </c>
      <c r="D564" s="90" t="s">
        <v>909</v>
      </c>
      <c r="E564" s="61" t="s">
        <v>1126</v>
      </c>
      <c r="F564" s="209">
        <v>3.3</v>
      </c>
      <c r="G564" s="128">
        <f t="shared" si="49"/>
        <v>99</v>
      </c>
      <c r="H564" s="208" t="s">
        <v>1206</v>
      </c>
      <c r="I564" s="90">
        <v>2</v>
      </c>
      <c r="J564" s="90"/>
      <c r="K564" s="156">
        <v>0.0079</v>
      </c>
      <c r="L564" s="156">
        <v>0.013</v>
      </c>
      <c r="M564" s="156">
        <v>0.0224</v>
      </c>
      <c r="N564" s="156">
        <v>0.0487</v>
      </c>
      <c r="O564" s="65" t="s">
        <v>1035</v>
      </c>
      <c r="P564" s="65" t="s">
        <v>1035</v>
      </c>
      <c r="Q564" s="65">
        <v>2021.12</v>
      </c>
      <c r="R564" s="116"/>
    </row>
    <row r="565" s="8" customFormat="1" ht="36" customHeight="1" spans="1:20">
      <c r="A565" s="90">
        <v>10</v>
      </c>
      <c r="B565" s="90" t="s">
        <v>1224</v>
      </c>
      <c r="C565" s="61" t="s">
        <v>1032</v>
      </c>
      <c r="D565" s="90" t="s">
        <v>909</v>
      </c>
      <c r="E565" s="185" t="s">
        <v>1111</v>
      </c>
      <c r="F565" s="209">
        <v>4.2</v>
      </c>
      <c r="G565" s="128">
        <f t="shared" si="49"/>
        <v>126</v>
      </c>
      <c r="H565" s="63" t="s">
        <v>1034</v>
      </c>
      <c r="I565" s="90">
        <v>1</v>
      </c>
      <c r="J565" s="188"/>
      <c r="K565" s="156">
        <v>0.0054</v>
      </c>
      <c r="L565" s="193">
        <v>0.0149</v>
      </c>
      <c r="M565" s="128">
        <v>0.020412</v>
      </c>
      <c r="N565" s="198">
        <v>0.0590636</v>
      </c>
      <c r="O565" s="65" t="s">
        <v>1035</v>
      </c>
      <c r="P565" s="65" t="s">
        <v>1035</v>
      </c>
      <c r="Q565" s="65">
        <v>2021.12</v>
      </c>
      <c r="R565" s="65"/>
      <c r="S565" s="201"/>
      <c r="T565" s="201"/>
    </row>
    <row r="566" s="8" customFormat="1" ht="36" customHeight="1" spans="1:18">
      <c r="A566" s="121" t="s">
        <v>1225</v>
      </c>
      <c r="B566" s="163"/>
      <c r="C566" s="122"/>
      <c r="D566" s="90"/>
      <c r="E566" s="58" t="s">
        <v>1226</v>
      </c>
      <c r="F566" s="110" t="s">
        <v>1227</v>
      </c>
      <c r="G566" s="100">
        <f>SUM(G567:G614)</f>
        <v>1007.3</v>
      </c>
      <c r="H566" s="63"/>
      <c r="I566" s="90"/>
      <c r="J566" s="90"/>
      <c r="K566" s="115"/>
      <c r="L566" s="115"/>
      <c r="M566" s="115"/>
      <c r="N566" s="115"/>
      <c r="O566" s="65"/>
      <c r="P566" s="65"/>
      <c r="Q566" s="65"/>
      <c r="R566" s="116"/>
    </row>
    <row r="567" s="8" customFormat="1" ht="36" customHeight="1" spans="1:18">
      <c r="A567" s="210">
        <v>2</v>
      </c>
      <c r="B567" s="211" t="s">
        <v>1228</v>
      </c>
      <c r="C567" s="211" t="s">
        <v>1229</v>
      </c>
      <c r="D567" s="90" t="s">
        <v>909</v>
      </c>
      <c r="E567" s="211" t="s">
        <v>111</v>
      </c>
      <c r="F567" s="66" t="s">
        <v>1230</v>
      </c>
      <c r="G567" s="212">
        <v>52.6</v>
      </c>
      <c r="H567" s="63" t="s">
        <v>1206</v>
      </c>
      <c r="I567" s="65">
        <v>2</v>
      </c>
      <c r="J567" s="65"/>
      <c r="K567" s="86">
        <v>0.2153</v>
      </c>
      <c r="L567" s="86">
        <v>0.1254</v>
      </c>
      <c r="M567" s="86">
        <v>0.1275</v>
      </c>
      <c r="N567" s="86">
        <v>0.5121</v>
      </c>
      <c r="O567" s="65" t="s">
        <v>1035</v>
      </c>
      <c r="P567" s="65" t="s">
        <v>1035</v>
      </c>
      <c r="Q567" s="65">
        <v>2021.12</v>
      </c>
      <c r="R567" s="65"/>
    </row>
    <row r="568" s="8" customFormat="1" ht="36" customHeight="1" spans="1:18">
      <c r="A568" s="210">
        <v>3</v>
      </c>
      <c r="B568" s="211" t="s">
        <v>1231</v>
      </c>
      <c r="C568" s="211" t="s">
        <v>1229</v>
      </c>
      <c r="D568" s="90" t="s">
        <v>909</v>
      </c>
      <c r="E568" s="211" t="s">
        <v>1232</v>
      </c>
      <c r="F568" s="66" t="s">
        <v>1233</v>
      </c>
      <c r="G568" s="212">
        <v>63</v>
      </c>
      <c r="H568" s="63" t="s">
        <v>1206</v>
      </c>
      <c r="I568" s="65">
        <v>1</v>
      </c>
      <c r="J568" s="65"/>
      <c r="K568" s="213">
        <v>0.0073</v>
      </c>
      <c r="L568" s="213">
        <v>0.0144</v>
      </c>
      <c r="M568" s="213">
        <v>0.0384</v>
      </c>
      <c r="N568" s="213">
        <v>0.0522</v>
      </c>
      <c r="O568" s="65" t="s">
        <v>1035</v>
      </c>
      <c r="P568" s="65" t="s">
        <v>1035</v>
      </c>
      <c r="Q568" s="65">
        <v>2021.12</v>
      </c>
      <c r="R568" s="65"/>
    </row>
    <row r="569" s="8" customFormat="1" ht="36" customHeight="1" spans="1:18">
      <c r="A569" s="210">
        <v>4</v>
      </c>
      <c r="B569" s="211" t="s">
        <v>1234</v>
      </c>
      <c r="C569" s="211" t="s">
        <v>1229</v>
      </c>
      <c r="D569" s="90" t="s">
        <v>909</v>
      </c>
      <c r="E569" s="211" t="s">
        <v>121</v>
      </c>
      <c r="F569" s="66" t="s">
        <v>1235</v>
      </c>
      <c r="G569" s="212">
        <v>39</v>
      </c>
      <c r="H569" s="63" t="s">
        <v>1206</v>
      </c>
      <c r="I569" s="65">
        <v>2</v>
      </c>
      <c r="J569" s="65"/>
      <c r="K569" s="213">
        <v>0.0071</v>
      </c>
      <c r="L569" s="213">
        <v>0.0144</v>
      </c>
      <c r="M569" s="213">
        <v>0.0389</v>
      </c>
      <c r="N569" s="213">
        <v>0.0822</v>
      </c>
      <c r="O569" s="65" t="s">
        <v>1035</v>
      </c>
      <c r="P569" s="65" t="s">
        <v>1035</v>
      </c>
      <c r="Q569" s="65">
        <v>2021.12</v>
      </c>
      <c r="R569" s="65"/>
    </row>
    <row r="570" s="8" customFormat="1" ht="36" customHeight="1" spans="1:18">
      <c r="A570" s="210">
        <v>5</v>
      </c>
      <c r="B570" s="211" t="s">
        <v>1236</v>
      </c>
      <c r="C570" s="211" t="s">
        <v>1229</v>
      </c>
      <c r="D570" s="90" t="s">
        <v>909</v>
      </c>
      <c r="E570" s="211" t="s">
        <v>927</v>
      </c>
      <c r="F570" s="66" t="s">
        <v>1237</v>
      </c>
      <c r="G570" s="212">
        <v>21.3</v>
      </c>
      <c r="H570" s="63" t="s">
        <v>1206</v>
      </c>
      <c r="I570" s="65">
        <v>1</v>
      </c>
      <c r="J570" s="65"/>
      <c r="K570" s="214">
        <v>0.0087</v>
      </c>
      <c r="L570" s="214">
        <v>0.0145</v>
      </c>
      <c r="M570" s="214">
        <v>0.0457</v>
      </c>
      <c r="N570" s="214">
        <v>0.0726</v>
      </c>
      <c r="O570" s="65" t="s">
        <v>1035</v>
      </c>
      <c r="P570" s="65" t="s">
        <v>1035</v>
      </c>
      <c r="Q570" s="65">
        <v>2021.12</v>
      </c>
      <c r="R570" s="65"/>
    </row>
    <row r="571" s="8" customFormat="1" ht="36" customHeight="1" spans="1:18">
      <c r="A571" s="210">
        <v>6</v>
      </c>
      <c r="B571" s="211" t="s">
        <v>1238</v>
      </c>
      <c r="C571" s="211" t="s">
        <v>1229</v>
      </c>
      <c r="D571" s="90" t="s">
        <v>909</v>
      </c>
      <c r="E571" s="211" t="s">
        <v>1239</v>
      </c>
      <c r="F571" s="66" t="s">
        <v>1240</v>
      </c>
      <c r="G571" s="212">
        <v>13.5</v>
      </c>
      <c r="H571" s="63" t="s">
        <v>1206</v>
      </c>
      <c r="I571" s="65">
        <v>1</v>
      </c>
      <c r="J571" s="65"/>
      <c r="K571" s="214">
        <v>0.0109</v>
      </c>
      <c r="L571" s="214">
        <v>0.0208</v>
      </c>
      <c r="M571" s="214">
        <v>0.0509</v>
      </c>
      <c r="N571" s="214">
        <v>0.0933</v>
      </c>
      <c r="O571" s="65" t="s">
        <v>1035</v>
      </c>
      <c r="P571" s="65" t="s">
        <v>1035</v>
      </c>
      <c r="Q571" s="65">
        <v>2021.12</v>
      </c>
      <c r="R571" s="65"/>
    </row>
    <row r="572" s="8" customFormat="1" ht="36" customHeight="1" spans="1:18">
      <c r="A572" s="210">
        <v>7</v>
      </c>
      <c r="B572" s="211" t="s">
        <v>1241</v>
      </c>
      <c r="C572" s="211" t="s">
        <v>1229</v>
      </c>
      <c r="D572" s="90" t="s">
        <v>909</v>
      </c>
      <c r="E572" s="211" t="s">
        <v>83</v>
      </c>
      <c r="F572" s="66" t="s">
        <v>1242</v>
      </c>
      <c r="G572" s="212">
        <v>22.5</v>
      </c>
      <c r="H572" s="63" t="s">
        <v>1206</v>
      </c>
      <c r="I572" s="65">
        <v>2</v>
      </c>
      <c r="J572" s="65"/>
      <c r="K572" s="215">
        <v>0.0067</v>
      </c>
      <c r="L572" s="215">
        <v>0.0199</v>
      </c>
      <c r="M572" s="215">
        <v>0.0359</v>
      </c>
      <c r="N572" s="215">
        <v>0.0921</v>
      </c>
      <c r="O572" s="65" t="s">
        <v>1035</v>
      </c>
      <c r="P572" s="65" t="s">
        <v>1035</v>
      </c>
      <c r="Q572" s="65">
        <v>2021.12</v>
      </c>
      <c r="R572" s="65"/>
    </row>
    <row r="573" s="8" customFormat="1" ht="36" customHeight="1" spans="1:18">
      <c r="A573" s="210">
        <v>8</v>
      </c>
      <c r="B573" s="211" t="s">
        <v>1243</v>
      </c>
      <c r="C573" s="211" t="s">
        <v>1229</v>
      </c>
      <c r="D573" s="90" t="s">
        <v>909</v>
      </c>
      <c r="E573" s="211" t="s">
        <v>67</v>
      </c>
      <c r="F573" s="66" t="s">
        <v>1244</v>
      </c>
      <c r="G573" s="212">
        <v>58</v>
      </c>
      <c r="H573" s="63" t="s">
        <v>1206</v>
      </c>
      <c r="I573" s="65">
        <v>2</v>
      </c>
      <c r="J573" s="65"/>
      <c r="K573" s="216">
        <v>0.0037</v>
      </c>
      <c r="L573" s="216">
        <v>0.0064</v>
      </c>
      <c r="M573" s="216">
        <v>0.019</v>
      </c>
      <c r="N573" s="216">
        <v>0.027</v>
      </c>
      <c r="O573" s="65" t="s">
        <v>1035</v>
      </c>
      <c r="P573" s="65" t="s">
        <v>1035</v>
      </c>
      <c r="Q573" s="65">
        <v>2021.12</v>
      </c>
      <c r="R573" s="65"/>
    </row>
    <row r="574" s="8" customFormat="1" ht="36" customHeight="1" spans="1:18">
      <c r="A574" s="210">
        <v>9</v>
      </c>
      <c r="B574" s="211" t="s">
        <v>1245</v>
      </c>
      <c r="C574" s="211" t="s">
        <v>1229</v>
      </c>
      <c r="D574" s="90" t="s">
        <v>909</v>
      </c>
      <c r="E574" s="211" t="s">
        <v>93</v>
      </c>
      <c r="F574" s="66" t="s">
        <v>1246</v>
      </c>
      <c r="G574" s="212">
        <v>40.5</v>
      </c>
      <c r="H574" s="63" t="s">
        <v>1206</v>
      </c>
      <c r="I574" s="65">
        <v>1</v>
      </c>
      <c r="J574" s="65"/>
      <c r="K574" s="213">
        <v>0.0071</v>
      </c>
      <c r="L574" s="213">
        <v>0.0144</v>
      </c>
      <c r="M574" s="213">
        <v>0.0389</v>
      </c>
      <c r="N574" s="213">
        <v>0.0822</v>
      </c>
      <c r="O574" s="65" t="s">
        <v>1035</v>
      </c>
      <c r="P574" s="65" t="s">
        <v>1035</v>
      </c>
      <c r="Q574" s="65">
        <v>2021.12</v>
      </c>
      <c r="R574" s="65"/>
    </row>
    <row r="575" s="8" customFormat="1" ht="36" customHeight="1" spans="1:18">
      <c r="A575" s="210">
        <v>10</v>
      </c>
      <c r="B575" s="211" t="s">
        <v>1247</v>
      </c>
      <c r="C575" s="211" t="s">
        <v>1229</v>
      </c>
      <c r="D575" s="90" t="s">
        <v>909</v>
      </c>
      <c r="E575" s="211" t="s">
        <v>927</v>
      </c>
      <c r="F575" s="66" t="s">
        <v>1248</v>
      </c>
      <c r="G575" s="212">
        <v>58.3</v>
      </c>
      <c r="H575" s="63" t="s">
        <v>1206</v>
      </c>
      <c r="I575" s="65">
        <v>2</v>
      </c>
      <c r="J575" s="213"/>
      <c r="K575" s="213">
        <v>0.2668</v>
      </c>
      <c r="L575" s="213">
        <v>0.2302</v>
      </c>
      <c r="M575" s="213">
        <v>0.1908</v>
      </c>
      <c r="N575" s="213">
        <v>0.2756</v>
      </c>
      <c r="O575" s="65" t="s">
        <v>1035</v>
      </c>
      <c r="P575" s="65" t="s">
        <v>1035</v>
      </c>
      <c r="Q575" s="65">
        <v>2021.12</v>
      </c>
      <c r="R575" s="65"/>
    </row>
    <row r="576" s="8" customFormat="1" ht="36" customHeight="1" spans="1:18">
      <c r="A576" s="210">
        <v>11</v>
      </c>
      <c r="B576" s="211" t="s">
        <v>1104</v>
      </c>
      <c r="C576" s="211" t="s">
        <v>1229</v>
      </c>
      <c r="D576" s="90" t="s">
        <v>909</v>
      </c>
      <c r="E576" s="211" t="s">
        <v>50</v>
      </c>
      <c r="F576" s="66" t="s">
        <v>1249</v>
      </c>
      <c r="G576" s="212">
        <v>30</v>
      </c>
      <c r="H576" s="63" t="s">
        <v>1206</v>
      </c>
      <c r="I576" s="67">
        <v>2</v>
      </c>
      <c r="J576" s="67"/>
      <c r="K576" s="86">
        <v>0.0048</v>
      </c>
      <c r="L576" s="86">
        <v>0.012</v>
      </c>
      <c r="M576" s="86">
        <v>0.0186</v>
      </c>
      <c r="N576" s="86">
        <v>0.0186</v>
      </c>
      <c r="O576" s="65" t="s">
        <v>1035</v>
      </c>
      <c r="P576" s="65" t="s">
        <v>1035</v>
      </c>
      <c r="Q576" s="65">
        <v>2021.12</v>
      </c>
      <c r="R576" s="65"/>
    </row>
    <row r="577" s="8" customFormat="1" ht="36" customHeight="1" spans="1:18">
      <c r="A577" s="210">
        <v>12</v>
      </c>
      <c r="B577" s="211" t="s">
        <v>1250</v>
      </c>
      <c r="C577" s="211" t="s">
        <v>1229</v>
      </c>
      <c r="D577" s="90" t="s">
        <v>909</v>
      </c>
      <c r="E577" s="211" t="s">
        <v>50</v>
      </c>
      <c r="F577" s="66" t="s">
        <v>1251</v>
      </c>
      <c r="G577" s="212">
        <v>5.6</v>
      </c>
      <c r="H577" s="63" t="s">
        <v>1206</v>
      </c>
      <c r="I577" s="65">
        <v>1</v>
      </c>
      <c r="J577" s="65"/>
      <c r="K577" s="215">
        <v>0.0067</v>
      </c>
      <c r="L577" s="215">
        <v>0.0199</v>
      </c>
      <c r="M577" s="215">
        <v>0.0359</v>
      </c>
      <c r="N577" s="215">
        <v>0.0921</v>
      </c>
      <c r="O577" s="65" t="s">
        <v>1035</v>
      </c>
      <c r="P577" s="65" t="s">
        <v>1035</v>
      </c>
      <c r="Q577" s="65">
        <v>2021.12</v>
      </c>
      <c r="R577" s="65"/>
    </row>
    <row r="578" s="8" customFormat="1" ht="36" customHeight="1" spans="1:18">
      <c r="A578" s="210">
        <v>13</v>
      </c>
      <c r="B578" s="211" t="s">
        <v>1252</v>
      </c>
      <c r="C578" s="211" t="s">
        <v>1229</v>
      </c>
      <c r="D578" s="90" t="s">
        <v>909</v>
      </c>
      <c r="E578" s="211" t="s">
        <v>1253</v>
      </c>
      <c r="F578" s="66" t="s">
        <v>1254</v>
      </c>
      <c r="G578" s="212">
        <v>9.3</v>
      </c>
      <c r="H578" s="63" t="s">
        <v>1206</v>
      </c>
      <c r="I578" s="65">
        <v>2</v>
      </c>
      <c r="J578" s="65"/>
      <c r="K578" s="215">
        <v>0.013</v>
      </c>
      <c r="L578" s="215">
        <v>0.0172</v>
      </c>
      <c r="M578" s="215">
        <v>0.085</v>
      </c>
      <c r="N578" s="215">
        <v>0.0775</v>
      </c>
      <c r="O578" s="65" t="s">
        <v>1035</v>
      </c>
      <c r="P578" s="65" t="s">
        <v>1035</v>
      </c>
      <c r="Q578" s="65">
        <v>2021.12</v>
      </c>
      <c r="R578" s="65"/>
    </row>
    <row r="579" s="8" customFormat="1" ht="36" customHeight="1" spans="1:18">
      <c r="A579" s="210">
        <v>14</v>
      </c>
      <c r="B579" s="211" t="s">
        <v>1255</v>
      </c>
      <c r="C579" s="211" t="s">
        <v>1229</v>
      </c>
      <c r="D579" s="90" t="s">
        <v>909</v>
      </c>
      <c r="E579" s="211" t="s">
        <v>792</v>
      </c>
      <c r="F579" s="66" t="s">
        <v>1256</v>
      </c>
      <c r="G579" s="212">
        <v>18.4</v>
      </c>
      <c r="H579" s="63" t="s">
        <v>1206</v>
      </c>
      <c r="I579" s="65">
        <v>2</v>
      </c>
      <c r="J579" s="65"/>
      <c r="K579" s="213">
        <v>0.0025</v>
      </c>
      <c r="L579" s="213">
        <v>0.087</v>
      </c>
      <c r="M579" s="213">
        <v>0.0125</v>
      </c>
      <c r="N579" s="213">
        <v>0.045</v>
      </c>
      <c r="O579" s="65" t="s">
        <v>1035</v>
      </c>
      <c r="P579" s="65" t="s">
        <v>1035</v>
      </c>
      <c r="Q579" s="65">
        <v>2021.12</v>
      </c>
      <c r="R579" s="65"/>
    </row>
    <row r="580" s="8" customFormat="1" ht="36" customHeight="1" spans="1:18">
      <c r="A580" s="210">
        <v>15</v>
      </c>
      <c r="B580" s="211" t="s">
        <v>1257</v>
      </c>
      <c r="C580" s="211" t="s">
        <v>1229</v>
      </c>
      <c r="D580" s="90" t="s">
        <v>909</v>
      </c>
      <c r="E580" s="211" t="s">
        <v>50</v>
      </c>
      <c r="F580" s="66" t="s">
        <v>1258</v>
      </c>
      <c r="G580" s="212">
        <v>31.6</v>
      </c>
      <c r="H580" s="63" t="s">
        <v>1206</v>
      </c>
      <c r="I580" s="114">
        <v>2</v>
      </c>
      <c r="J580" s="189"/>
      <c r="K580" s="86">
        <v>0.0056</v>
      </c>
      <c r="L580" s="86">
        <v>0.0125</v>
      </c>
      <c r="M580" s="86">
        <v>0.0186</v>
      </c>
      <c r="N580" s="86">
        <v>0.0186</v>
      </c>
      <c r="O580" s="65" t="s">
        <v>1035</v>
      </c>
      <c r="P580" s="65" t="s">
        <v>1035</v>
      </c>
      <c r="Q580" s="65">
        <v>2021.12</v>
      </c>
      <c r="R580" s="65"/>
    </row>
    <row r="581" s="18" customFormat="1" ht="36" customHeight="1" spans="1:249">
      <c r="A581" s="210">
        <v>16</v>
      </c>
      <c r="B581" s="211" t="s">
        <v>1259</v>
      </c>
      <c r="C581" s="211" t="s">
        <v>1229</v>
      </c>
      <c r="D581" s="90" t="s">
        <v>909</v>
      </c>
      <c r="E581" s="211" t="s">
        <v>83</v>
      </c>
      <c r="F581" s="66" t="s">
        <v>1260</v>
      </c>
      <c r="G581" s="212">
        <v>15.5</v>
      </c>
      <c r="H581" s="63" t="s">
        <v>1206</v>
      </c>
      <c r="I581" s="65">
        <v>2</v>
      </c>
      <c r="J581" s="65"/>
      <c r="K581" s="86">
        <v>0.0056</v>
      </c>
      <c r="L581" s="86">
        <v>0.0125</v>
      </c>
      <c r="M581" s="86">
        <v>0.0186</v>
      </c>
      <c r="N581" s="86">
        <v>0.0186</v>
      </c>
      <c r="O581" s="65" t="s">
        <v>1035</v>
      </c>
      <c r="P581" s="65" t="s">
        <v>1035</v>
      </c>
      <c r="Q581" s="65">
        <v>2021.12</v>
      </c>
      <c r="R581" s="65"/>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c r="CX581" s="8"/>
      <c r="CY581" s="8"/>
      <c r="CZ581" s="8"/>
      <c r="DA581" s="8"/>
      <c r="DB581" s="8"/>
      <c r="DC581" s="8"/>
      <c r="DD581" s="8"/>
      <c r="DE581" s="8"/>
      <c r="DF581" s="8"/>
      <c r="DG581" s="8"/>
      <c r="DH581" s="8"/>
      <c r="DI581" s="8"/>
      <c r="DJ581" s="8"/>
      <c r="DK581" s="8"/>
      <c r="DL581" s="8"/>
      <c r="DM581" s="8"/>
      <c r="DN581" s="8"/>
      <c r="DO581" s="8"/>
      <c r="DP581" s="8"/>
      <c r="DQ581" s="8"/>
      <c r="DR581" s="8"/>
      <c r="DS581" s="8"/>
      <c r="DT581" s="8"/>
      <c r="DU581" s="8"/>
      <c r="DV581" s="8"/>
      <c r="DW581" s="8"/>
      <c r="DX581" s="8"/>
      <c r="DY581" s="8"/>
      <c r="DZ581" s="8"/>
      <c r="EA581" s="8"/>
      <c r="EB581" s="8"/>
      <c r="EC581" s="8"/>
      <c r="ED581" s="8"/>
      <c r="EE581" s="8"/>
      <c r="EF581" s="8"/>
      <c r="EG581" s="8"/>
      <c r="EH581" s="8"/>
      <c r="EI581" s="8"/>
      <c r="EJ581" s="8"/>
      <c r="EK581" s="8"/>
      <c r="EL581" s="8"/>
      <c r="EM581" s="8"/>
      <c r="EN581" s="8"/>
      <c r="EO581" s="8"/>
      <c r="EP581" s="8"/>
      <c r="EQ581" s="8"/>
      <c r="ER581" s="8"/>
      <c r="ES581" s="8"/>
      <c r="ET581" s="8"/>
      <c r="EU581" s="8"/>
      <c r="EV581" s="8"/>
      <c r="EW581" s="8"/>
      <c r="EX581" s="8"/>
      <c r="EY581" s="8"/>
      <c r="EZ581" s="8"/>
      <c r="FA581" s="8"/>
      <c r="FB581" s="8"/>
      <c r="FC581" s="8"/>
      <c r="FD581" s="8"/>
      <c r="FE581" s="8"/>
      <c r="FF581" s="8"/>
      <c r="FG581" s="8"/>
      <c r="FH581" s="8"/>
      <c r="FI581" s="8"/>
      <c r="FJ581" s="8"/>
      <c r="FK581" s="8"/>
      <c r="FL581" s="8"/>
      <c r="FM581" s="8"/>
      <c r="FN581" s="8"/>
      <c r="FO581" s="8"/>
      <c r="FP581" s="8"/>
      <c r="FQ581" s="8"/>
      <c r="FR581" s="8"/>
      <c r="FS581" s="8"/>
      <c r="FT581" s="8"/>
      <c r="FU581" s="8"/>
      <c r="FV581" s="8"/>
      <c r="FW581" s="8"/>
      <c r="FX581" s="8"/>
      <c r="FY581" s="8"/>
      <c r="FZ581" s="8"/>
      <c r="GA581" s="8"/>
      <c r="GB581" s="8"/>
      <c r="GC581" s="8"/>
      <c r="GD581" s="8"/>
      <c r="GE581" s="8"/>
      <c r="GF581" s="8"/>
      <c r="GG581" s="8"/>
      <c r="GH581" s="8"/>
      <c r="GI581" s="8"/>
      <c r="GJ581" s="8"/>
      <c r="GK581" s="8"/>
      <c r="GL581" s="8"/>
      <c r="GM581" s="8"/>
      <c r="GN581" s="8"/>
      <c r="GO581" s="8"/>
      <c r="GP581" s="8"/>
      <c r="GQ581" s="8"/>
      <c r="GR581" s="8"/>
      <c r="GS581" s="8"/>
      <c r="GT581" s="8"/>
      <c r="GU581" s="8"/>
      <c r="GV581" s="8"/>
      <c r="GW581" s="8"/>
      <c r="GX581" s="8"/>
      <c r="GY581" s="8"/>
      <c r="GZ581" s="8"/>
      <c r="HA581" s="8"/>
      <c r="HB581" s="8"/>
      <c r="HC581" s="8"/>
      <c r="HD581" s="8"/>
      <c r="HE581" s="8"/>
      <c r="HF581" s="8"/>
      <c r="HG581" s="8"/>
      <c r="HH581" s="8"/>
      <c r="HI581" s="8"/>
      <c r="HJ581" s="8"/>
      <c r="HK581" s="8"/>
      <c r="HL581" s="8"/>
      <c r="HM581" s="8"/>
      <c r="HN581" s="8"/>
      <c r="HO581" s="8"/>
      <c r="HP581" s="8"/>
      <c r="HQ581" s="8"/>
      <c r="HR581" s="8"/>
      <c r="HS581" s="8"/>
      <c r="HT581" s="8"/>
      <c r="HU581" s="8"/>
      <c r="HV581" s="8"/>
      <c r="HW581" s="8"/>
      <c r="HX581" s="8"/>
      <c r="HY581" s="8"/>
      <c r="HZ581" s="8"/>
      <c r="IA581" s="8"/>
      <c r="IB581" s="8"/>
      <c r="IC581" s="8"/>
      <c r="ID581" s="8"/>
      <c r="IE581" s="8"/>
      <c r="IF581" s="8"/>
      <c r="IG581" s="8"/>
      <c r="IH581" s="8"/>
      <c r="II581" s="8"/>
      <c r="IJ581" s="8"/>
      <c r="IK581" s="8"/>
      <c r="IL581" s="8"/>
      <c r="IM581" s="8"/>
      <c r="IN581" s="8"/>
      <c r="IO581" s="8"/>
    </row>
    <row r="582" s="18" customFormat="1" ht="36" customHeight="1" spans="1:249">
      <c r="A582" s="210">
        <v>17</v>
      </c>
      <c r="B582" s="211" t="s">
        <v>1261</v>
      </c>
      <c r="C582" s="211" t="s">
        <v>1229</v>
      </c>
      <c r="D582" s="90" t="s">
        <v>909</v>
      </c>
      <c r="E582" s="211" t="s">
        <v>50</v>
      </c>
      <c r="F582" s="66" t="s">
        <v>1262</v>
      </c>
      <c r="G582" s="212">
        <v>35</v>
      </c>
      <c r="H582" s="63" t="s">
        <v>1206</v>
      </c>
      <c r="I582" s="114">
        <v>2</v>
      </c>
      <c r="J582" s="114"/>
      <c r="K582" s="86">
        <v>0.0032</v>
      </c>
      <c r="L582" s="86">
        <v>0.036</v>
      </c>
      <c r="M582" s="86">
        <v>0.0128</v>
      </c>
      <c r="N582" s="86">
        <v>0.0128</v>
      </c>
      <c r="O582" s="65" t="s">
        <v>1035</v>
      </c>
      <c r="P582" s="65" t="s">
        <v>1035</v>
      </c>
      <c r="Q582" s="65">
        <v>2021.12</v>
      </c>
      <c r="R582" s="65"/>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c r="DE582" s="8"/>
      <c r="DF582" s="8"/>
      <c r="DG582" s="8"/>
      <c r="DH582" s="8"/>
      <c r="DI582" s="8"/>
      <c r="DJ582" s="8"/>
      <c r="DK582" s="8"/>
      <c r="DL582" s="8"/>
      <c r="DM582" s="8"/>
      <c r="DN582" s="8"/>
      <c r="DO582" s="8"/>
      <c r="DP582" s="8"/>
      <c r="DQ582" s="8"/>
      <c r="DR582" s="8"/>
      <c r="DS582" s="8"/>
      <c r="DT582" s="8"/>
      <c r="DU582" s="8"/>
      <c r="DV582" s="8"/>
      <c r="DW582" s="8"/>
      <c r="DX582" s="8"/>
      <c r="DY582" s="8"/>
      <c r="DZ582" s="8"/>
      <c r="EA582" s="8"/>
      <c r="EB582" s="8"/>
      <c r="EC582" s="8"/>
      <c r="ED582" s="8"/>
      <c r="EE582" s="8"/>
      <c r="EF582" s="8"/>
      <c r="EG582" s="8"/>
      <c r="EH582" s="8"/>
      <c r="EI582" s="8"/>
      <c r="EJ582" s="8"/>
      <c r="EK582" s="8"/>
      <c r="EL582" s="8"/>
      <c r="EM582" s="8"/>
      <c r="EN582" s="8"/>
      <c r="EO582" s="8"/>
      <c r="EP582" s="8"/>
      <c r="EQ582" s="8"/>
      <c r="ER582" s="8"/>
      <c r="ES582" s="8"/>
      <c r="ET582" s="8"/>
      <c r="EU582" s="8"/>
      <c r="EV582" s="8"/>
      <c r="EW582" s="8"/>
      <c r="EX582" s="8"/>
      <c r="EY582" s="8"/>
      <c r="EZ582" s="8"/>
      <c r="FA582" s="8"/>
      <c r="FB582" s="8"/>
      <c r="FC582" s="8"/>
      <c r="FD582" s="8"/>
      <c r="FE582" s="8"/>
      <c r="FF582" s="8"/>
      <c r="FG582" s="8"/>
      <c r="FH582" s="8"/>
      <c r="FI582" s="8"/>
      <c r="FJ582" s="8"/>
      <c r="FK582" s="8"/>
      <c r="FL582" s="8"/>
      <c r="FM582" s="8"/>
      <c r="FN582" s="8"/>
      <c r="FO582" s="8"/>
      <c r="FP582" s="8"/>
      <c r="FQ582" s="8"/>
      <c r="FR582" s="8"/>
      <c r="FS582" s="8"/>
      <c r="FT582" s="8"/>
      <c r="FU582" s="8"/>
      <c r="FV582" s="8"/>
      <c r="FW582" s="8"/>
      <c r="FX582" s="8"/>
      <c r="FY582" s="8"/>
      <c r="FZ582" s="8"/>
      <c r="GA582" s="8"/>
      <c r="GB582" s="8"/>
      <c r="GC582" s="8"/>
      <c r="GD582" s="8"/>
      <c r="GE582" s="8"/>
      <c r="GF582" s="8"/>
      <c r="GG582" s="8"/>
      <c r="GH582" s="8"/>
      <c r="GI582" s="8"/>
      <c r="GJ582" s="8"/>
      <c r="GK582" s="8"/>
      <c r="GL582" s="8"/>
      <c r="GM582" s="8"/>
      <c r="GN582" s="8"/>
      <c r="GO582" s="8"/>
      <c r="GP582" s="8"/>
      <c r="GQ582" s="8"/>
      <c r="GR582" s="8"/>
      <c r="GS582" s="8"/>
      <c r="GT582" s="8"/>
      <c r="GU582" s="8"/>
      <c r="GV582" s="8"/>
      <c r="GW582" s="8"/>
      <c r="GX582" s="8"/>
      <c r="GY582" s="8"/>
      <c r="GZ582" s="8"/>
      <c r="HA582" s="8"/>
      <c r="HB582" s="8"/>
      <c r="HC582" s="8"/>
      <c r="HD582" s="8"/>
      <c r="HE582" s="8"/>
      <c r="HF582" s="8"/>
      <c r="HG582" s="8"/>
      <c r="HH582" s="8"/>
      <c r="HI582" s="8"/>
      <c r="HJ582" s="8"/>
      <c r="HK582" s="8"/>
      <c r="HL582" s="8"/>
      <c r="HM582" s="8"/>
      <c r="HN582" s="8"/>
      <c r="HO582" s="8"/>
      <c r="HP582" s="8"/>
      <c r="HQ582" s="8"/>
      <c r="HR582" s="8"/>
      <c r="HS582" s="8"/>
      <c r="HT582" s="8"/>
      <c r="HU582" s="8"/>
      <c r="HV582" s="8"/>
      <c r="HW582" s="8"/>
      <c r="HX582" s="8"/>
      <c r="HY582" s="8"/>
      <c r="HZ582" s="8"/>
      <c r="IA582" s="8"/>
      <c r="IB582" s="8"/>
      <c r="IC582" s="8"/>
      <c r="ID582" s="8"/>
      <c r="IE582" s="8"/>
      <c r="IF582" s="8"/>
      <c r="IG582" s="8"/>
      <c r="IH582" s="8"/>
      <c r="II582" s="8"/>
      <c r="IJ582" s="8"/>
      <c r="IK582" s="8"/>
      <c r="IL582" s="8"/>
      <c r="IM582" s="8"/>
      <c r="IN582" s="8"/>
      <c r="IO582" s="8"/>
    </row>
    <row r="583" s="18" customFormat="1" ht="36" customHeight="1" spans="1:249">
      <c r="A583" s="210">
        <v>18</v>
      </c>
      <c r="B583" s="211" t="s">
        <v>1263</v>
      </c>
      <c r="C583" s="211" t="s">
        <v>1229</v>
      </c>
      <c r="D583" s="90" t="s">
        <v>909</v>
      </c>
      <c r="E583" s="211" t="s">
        <v>792</v>
      </c>
      <c r="F583" s="66" t="s">
        <v>1264</v>
      </c>
      <c r="G583" s="212">
        <v>7.9</v>
      </c>
      <c r="H583" s="63" t="s">
        <v>1206</v>
      </c>
      <c r="I583" s="65">
        <v>1</v>
      </c>
      <c r="J583" s="65"/>
      <c r="K583" s="86">
        <v>0.002</v>
      </c>
      <c r="L583" s="86">
        <v>0.0007</v>
      </c>
      <c r="M583" s="86">
        <v>0.008</v>
      </c>
      <c r="N583" s="86">
        <v>0.008</v>
      </c>
      <c r="O583" s="65" t="s">
        <v>1035</v>
      </c>
      <c r="P583" s="65" t="s">
        <v>1035</v>
      </c>
      <c r="Q583" s="65">
        <v>2021.12</v>
      </c>
      <c r="R583" s="65"/>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c r="CX583" s="8"/>
      <c r="CY583" s="8"/>
      <c r="CZ583" s="8"/>
      <c r="DA583" s="8"/>
      <c r="DB583" s="8"/>
      <c r="DC583" s="8"/>
      <c r="DD583" s="8"/>
      <c r="DE583" s="8"/>
      <c r="DF583" s="8"/>
      <c r="DG583" s="8"/>
      <c r="DH583" s="8"/>
      <c r="DI583" s="8"/>
      <c r="DJ583" s="8"/>
      <c r="DK583" s="8"/>
      <c r="DL583" s="8"/>
      <c r="DM583" s="8"/>
      <c r="DN583" s="8"/>
      <c r="DO583" s="8"/>
      <c r="DP583" s="8"/>
      <c r="DQ583" s="8"/>
      <c r="DR583" s="8"/>
      <c r="DS583" s="8"/>
      <c r="DT583" s="8"/>
      <c r="DU583" s="8"/>
      <c r="DV583" s="8"/>
      <c r="DW583" s="8"/>
      <c r="DX583" s="8"/>
      <c r="DY583" s="8"/>
      <c r="DZ583" s="8"/>
      <c r="EA583" s="8"/>
      <c r="EB583" s="8"/>
      <c r="EC583" s="8"/>
      <c r="ED583" s="8"/>
      <c r="EE583" s="8"/>
      <c r="EF583" s="8"/>
      <c r="EG583" s="8"/>
      <c r="EH583" s="8"/>
      <c r="EI583" s="8"/>
      <c r="EJ583" s="8"/>
      <c r="EK583" s="8"/>
      <c r="EL583" s="8"/>
      <c r="EM583" s="8"/>
      <c r="EN583" s="8"/>
      <c r="EO583" s="8"/>
      <c r="EP583" s="8"/>
      <c r="EQ583" s="8"/>
      <c r="ER583" s="8"/>
      <c r="ES583" s="8"/>
      <c r="ET583" s="8"/>
      <c r="EU583" s="8"/>
      <c r="EV583" s="8"/>
      <c r="EW583" s="8"/>
      <c r="EX583" s="8"/>
      <c r="EY583" s="8"/>
      <c r="EZ583" s="8"/>
      <c r="FA583" s="8"/>
      <c r="FB583" s="8"/>
      <c r="FC583" s="8"/>
      <c r="FD583" s="8"/>
      <c r="FE583" s="8"/>
      <c r="FF583" s="8"/>
      <c r="FG583" s="8"/>
      <c r="FH583" s="8"/>
      <c r="FI583" s="8"/>
      <c r="FJ583" s="8"/>
      <c r="FK583" s="8"/>
      <c r="FL583" s="8"/>
      <c r="FM583" s="8"/>
      <c r="FN583" s="8"/>
      <c r="FO583" s="8"/>
      <c r="FP583" s="8"/>
      <c r="FQ583" s="8"/>
      <c r="FR583" s="8"/>
      <c r="FS583" s="8"/>
      <c r="FT583" s="8"/>
      <c r="FU583" s="8"/>
      <c r="FV583" s="8"/>
      <c r="FW583" s="8"/>
      <c r="FX583" s="8"/>
      <c r="FY583" s="8"/>
      <c r="FZ583" s="8"/>
      <c r="GA583" s="8"/>
      <c r="GB583" s="8"/>
      <c r="GC583" s="8"/>
      <c r="GD583" s="8"/>
      <c r="GE583" s="8"/>
      <c r="GF583" s="8"/>
      <c r="GG583" s="8"/>
      <c r="GH583" s="8"/>
      <c r="GI583" s="8"/>
      <c r="GJ583" s="8"/>
      <c r="GK583" s="8"/>
      <c r="GL583" s="8"/>
      <c r="GM583" s="8"/>
      <c r="GN583" s="8"/>
      <c r="GO583" s="8"/>
      <c r="GP583" s="8"/>
      <c r="GQ583" s="8"/>
      <c r="GR583" s="8"/>
      <c r="GS583" s="8"/>
      <c r="GT583" s="8"/>
      <c r="GU583" s="8"/>
      <c r="GV583" s="8"/>
      <c r="GW583" s="8"/>
      <c r="GX583" s="8"/>
      <c r="GY583" s="8"/>
      <c r="GZ583" s="8"/>
      <c r="HA583" s="8"/>
      <c r="HB583" s="8"/>
      <c r="HC583" s="8"/>
      <c r="HD583" s="8"/>
      <c r="HE583" s="8"/>
      <c r="HF583" s="8"/>
      <c r="HG583" s="8"/>
      <c r="HH583" s="8"/>
      <c r="HI583" s="8"/>
      <c r="HJ583" s="8"/>
      <c r="HK583" s="8"/>
      <c r="HL583" s="8"/>
      <c r="HM583" s="8"/>
      <c r="HN583" s="8"/>
      <c r="HO583" s="8"/>
      <c r="HP583" s="8"/>
      <c r="HQ583" s="8"/>
      <c r="HR583" s="8"/>
      <c r="HS583" s="8"/>
      <c r="HT583" s="8"/>
      <c r="HU583" s="8"/>
      <c r="HV583" s="8"/>
      <c r="HW583" s="8"/>
      <c r="HX583" s="8"/>
      <c r="HY583" s="8"/>
      <c r="HZ583" s="8"/>
      <c r="IA583" s="8"/>
      <c r="IB583" s="8"/>
      <c r="IC583" s="8"/>
      <c r="ID583" s="8"/>
      <c r="IE583" s="8"/>
      <c r="IF583" s="8"/>
      <c r="IG583" s="8"/>
      <c r="IH583" s="8"/>
      <c r="II583" s="8"/>
      <c r="IJ583" s="8"/>
      <c r="IK583" s="8"/>
      <c r="IL583" s="8"/>
      <c r="IM583" s="8"/>
      <c r="IN583" s="8"/>
      <c r="IO583" s="8"/>
    </row>
    <row r="584" s="18" customFormat="1" ht="36" customHeight="1" spans="1:249">
      <c r="A584" s="210">
        <v>19</v>
      </c>
      <c r="B584" s="211" t="s">
        <v>1265</v>
      </c>
      <c r="C584" s="211" t="s">
        <v>1229</v>
      </c>
      <c r="D584" s="90" t="s">
        <v>909</v>
      </c>
      <c r="E584" s="211" t="s">
        <v>111</v>
      </c>
      <c r="F584" s="217" t="s">
        <v>1266</v>
      </c>
      <c r="G584" s="212">
        <v>6.2</v>
      </c>
      <c r="H584" s="63" t="s">
        <v>1206</v>
      </c>
      <c r="I584" s="65">
        <v>1</v>
      </c>
      <c r="J584" s="65"/>
      <c r="K584" s="86">
        <v>0.0048</v>
      </c>
      <c r="L584" s="86">
        <v>0.012</v>
      </c>
      <c r="M584" s="86">
        <v>0.0186</v>
      </c>
      <c r="N584" s="86">
        <v>0.0186</v>
      </c>
      <c r="O584" s="65" t="s">
        <v>1035</v>
      </c>
      <c r="P584" s="65" t="s">
        <v>1035</v>
      </c>
      <c r="Q584" s="65">
        <v>2021.12</v>
      </c>
      <c r="R584" s="65"/>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c r="CX584" s="8"/>
      <c r="CY584" s="8"/>
      <c r="CZ584" s="8"/>
      <c r="DA584" s="8"/>
      <c r="DB584" s="8"/>
      <c r="DC584" s="8"/>
      <c r="DD584" s="8"/>
      <c r="DE584" s="8"/>
      <c r="DF584" s="8"/>
      <c r="DG584" s="8"/>
      <c r="DH584" s="8"/>
      <c r="DI584" s="8"/>
      <c r="DJ584" s="8"/>
      <c r="DK584" s="8"/>
      <c r="DL584" s="8"/>
      <c r="DM584" s="8"/>
      <c r="DN584" s="8"/>
      <c r="DO584" s="8"/>
      <c r="DP584" s="8"/>
      <c r="DQ584" s="8"/>
      <c r="DR584" s="8"/>
      <c r="DS584" s="8"/>
      <c r="DT584" s="8"/>
      <c r="DU584" s="8"/>
      <c r="DV584" s="8"/>
      <c r="DW584" s="8"/>
      <c r="DX584" s="8"/>
      <c r="DY584" s="8"/>
      <c r="DZ584" s="8"/>
      <c r="EA584" s="8"/>
      <c r="EB584" s="8"/>
      <c r="EC584" s="8"/>
      <c r="ED584" s="8"/>
      <c r="EE584" s="8"/>
      <c r="EF584" s="8"/>
      <c r="EG584" s="8"/>
      <c r="EH584" s="8"/>
      <c r="EI584" s="8"/>
      <c r="EJ584" s="8"/>
      <c r="EK584" s="8"/>
      <c r="EL584" s="8"/>
      <c r="EM584" s="8"/>
      <c r="EN584" s="8"/>
      <c r="EO584" s="8"/>
      <c r="EP584" s="8"/>
      <c r="EQ584" s="8"/>
      <c r="ER584" s="8"/>
      <c r="ES584" s="8"/>
      <c r="ET584" s="8"/>
      <c r="EU584" s="8"/>
      <c r="EV584" s="8"/>
      <c r="EW584" s="8"/>
      <c r="EX584" s="8"/>
      <c r="EY584" s="8"/>
      <c r="EZ584" s="8"/>
      <c r="FA584" s="8"/>
      <c r="FB584" s="8"/>
      <c r="FC584" s="8"/>
      <c r="FD584" s="8"/>
      <c r="FE584" s="8"/>
      <c r="FF584" s="8"/>
      <c r="FG584" s="8"/>
      <c r="FH584" s="8"/>
      <c r="FI584" s="8"/>
      <c r="FJ584" s="8"/>
      <c r="FK584" s="8"/>
      <c r="FL584" s="8"/>
      <c r="FM584" s="8"/>
      <c r="FN584" s="8"/>
      <c r="FO584" s="8"/>
      <c r="FP584" s="8"/>
      <c r="FQ584" s="8"/>
      <c r="FR584" s="8"/>
      <c r="FS584" s="8"/>
      <c r="FT584" s="8"/>
      <c r="FU584" s="8"/>
      <c r="FV584" s="8"/>
      <c r="FW584" s="8"/>
      <c r="FX584" s="8"/>
      <c r="FY584" s="8"/>
      <c r="FZ584" s="8"/>
      <c r="GA584" s="8"/>
      <c r="GB584" s="8"/>
      <c r="GC584" s="8"/>
      <c r="GD584" s="8"/>
      <c r="GE584" s="8"/>
      <c r="GF584" s="8"/>
      <c r="GG584" s="8"/>
      <c r="GH584" s="8"/>
      <c r="GI584" s="8"/>
      <c r="GJ584" s="8"/>
      <c r="GK584" s="8"/>
      <c r="GL584" s="8"/>
      <c r="GM584" s="8"/>
      <c r="GN584" s="8"/>
      <c r="GO584" s="8"/>
      <c r="GP584" s="8"/>
      <c r="GQ584" s="8"/>
      <c r="GR584" s="8"/>
      <c r="GS584" s="8"/>
      <c r="GT584" s="8"/>
      <c r="GU584" s="8"/>
      <c r="GV584" s="8"/>
      <c r="GW584" s="8"/>
      <c r="GX584" s="8"/>
      <c r="GY584" s="8"/>
      <c r="GZ584" s="8"/>
      <c r="HA584" s="8"/>
      <c r="HB584" s="8"/>
      <c r="HC584" s="8"/>
      <c r="HD584" s="8"/>
      <c r="HE584" s="8"/>
      <c r="HF584" s="8"/>
      <c r="HG584" s="8"/>
      <c r="HH584" s="8"/>
      <c r="HI584" s="8"/>
      <c r="HJ584" s="8"/>
      <c r="HK584" s="8"/>
      <c r="HL584" s="8"/>
      <c r="HM584" s="8"/>
      <c r="HN584" s="8"/>
      <c r="HO584" s="8"/>
      <c r="HP584" s="8"/>
      <c r="HQ584" s="8"/>
      <c r="HR584" s="8"/>
      <c r="HS584" s="8"/>
      <c r="HT584" s="8"/>
      <c r="HU584" s="8"/>
      <c r="HV584" s="8"/>
      <c r="HW584" s="8"/>
      <c r="HX584" s="8"/>
      <c r="HY584" s="8"/>
      <c r="HZ584" s="8"/>
      <c r="IA584" s="8"/>
      <c r="IB584" s="8"/>
      <c r="IC584" s="8"/>
      <c r="ID584" s="8"/>
      <c r="IE584" s="8"/>
      <c r="IF584" s="8"/>
      <c r="IG584" s="8"/>
      <c r="IH584" s="8"/>
      <c r="II584" s="8"/>
      <c r="IJ584" s="8"/>
      <c r="IK584" s="8"/>
      <c r="IL584" s="8"/>
      <c r="IM584" s="8"/>
      <c r="IN584" s="8"/>
      <c r="IO584" s="8"/>
    </row>
    <row r="585" s="18" customFormat="1" ht="36" customHeight="1" spans="1:249">
      <c r="A585" s="210">
        <v>20</v>
      </c>
      <c r="B585" s="92" t="s">
        <v>1267</v>
      </c>
      <c r="C585" s="211" t="s">
        <v>1229</v>
      </c>
      <c r="D585" s="90" t="s">
        <v>909</v>
      </c>
      <c r="E585" s="61" t="s">
        <v>50</v>
      </c>
      <c r="F585" s="120" t="s">
        <v>1268</v>
      </c>
      <c r="G585" s="64">
        <v>5.6</v>
      </c>
      <c r="H585" s="63" t="s">
        <v>1206</v>
      </c>
      <c r="I585" s="67">
        <v>1</v>
      </c>
      <c r="J585" s="67"/>
      <c r="K585" s="86">
        <v>0.002</v>
      </c>
      <c r="L585" s="86">
        <v>0.0007</v>
      </c>
      <c r="M585" s="86">
        <v>0.008</v>
      </c>
      <c r="N585" s="86">
        <v>0.008</v>
      </c>
      <c r="O585" s="65" t="s">
        <v>1035</v>
      </c>
      <c r="P585" s="65" t="s">
        <v>1035</v>
      </c>
      <c r="Q585" s="65">
        <v>2021.12</v>
      </c>
      <c r="R585" s="116"/>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c r="CX585" s="8"/>
      <c r="CY585" s="8"/>
      <c r="CZ585" s="8"/>
      <c r="DA585" s="8"/>
      <c r="DB585" s="8"/>
      <c r="DC585" s="8"/>
      <c r="DD585" s="8"/>
      <c r="DE585" s="8"/>
      <c r="DF585" s="8"/>
      <c r="DG585" s="8"/>
      <c r="DH585" s="8"/>
      <c r="DI585" s="8"/>
      <c r="DJ585" s="8"/>
      <c r="DK585" s="8"/>
      <c r="DL585" s="8"/>
      <c r="DM585" s="8"/>
      <c r="DN585" s="8"/>
      <c r="DO585" s="8"/>
      <c r="DP585" s="8"/>
      <c r="DQ585" s="8"/>
      <c r="DR585" s="8"/>
      <c r="DS585" s="8"/>
      <c r="DT585" s="8"/>
      <c r="DU585" s="8"/>
      <c r="DV585" s="8"/>
      <c r="DW585" s="8"/>
      <c r="DX585" s="8"/>
      <c r="DY585" s="8"/>
      <c r="DZ585" s="8"/>
      <c r="EA585" s="8"/>
      <c r="EB585" s="8"/>
      <c r="EC585" s="8"/>
      <c r="ED585" s="8"/>
      <c r="EE585" s="8"/>
      <c r="EF585" s="8"/>
      <c r="EG585" s="8"/>
      <c r="EH585" s="8"/>
      <c r="EI585" s="8"/>
      <c r="EJ585" s="8"/>
      <c r="EK585" s="8"/>
      <c r="EL585" s="8"/>
      <c r="EM585" s="8"/>
      <c r="EN585" s="8"/>
      <c r="EO585" s="8"/>
      <c r="EP585" s="8"/>
      <c r="EQ585" s="8"/>
      <c r="ER585" s="8"/>
      <c r="ES585" s="8"/>
      <c r="ET585" s="8"/>
      <c r="EU585" s="8"/>
      <c r="EV585" s="8"/>
      <c r="EW585" s="8"/>
      <c r="EX585" s="8"/>
      <c r="EY585" s="8"/>
      <c r="EZ585" s="8"/>
      <c r="FA585" s="8"/>
      <c r="FB585" s="8"/>
      <c r="FC585" s="8"/>
      <c r="FD585" s="8"/>
      <c r="FE585" s="8"/>
      <c r="FF585" s="8"/>
      <c r="FG585" s="8"/>
      <c r="FH585" s="8"/>
      <c r="FI585" s="8"/>
      <c r="FJ585" s="8"/>
      <c r="FK585" s="8"/>
      <c r="FL585" s="8"/>
      <c r="FM585" s="8"/>
      <c r="FN585" s="8"/>
      <c r="FO585" s="8"/>
      <c r="FP585" s="8"/>
      <c r="FQ585" s="8"/>
      <c r="FR585" s="8"/>
      <c r="FS585" s="8"/>
      <c r="FT585" s="8"/>
      <c r="FU585" s="8"/>
      <c r="FV585" s="8"/>
      <c r="FW585" s="8"/>
      <c r="FX585" s="8"/>
      <c r="FY585" s="8"/>
      <c r="FZ585" s="8"/>
      <c r="GA585" s="8"/>
      <c r="GB585" s="8"/>
      <c r="GC585" s="8"/>
      <c r="GD585" s="8"/>
      <c r="GE585" s="8"/>
      <c r="GF585" s="8"/>
      <c r="GG585" s="8"/>
      <c r="GH585" s="8"/>
      <c r="GI585" s="8"/>
      <c r="GJ585" s="8"/>
      <c r="GK585" s="8"/>
      <c r="GL585" s="8"/>
      <c r="GM585" s="8"/>
      <c r="GN585" s="8"/>
      <c r="GO585" s="8"/>
      <c r="GP585" s="8"/>
      <c r="GQ585" s="8"/>
      <c r="GR585" s="8"/>
      <c r="GS585" s="8"/>
      <c r="GT585" s="8"/>
      <c r="GU585" s="8"/>
      <c r="GV585" s="8"/>
      <c r="GW585" s="8"/>
      <c r="GX585" s="8"/>
      <c r="GY585" s="8"/>
      <c r="GZ585" s="8"/>
      <c r="HA585" s="8"/>
      <c r="HB585" s="8"/>
      <c r="HC585" s="8"/>
      <c r="HD585" s="8"/>
      <c r="HE585" s="8"/>
      <c r="HF585" s="8"/>
      <c r="HG585" s="8"/>
      <c r="HH585" s="8"/>
      <c r="HI585" s="8"/>
      <c r="HJ585" s="8"/>
      <c r="HK585" s="8"/>
      <c r="HL585" s="8"/>
      <c r="HM585" s="8"/>
      <c r="HN585" s="8"/>
      <c r="HO585" s="8"/>
      <c r="HP585" s="8"/>
      <c r="HQ585" s="8"/>
      <c r="HR585" s="8"/>
      <c r="HS585" s="8"/>
      <c r="HT585" s="8"/>
      <c r="HU585" s="8"/>
      <c r="HV585" s="8"/>
      <c r="HW585" s="8"/>
      <c r="HX585" s="8"/>
      <c r="HY585" s="8"/>
      <c r="HZ585" s="8"/>
      <c r="IA585" s="8"/>
      <c r="IB585" s="8"/>
      <c r="IC585" s="8"/>
      <c r="ID585" s="8"/>
      <c r="IE585" s="8"/>
      <c r="IF585" s="8"/>
      <c r="IG585" s="8"/>
      <c r="IH585" s="8"/>
      <c r="II585" s="8"/>
      <c r="IJ585" s="8"/>
      <c r="IK585" s="8"/>
      <c r="IL585" s="8"/>
      <c r="IM585" s="8"/>
      <c r="IN585" s="8"/>
      <c r="IO585" s="8"/>
    </row>
    <row r="586" s="18" customFormat="1" ht="36" customHeight="1" spans="1:249">
      <c r="A586" s="210">
        <v>21</v>
      </c>
      <c r="B586" s="92" t="s">
        <v>1269</v>
      </c>
      <c r="C586" s="211" t="s">
        <v>1229</v>
      </c>
      <c r="D586" s="90" t="s">
        <v>909</v>
      </c>
      <c r="E586" s="61" t="s">
        <v>50</v>
      </c>
      <c r="F586" s="66" t="s">
        <v>1270</v>
      </c>
      <c r="G586" s="64">
        <v>53.3</v>
      </c>
      <c r="H586" s="63" t="s">
        <v>1206</v>
      </c>
      <c r="I586" s="65">
        <v>1</v>
      </c>
      <c r="J586" s="65"/>
      <c r="K586" s="86">
        <v>0.0053</v>
      </c>
      <c r="L586" s="86">
        <v>0.0101</v>
      </c>
      <c r="M586" s="86">
        <v>0.0192</v>
      </c>
      <c r="N586" s="86">
        <v>0.0192</v>
      </c>
      <c r="O586" s="65" t="s">
        <v>1035</v>
      </c>
      <c r="P586" s="65" t="s">
        <v>1035</v>
      </c>
      <c r="Q586" s="65">
        <v>2021.12</v>
      </c>
      <c r="R586" s="116"/>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c r="CX586" s="8"/>
      <c r="CY586" s="8"/>
      <c r="CZ586" s="8"/>
      <c r="DA586" s="8"/>
      <c r="DB586" s="8"/>
      <c r="DC586" s="8"/>
      <c r="DD586" s="8"/>
      <c r="DE586" s="8"/>
      <c r="DF586" s="8"/>
      <c r="DG586" s="8"/>
      <c r="DH586" s="8"/>
      <c r="DI586" s="8"/>
      <c r="DJ586" s="8"/>
      <c r="DK586" s="8"/>
      <c r="DL586" s="8"/>
      <c r="DM586" s="8"/>
      <c r="DN586" s="8"/>
      <c r="DO586" s="8"/>
      <c r="DP586" s="8"/>
      <c r="DQ586" s="8"/>
      <c r="DR586" s="8"/>
      <c r="DS586" s="8"/>
      <c r="DT586" s="8"/>
      <c r="DU586" s="8"/>
      <c r="DV586" s="8"/>
      <c r="DW586" s="8"/>
      <c r="DX586" s="8"/>
      <c r="DY586" s="8"/>
      <c r="DZ586" s="8"/>
      <c r="EA586" s="8"/>
      <c r="EB586" s="8"/>
      <c r="EC586" s="8"/>
      <c r="ED586" s="8"/>
      <c r="EE586" s="8"/>
      <c r="EF586" s="8"/>
      <c r="EG586" s="8"/>
      <c r="EH586" s="8"/>
      <c r="EI586" s="8"/>
      <c r="EJ586" s="8"/>
      <c r="EK586" s="8"/>
      <c r="EL586" s="8"/>
      <c r="EM586" s="8"/>
      <c r="EN586" s="8"/>
      <c r="EO586" s="8"/>
      <c r="EP586" s="8"/>
      <c r="EQ586" s="8"/>
      <c r="ER586" s="8"/>
      <c r="ES586" s="8"/>
      <c r="ET586" s="8"/>
      <c r="EU586" s="8"/>
      <c r="EV586" s="8"/>
      <c r="EW586" s="8"/>
      <c r="EX586" s="8"/>
      <c r="EY586" s="8"/>
      <c r="EZ586" s="8"/>
      <c r="FA586" s="8"/>
      <c r="FB586" s="8"/>
      <c r="FC586" s="8"/>
      <c r="FD586" s="8"/>
      <c r="FE586" s="8"/>
      <c r="FF586" s="8"/>
      <c r="FG586" s="8"/>
      <c r="FH586" s="8"/>
      <c r="FI586" s="8"/>
      <c r="FJ586" s="8"/>
      <c r="FK586" s="8"/>
      <c r="FL586" s="8"/>
      <c r="FM586" s="8"/>
      <c r="FN586" s="8"/>
      <c r="FO586" s="8"/>
      <c r="FP586" s="8"/>
      <c r="FQ586" s="8"/>
      <c r="FR586" s="8"/>
      <c r="FS586" s="8"/>
      <c r="FT586" s="8"/>
      <c r="FU586" s="8"/>
      <c r="FV586" s="8"/>
      <c r="FW586" s="8"/>
      <c r="FX586" s="8"/>
      <c r="FY586" s="8"/>
      <c r="FZ586" s="8"/>
      <c r="GA586" s="8"/>
      <c r="GB586" s="8"/>
      <c r="GC586" s="8"/>
      <c r="GD586" s="8"/>
      <c r="GE586" s="8"/>
      <c r="GF586" s="8"/>
      <c r="GG586" s="8"/>
      <c r="GH586" s="8"/>
      <c r="GI586" s="8"/>
      <c r="GJ586" s="8"/>
      <c r="GK586" s="8"/>
      <c r="GL586" s="8"/>
      <c r="GM586" s="8"/>
      <c r="GN586" s="8"/>
      <c r="GO586" s="8"/>
      <c r="GP586" s="8"/>
      <c r="GQ586" s="8"/>
      <c r="GR586" s="8"/>
      <c r="GS586" s="8"/>
      <c r="GT586" s="8"/>
      <c r="GU586" s="8"/>
      <c r="GV586" s="8"/>
      <c r="GW586" s="8"/>
      <c r="GX586" s="8"/>
      <c r="GY586" s="8"/>
      <c r="GZ586" s="8"/>
      <c r="HA586" s="8"/>
      <c r="HB586" s="8"/>
      <c r="HC586" s="8"/>
      <c r="HD586" s="8"/>
      <c r="HE586" s="8"/>
      <c r="HF586" s="8"/>
      <c r="HG586" s="8"/>
      <c r="HH586" s="8"/>
      <c r="HI586" s="8"/>
      <c r="HJ586" s="8"/>
      <c r="HK586" s="8"/>
      <c r="HL586" s="8"/>
      <c r="HM586" s="8"/>
      <c r="HN586" s="8"/>
      <c r="HO586" s="8"/>
      <c r="HP586" s="8"/>
      <c r="HQ586" s="8"/>
      <c r="HR586" s="8"/>
      <c r="HS586" s="8"/>
      <c r="HT586" s="8"/>
      <c r="HU586" s="8"/>
      <c r="HV586" s="8"/>
      <c r="HW586" s="8"/>
      <c r="HX586" s="8"/>
      <c r="HY586" s="8"/>
      <c r="HZ586" s="8"/>
      <c r="IA586" s="8"/>
      <c r="IB586" s="8"/>
      <c r="IC586" s="8"/>
      <c r="ID586" s="8"/>
      <c r="IE586" s="8"/>
      <c r="IF586" s="8"/>
      <c r="IG586" s="8"/>
      <c r="IH586" s="8"/>
      <c r="II586" s="8"/>
      <c r="IJ586" s="8"/>
      <c r="IK586" s="8"/>
      <c r="IL586" s="8"/>
      <c r="IM586" s="8"/>
      <c r="IN586" s="8"/>
      <c r="IO586" s="8"/>
    </row>
    <row r="587" s="18" customFormat="1" ht="36" customHeight="1" spans="1:249">
      <c r="A587" s="210">
        <v>22</v>
      </c>
      <c r="B587" s="67" t="s">
        <v>1271</v>
      </c>
      <c r="C587" s="211" t="s">
        <v>1229</v>
      </c>
      <c r="D587" s="90" t="s">
        <v>909</v>
      </c>
      <c r="E587" s="67" t="s">
        <v>121</v>
      </c>
      <c r="F587" s="66" t="s">
        <v>1272</v>
      </c>
      <c r="G587" s="64">
        <v>22.3</v>
      </c>
      <c r="H587" s="63" t="s">
        <v>1206</v>
      </c>
      <c r="I587" s="65">
        <v>1</v>
      </c>
      <c r="J587" s="82"/>
      <c r="K587" s="86">
        <v>0.0003</v>
      </c>
      <c r="L587" s="86">
        <v>0.0089</v>
      </c>
      <c r="M587" s="86">
        <v>0.0196</v>
      </c>
      <c r="N587" s="86">
        <v>0.0433</v>
      </c>
      <c r="O587" s="65" t="s">
        <v>1035</v>
      </c>
      <c r="P587" s="65" t="s">
        <v>1035</v>
      </c>
      <c r="Q587" s="65">
        <v>2021.12</v>
      </c>
      <c r="R587" s="116"/>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c r="CX587" s="8"/>
      <c r="CY587" s="8"/>
      <c r="CZ587" s="8"/>
      <c r="DA587" s="8"/>
      <c r="DB587" s="8"/>
      <c r="DC587" s="8"/>
      <c r="DD587" s="8"/>
      <c r="DE587" s="8"/>
      <c r="DF587" s="8"/>
      <c r="DG587" s="8"/>
      <c r="DH587" s="8"/>
      <c r="DI587" s="8"/>
      <c r="DJ587" s="8"/>
      <c r="DK587" s="8"/>
      <c r="DL587" s="8"/>
      <c r="DM587" s="8"/>
      <c r="DN587" s="8"/>
      <c r="DO587" s="8"/>
      <c r="DP587" s="8"/>
      <c r="DQ587" s="8"/>
      <c r="DR587" s="8"/>
      <c r="DS587" s="8"/>
      <c r="DT587" s="8"/>
      <c r="DU587" s="8"/>
      <c r="DV587" s="8"/>
      <c r="DW587" s="8"/>
      <c r="DX587" s="8"/>
      <c r="DY587" s="8"/>
      <c r="DZ587" s="8"/>
      <c r="EA587" s="8"/>
      <c r="EB587" s="8"/>
      <c r="EC587" s="8"/>
      <c r="ED587" s="8"/>
      <c r="EE587" s="8"/>
      <c r="EF587" s="8"/>
      <c r="EG587" s="8"/>
      <c r="EH587" s="8"/>
      <c r="EI587" s="8"/>
      <c r="EJ587" s="8"/>
      <c r="EK587" s="8"/>
      <c r="EL587" s="8"/>
      <c r="EM587" s="8"/>
      <c r="EN587" s="8"/>
      <c r="EO587" s="8"/>
      <c r="EP587" s="8"/>
      <c r="EQ587" s="8"/>
      <c r="ER587" s="8"/>
      <c r="ES587" s="8"/>
      <c r="ET587" s="8"/>
      <c r="EU587" s="8"/>
      <c r="EV587" s="8"/>
      <c r="EW587" s="8"/>
      <c r="EX587" s="8"/>
      <c r="EY587" s="8"/>
      <c r="EZ587" s="8"/>
      <c r="FA587" s="8"/>
      <c r="FB587" s="8"/>
      <c r="FC587" s="8"/>
      <c r="FD587" s="8"/>
      <c r="FE587" s="8"/>
      <c r="FF587" s="8"/>
      <c r="FG587" s="8"/>
      <c r="FH587" s="8"/>
      <c r="FI587" s="8"/>
      <c r="FJ587" s="8"/>
      <c r="FK587" s="8"/>
      <c r="FL587" s="8"/>
      <c r="FM587" s="8"/>
      <c r="FN587" s="8"/>
      <c r="FO587" s="8"/>
      <c r="FP587" s="8"/>
      <c r="FQ587" s="8"/>
      <c r="FR587" s="8"/>
      <c r="FS587" s="8"/>
      <c r="FT587" s="8"/>
      <c r="FU587" s="8"/>
      <c r="FV587" s="8"/>
      <c r="FW587" s="8"/>
      <c r="FX587" s="8"/>
      <c r="FY587" s="8"/>
      <c r="FZ587" s="8"/>
      <c r="GA587" s="8"/>
      <c r="GB587" s="8"/>
      <c r="GC587" s="8"/>
      <c r="GD587" s="8"/>
      <c r="GE587" s="8"/>
      <c r="GF587" s="8"/>
      <c r="GG587" s="8"/>
      <c r="GH587" s="8"/>
      <c r="GI587" s="8"/>
      <c r="GJ587" s="8"/>
      <c r="GK587" s="8"/>
      <c r="GL587" s="8"/>
      <c r="GM587" s="8"/>
      <c r="GN587" s="8"/>
      <c r="GO587" s="8"/>
      <c r="GP587" s="8"/>
      <c r="GQ587" s="8"/>
      <c r="GR587" s="8"/>
      <c r="GS587" s="8"/>
      <c r="GT587" s="8"/>
      <c r="GU587" s="8"/>
      <c r="GV587" s="8"/>
      <c r="GW587" s="8"/>
      <c r="GX587" s="8"/>
      <c r="GY587" s="8"/>
      <c r="GZ587" s="8"/>
      <c r="HA587" s="8"/>
      <c r="HB587" s="8"/>
      <c r="HC587" s="8"/>
      <c r="HD587" s="8"/>
      <c r="HE587" s="8"/>
      <c r="HF587" s="8"/>
      <c r="HG587" s="8"/>
      <c r="HH587" s="8"/>
      <c r="HI587" s="8"/>
      <c r="HJ587" s="8"/>
      <c r="HK587" s="8"/>
      <c r="HL587" s="8"/>
      <c r="HM587" s="8"/>
      <c r="HN587" s="8"/>
      <c r="HO587" s="8"/>
      <c r="HP587" s="8"/>
      <c r="HQ587" s="8"/>
      <c r="HR587" s="8"/>
      <c r="HS587" s="8"/>
      <c r="HT587" s="8"/>
      <c r="HU587" s="8"/>
      <c r="HV587" s="8"/>
      <c r="HW587" s="8"/>
      <c r="HX587" s="8"/>
      <c r="HY587" s="8"/>
      <c r="HZ587" s="8"/>
      <c r="IA587" s="8"/>
      <c r="IB587" s="8"/>
      <c r="IC587" s="8"/>
      <c r="ID587" s="8"/>
      <c r="IE587" s="8"/>
      <c r="IF587" s="8"/>
      <c r="IG587" s="8"/>
      <c r="IH587" s="8"/>
      <c r="II587" s="8"/>
      <c r="IJ587" s="8"/>
      <c r="IK587" s="8"/>
      <c r="IL587" s="8"/>
      <c r="IM587" s="8"/>
      <c r="IN587" s="8"/>
      <c r="IO587" s="8"/>
    </row>
    <row r="588" s="18" customFormat="1" ht="36" customHeight="1" spans="1:249">
      <c r="A588" s="210">
        <v>23</v>
      </c>
      <c r="B588" s="61" t="s">
        <v>1273</v>
      </c>
      <c r="C588" s="211" t="s">
        <v>1229</v>
      </c>
      <c r="D588" s="90" t="s">
        <v>909</v>
      </c>
      <c r="E588" s="67" t="s">
        <v>121</v>
      </c>
      <c r="F588" s="66" t="s">
        <v>1274</v>
      </c>
      <c r="G588" s="128">
        <v>5.1</v>
      </c>
      <c r="H588" s="63" t="s">
        <v>1206</v>
      </c>
      <c r="I588" s="65"/>
      <c r="J588" s="65">
        <v>1</v>
      </c>
      <c r="K588" s="86">
        <v>0.0005</v>
      </c>
      <c r="L588" s="86">
        <v>0.0008</v>
      </c>
      <c r="M588" s="86">
        <v>0.0026</v>
      </c>
      <c r="N588" s="86">
        <v>0.0049</v>
      </c>
      <c r="O588" s="65" t="s">
        <v>1035</v>
      </c>
      <c r="P588" s="65" t="s">
        <v>1035</v>
      </c>
      <c r="Q588" s="65">
        <v>2021.12</v>
      </c>
      <c r="R588" s="116"/>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c r="BT588" s="8"/>
      <c r="BU588" s="8"/>
      <c r="BV588" s="8"/>
      <c r="BW588" s="8"/>
      <c r="BX588" s="8"/>
      <c r="BY588" s="8"/>
      <c r="BZ588" s="8"/>
      <c r="CA588" s="8"/>
      <c r="CB588" s="8"/>
      <c r="CC588" s="8"/>
      <c r="CD588" s="8"/>
      <c r="CE588" s="8"/>
      <c r="CF588" s="8"/>
      <c r="CG588" s="8"/>
      <c r="CH588" s="8"/>
      <c r="CI588" s="8"/>
      <c r="CJ588" s="8"/>
      <c r="CK588" s="8"/>
      <c r="CL588" s="8"/>
      <c r="CM588" s="8"/>
      <c r="CN588" s="8"/>
      <c r="CO588" s="8"/>
      <c r="CP588" s="8"/>
      <c r="CQ588" s="8"/>
      <c r="CR588" s="8"/>
      <c r="CS588" s="8"/>
      <c r="CT588" s="8"/>
      <c r="CU588" s="8"/>
      <c r="CV588" s="8"/>
      <c r="CW588" s="8"/>
      <c r="CX588" s="8"/>
      <c r="CY588" s="8"/>
      <c r="CZ588" s="8"/>
      <c r="DA588" s="8"/>
      <c r="DB588" s="8"/>
      <c r="DC588" s="8"/>
      <c r="DD588" s="8"/>
      <c r="DE588" s="8"/>
      <c r="DF588" s="8"/>
      <c r="DG588" s="8"/>
      <c r="DH588" s="8"/>
      <c r="DI588" s="8"/>
      <c r="DJ588" s="8"/>
      <c r="DK588" s="8"/>
      <c r="DL588" s="8"/>
      <c r="DM588" s="8"/>
      <c r="DN588" s="8"/>
      <c r="DO588" s="8"/>
      <c r="DP588" s="8"/>
      <c r="DQ588" s="8"/>
      <c r="DR588" s="8"/>
      <c r="DS588" s="8"/>
      <c r="DT588" s="8"/>
      <c r="DU588" s="8"/>
      <c r="DV588" s="8"/>
      <c r="DW588" s="8"/>
      <c r="DX588" s="8"/>
      <c r="DY588" s="8"/>
      <c r="DZ588" s="8"/>
      <c r="EA588" s="8"/>
      <c r="EB588" s="8"/>
      <c r="EC588" s="8"/>
      <c r="ED588" s="8"/>
      <c r="EE588" s="8"/>
      <c r="EF588" s="8"/>
      <c r="EG588" s="8"/>
      <c r="EH588" s="8"/>
      <c r="EI588" s="8"/>
      <c r="EJ588" s="8"/>
      <c r="EK588" s="8"/>
      <c r="EL588" s="8"/>
      <c r="EM588" s="8"/>
      <c r="EN588" s="8"/>
      <c r="EO588" s="8"/>
      <c r="EP588" s="8"/>
      <c r="EQ588" s="8"/>
      <c r="ER588" s="8"/>
      <c r="ES588" s="8"/>
      <c r="ET588" s="8"/>
      <c r="EU588" s="8"/>
      <c r="EV588" s="8"/>
      <c r="EW588" s="8"/>
      <c r="EX588" s="8"/>
      <c r="EY588" s="8"/>
      <c r="EZ588" s="8"/>
      <c r="FA588" s="8"/>
      <c r="FB588" s="8"/>
      <c r="FC588" s="8"/>
      <c r="FD588" s="8"/>
      <c r="FE588" s="8"/>
      <c r="FF588" s="8"/>
      <c r="FG588" s="8"/>
      <c r="FH588" s="8"/>
      <c r="FI588" s="8"/>
      <c r="FJ588" s="8"/>
      <c r="FK588" s="8"/>
      <c r="FL588" s="8"/>
      <c r="FM588" s="8"/>
      <c r="FN588" s="8"/>
      <c r="FO588" s="8"/>
      <c r="FP588" s="8"/>
      <c r="FQ588" s="8"/>
      <c r="FR588" s="8"/>
      <c r="FS588" s="8"/>
      <c r="FT588" s="8"/>
      <c r="FU588" s="8"/>
      <c r="FV588" s="8"/>
      <c r="FW588" s="8"/>
      <c r="FX588" s="8"/>
      <c r="FY588" s="8"/>
      <c r="FZ588" s="8"/>
      <c r="GA588" s="8"/>
      <c r="GB588" s="8"/>
      <c r="GC588" s="8"/>
      <c r="GD588" s="8"/>
      <c r="GE588" s="8"/>
      <c r="GF588" s="8"/>
      <c r="GG588" s="8"/>
      <c r="GH588" s="8"/>
      <c r="GI588" s="8"/>
      <c r="GJ588" s="8"/>
      <c r="GK588" s="8"/>
      <c r="GL588" s="8"/>
      <c r="GM588" s="8"/>
      <c r="GN588" s="8"/>
      <c r="GO588" s="8"/>
      <c r="GP588" s="8"/>
      <c r="GQ588" s="8"/>
      <c r="GR588" s="8"/>
      <c r="GS588" s="8"/>
      <c r="GT588" s="8"/>
      <c r="GU588" s="8"/>
      <c r="GV588" s="8"/>
      <c r="GW588" s="8"/>
      <c r="GX588" s="8"/>
      <c r="GY588" s="8"/>
      <c r="GZ588" s="8"/>
      <c r="HA588" s="8"/>
      <c r="HB588" s="8"/>
      <c r="HC588" s="8"/>
      <c r="HD588" s="8"/>
      <c r="HE588" s="8"/>
      <c r="HF588" s="8"/>
      <c r="HG588" s="8"/>
      <c r="HH588" s="8"/>
      <c r="HI588" s="8"/>
      <c r="HJ588" s="8"/>
      <c r="HK588" s="8"/>
      <c r="HL588" s="8"/>
      <c r="HM588" s="8"/>
      <c r="HN588" s="8"/>
      <c r="HO588" s="8"/>
      <c r="HP588" s="8"/>
      <c r="HQ588" s="8"/>
      <c r="HR588" s="8"/>
      <c r="HS588" s="8"/>
      <c r="HT588" s="8"/>
      <c r="HU588" s="8"/>
      <c r="HV588" s="8"/>
      <c r="HW588" s="8"/>
      <c r="HX588" s="8"/>
      <c r="HY588" s="8"/>
      <c r="HZ588" s="8"/>
      <c r="IA588" s="8"/>
      <c r="IB588" s="8"/>
      <c r="IC588" s="8"/>
      <c r="ID588" s="8"/>
      <c r="IE588" s="8"/>
      <c r="IF588" s="8"/>
      <c r="IG588" s="8"/>
      <c r="IH588" s="8"/>
      <c r="II588" s="8"/>
      <c r="IJ588" s="8"/>
      <c r="IK588" s="8"/>
      <c r="IL588" s="8"/>
      <c r="IM588" s="8"/>
      <c r="IN588" s="8"/>
      <c r="IO588" s="8"/>
    </row>
    <row r="589" s="18" customFormat="1" ht="36" customHeight="1" spans="1:249">
      <c r="A589" s="210">
        <v>24</v>
      </c>
      <c r="B589" s="61" t="s">
        <v>1116</v>
      </c>
      <c r="C589" s="211" t="s">
        <v>1229</v>
      </c>
      <c r="D589" s="90" t="s">
        <v>909</v>
      </c>
      <c r="E589" s="67" t="s">
        <v>121</v>
      </c>
      <c r="F589" s="66" t="s">
        <v>1275</v>
      </c>
      <c r="G589" s="128">
        <v>4</v>
      </c>
      <c r="H589" s="63" t="s">
        <v>1206</v>
      </c>
      <c r="I589" s="65"/>
      <c r="J589" s="65">
        <v>1</v>
      </c>
      <c r="K589" s="86">
        <v>0.0004</v>
      </c>
      <c r="L589" s="86">
        <v>0.001</v>
      </c>
      <c r="M589" s="86">
        <v>0.0017</v>
      </c>
      <c r="N589" s="86">
        <v>0.0061</v>
      </c>
      <c r="O589" s="65" t="s">
        <v>1035</v>
      </c>
      <c r="P589" s="65" t="s">
        <v>1035</v>
      </c>
      <c r="Q589" s="65">
        <v>2021.12</v>
      </c>
      <c r="R589" s="116"/>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8"/>
      <c r="EU589" s="8"/>
      <c r="EV589" s="8"/>
      <c r="EW589" s="8"/>
      <c r="EX589" s="8"/>
      <c r="EY589" s="8"/>
      <c r="EZ589" s="8"/>
      <c r="FA589" s="8"/>
      <c r="FB589" s="8"/>
      <c r="FC589" s="8"/>
      <c r="FD589" s="8"/>
      <c r="FE589" s="8"/>
      <c r="FF589" s="8"/>
      <c r="FG589" s="8"/>
      <c r="FH589" s="8"/>
      <c r="FI589" s="8"/>
      <c r="FJ589" s="8"/>
      <c r="FK589" s="8"/>
      <c r="FL589" s="8"/>
      <c r="FM589" s="8"/>
      <c r="FN589" s="8"/>
      <c r="FO589" s="8"/>
      <c r="FP589" s="8"/>
      <c r="FQ589" s="8"/>
      <c r="FR589" s="8"/>
      <c r="FS589" s="8"/>
      <c r="FT589" s="8"/>
      <c r="FU589" s="8"/>
      <c r="FV589" s="8"/>
      <c r="FW589" s="8"/>
      <c r="FX589" s="8"/>
      <c r="FY589" s="8"/>
      <c r="FZ589" s="8"/>
      <c r="GA589" s="8"/>
      <c r="GB589" s="8"/>
      <c r="GC589" s="8"/>
      <c r="GD589" s="8"/>
      <c r="GE589" s="8"/>
      <c r="GF589" s="8"/>
      <c r="GG589" s="8"/>
      <c r="GH589" s="8"/>
      <c r="GI589" s="8"/>
      <c r="GJ589" s="8"/>
      <c r="GK589" s="8"/>
      <c r="GL589" s="8"/>
      <c r="GM589" s="8"/>
      <c r="GN589" s="8"/>
      <c r="GO589" s="8"/>
      <c r="GP589" s="8"/>
      <c r="GQ589" s="8"/>
      <c r="GR589" s="8"/>
      <c r="GS589" s="8"/>
      <c r="GT589" s="8"/>
      <c r="GU589" s="8"/>
      <c r="GV589" s="8"/>
      <c r="GW589" s="8"/>
      <c r="GX589" s="8"/>
      <c r="GY589" s="8"/>
      <c r="GZ589" s="8"/>
      <c r="HA589" s="8"/>
      <c r="HB589" s="8"/>
      <c r="HC589" s="8"/>
      <c r="HD589" s="8"/>
      <c r="HE589" s="8"/>
      <c r="HF589" s="8"/>
      <c r="HG589" s="8"/>
      <c r="HH589" s="8"/>
      <c r="HI589" s="8"/>
      <c r="HJ589" s="8"/>
      <c r="HK589" s="8"/>
      <c r="HL589" s="8"/>
      <c r="HM589" s="8"/>
      <c r="HN589" s="8"/>
      <c r="HO589" s="8"/>
      <c r="HP589" s="8"/>
      <c r="HQ589" s="8"/>
      <c r="HR589" s="8"/>
      <c r="HS589" s="8"/>
      <c r="HT589" s="8"/>
      <c r="HU589" s="8"/>
      <c r="HV589" s="8"/>
      <c r="HW589" s="8"/>
      <c r="HX589" s="8"/>
      <c r="HY589" s="8"/>
      <c r="HZ589" s="8"/>
      <c r="IA589" s="8"/>
      <c r="IB589" s="8"/>
      <c r="IC589" s="8"/>
      <c r="ID589" s="8"/>
      <c r="IE589" s="8"/>
      <c r="IF589" s="8"/>
      <c r="IG589" s="8"/>
      <c r="IH589" s="8"/>
      <c r="II589" s="8"/>
      <c r="IJ589" s="8"/>
      <c r="IK589" s="8"/>
      <c r="IL589" s="8"/>
      <c r="IM589" s="8"/>
      <c r="IN589" s="8"/>
      <c r="IO589" s="8"/>
    </row>
    <row r="590" s="18" customFormat="1" ht="36" customHeight="1" spans="1:249">
      <c r="A590" s="210">
        <v>25</v>
      </c>
      <c r="B590" s="67" t="s">
        <v>1276</v>
      </c>
      <c r="C590" s="211" t="s">
        <v>1229</v>
      </c>
      <c r="D590" s="90" t="s">
        <v>909</v>
      </c>
      <c r="E590" s="67" t="s">
        <v>121</v>
      </c>
      <c r="F590" s="66" t="s">
        <v>1277</v>
      </c>
      <c r="G590" s="64">
        <v>7</v>
      </c>
      <c r="H590" s="63" t="s">
        <v>1206</v>
      </c>
      <c r="I590" s="65"/>
      <c r="J590" s="65">
        <v>1</v>
      </c>
      <c r="K590" s="86">
        <v>0.0007</v>
      </c>
      <c r="L590" s="86">
        <v>0.0425</v>
      </c>
      <c r="M590" s="86">
        <v>0.0001</v>
      </c>
      <c r="N590" s="86">
        <v>0.1258</v>
      </c>
      <c r="O590" s="65" t="s">
        <v>1035</v>
      </c>
      <c r="P590" s="65" t="s">
        <v>1035</v>
      </c>
      <c r="Q590" s="65">
        <v>2021.12</v>
      </c>
      <c r="R590" s="116"/>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c r="DE590" s="8"/>
      <c r="DF590" s="8"/>
      <c r="DG590" s="8"/>
      <c r="DH590" s="8"/>
      <c r="DI590" s="8"/>
      <c r="DJ590" s="8"/>
      <c r="DK590" s="8"/>
      <c r="DL590" s="8"/>
      <c r="DM590" s="8"/>
      <c r="DN590" s="8"/>
      <c r="DO590" s="8"/>
      <c r="DP590" s="8"/>
      <c r="DQ590" s="8"/>
      <c r="DR590" s="8"/>
      <c r="DS590" s="8"/>
      <c r="DT590" s="8"/>
      <c r="DU590" s="8"/>
      <c r="DV590" s="8"/>
      <c r="DW590" s="8"/>
      <c r="DX590" s="8"/>
      <c r="DY590" s="8"/>
      <c r="DZ590" s="8"/>
      <c r="EA590" s="8"/>
      <c r="EB590" s="8"/>
      <c r="EC590" s="8"/>
      <c r="ED590" s="8"/>
      <c r="EE590" s="8"/>
      <c r="EF590" s="8"/>
      <c r="EG590" s="8"/>
      <c r="EH590" s="8"/>
      <c r="EI590" s="8"/>
      <c r="EJ590" s="8"/>
      <c r="EK590" s="8"/>
      <c r="EL590" s="8"/>
      <c r="EM590" s="8"/>
      <c r="EN590" s="8"/>
      <c r="EO590" s="8"/>
      <c r="EP590" s="8"/>
      <c r="EQ590" s="8"/>
      <c r="ER590" s="8"/>
      <c r="ES590" s="8"/>
      <c r="ET590" s="8"/>
      <c r="EU590" s="8"/>
      <c r="EV590" s="8"/>
      <c r="EW590" s="8"/>
      <c r="EX590" s="8"/>
      <c r="EY590" s="8"/>
      <c r="EZ590" s="8"/>
      <c r="FA590" s="8"/>
      <c r="FB590" s="8"/>
      <c r="FC590" s="8"/>
      <c r="FD590" s="8"/>
      <c r="FE590" s="8"/>
      <c r="FF590" s="8"/>
      <c r="FG590" s="8"/>
      <c r="FH590" s="8"/>
      <c r="FI590" s="8"/>
      <c r="FJ590" s="8"/>
      <c r="FK590" s="8"/>
      <c r="FL590" s="8"/>
      <c r="FM590" s="8"/>
      <c r="FN590" s="8"/>
      <c r="FO590" s="8"/>
      <c r="FP590" s="8"/>
      <c r="FQ590" s="8"/>
      <c r="FR590" s="8"/>
      <c r="FS590" s="8"/>
      <c r="FT590" s="8"/>
      <c r="FU590" s="8"/>
      <c r="FV590" s="8"/>
      <c r="FW590" s="8"/>
      <c r="FX590" s="8"/>
      <c r="FY590" s="8"/>
      <c r="FZ590" s="8"/>
      <c r="GA590" s="8"/>
      <c r="GB590" s="8"/>
      <c r="GC590" s="8"/>
      <c r="GD590" s="8"/>
      <c r="GE590" s="8"/>
      <c r="GF590" s="8"/>
      <c r="GG590" s="8"/>
      <c r="GH590" s="8"/>
      <c r="GI590" s="8"/>
      <c r="GJ590" s="8"/>
      <c r="GK590" s="8"/>
      <c r="GL590" s="8"/>
      <c r="GM590" s="8"/>
      <c r="GN590" s="8"/>
      <c r="GO590" s="8"/>
      <c r="GP590" s="8"/>
      <c r="GQ590" s="8"/>
      <c r="GR590" s="8"/>
      <c r="GS590" s="8"/>
      <c r="GT590" s="8"/>
      <c r="GU590" s="8"/>
      <c r="GV590" s="8"/>
      <c r="GW590" s="8"/>
      <c r="GX590" s="8"/>
      <c r="GY590" s="8"/>
      <c r="GZ590" s="8"/>
      <c r="HA590" s="8"/>
      <c r="HB590" s="8"/>
      <c r="HC590" s="8"/>
      <c r="HD590" s="8"/>
      <c r="HE590" s="8"/>
      <c r="HF590" s="8"/>
      <c r="HG590" s="8"/>
      <c r="HH590" s="8"/>
      <c r="HI590" s="8"/>
      <c r="HJ590" s="8"/>
      <c r="HK590" s="8"/>
      <c r="HL590" s="8"/>
      <c r="HM590" s="8"/>
      <c r="HN590" s="8"/>
      <c r="HO590" s="8"/>
      <c r="HP590" s="8"/>
      <c r="HQ590" s="8"/>
      <c r="HR590" s="8"/>
      <c r="HS590" s="8"/>
      <c r="HT590" s="8"/>
      <c r="HU590" s="8"/>
      <c r="HV590" s="8"/>
      <c r="HW590" s="8"/>
      <c r="HX590" s="8"/>
      <c r="HY590" s="8"/>
      <c r="HZ590" s="8"/>
      <c r="IA590" s="8"/>
      <c r="IB590" s="8"/>
      <c r="IC590" s="8"/>
      <c r="ID590" s="8"/>
      <c r="IE590" s="8"/>
      <c r="IF590" s="8"/>
      <c r="IG590" s="8"/>
      <c r="IH590" s="8"/>
      <c r="II590" s="8"/>
      <c r="IJ590" s="8"/>
      <c r="IK590" s="8"/>
      <c r="IL590" s="8"/>
      <c r="IM590" s="8"/>
      <c r="IN590" s="8"/>
      <c r="IO590" s="8"/>
    </row>
    <row r="591" s="18" customFormat="1" ht="36" customHeight="1" spans="1:249">
      <c r="A591" s="210">
        <v>26</v>
      </c>
      <c r="B591" s="61" t="s">
        <v>1278</v>
      </c>
      <c r="C591" s="211" t="s">
        <v>1229</v>
      </c>
      <c r="D591" s="90" t="s">
        <v>909</v>
      </c>
      <c r="E591" s="67" t="s">
        <v>111</v>
      </c>
      <c r="F591" s="66" t="s">
        <v>1279</v>
      </c>
      <c r="G591" s="128">
        <v>32.3</v>
      </c>
      <c r="H591" s="63" t="s">
        <v>1206</v>
      </c>
      <c r="I591" s="132">
        <v>2</v>
      </c>
      <c r="J591" s="132"/>
      <c r="K591" s="87">
        <v>0.145</v>
      </c>
      <c r="L591" s="87">
        <v>0.0234</v>
      </c>
      <c r="M591" s="87">
        <v>0.0158</v>
      </c>
      <c r="N591" s="87">
        <v>0.0149</v>
      </c>
      <c r="O591" s="65" t="s">
        <v>1035</v>
      </c>
      <c r="P591" s="65" t="s">
        <v>1035</v>
      </c>
      <c r="Q591" s="65">
        <v>2021.12</v>
      </c>
      <c r="R591" s="116"/>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c r="CX591" s="8"/>
      <c r="CY591" s="8"/>
      <c r="CZ591" s="8"/>
      <c r="DA591" s="8"/>
      <c r="DB591" s="8"/>
      <c r="DC591" s="8"/>
      <c r="DD591" s="8"/>
      <c r="DE591" s="8"/>
      <c r="DF591" s="8"/>
      <c r="DG591" s="8"/>
      <c r="DH591" s="8"/>
      <c r="DI591" s="8"/>
      <c r="DJ591" s="8"/>
      <c r="DK591" s="8"/>
      <c r="DL591" s="8"/>
      <c r="DM591" s="8"/>
      <c r="DN591" s="8"/>
      <c r="DO591" s="8"/>
      <c r="DP591" s="8"/>
      <c r="DQ591" s="8"/>
      <c r="DR591" s="8"/>
      <c r="DS591" s="8"/>
      <c r="DT591" s="8"/>
      <c r="DU591" s="8"/>
      <c r="DV591" s="8"/>
      <c r="DW591" s="8"/>
      <c r="DX591" s="8"/>
      <c r="DY591" s="8"/>
      <c r="DZ591" s="8"/>
      <c r="EA591" s="8"/>
      <c r="EB591" s="8"/>
      <c r="EC591" s="8"/>
      <c r="ED591" s="8"/>
      <c r="EE591" s="8"/>
      <c r="EF591" s="8"/>
      <c r="EG591" s="8"/>
      <c r="EH591" s="8"/>
      <c r="EI591" s="8"/>
      <c r="EJ591" s="8"/>
      <c r="EK591" s="8"/>
      <c r="EL591" s="8"/>
      <c r="EM591" s="8"/>
      <c r="EN591" s="8"/>
      <c r="EO591" s="8"/>
      <c r="EP591" s="8"/>
      <c r="EQ591" s="8"/>
      <c r="ER591" s="8"/>
      <c r="ES591" s="8"/>
      <c r="ET591" s="8"/>
      <c r="EU591" s="8"/>
      <c r="EV591" s="8"/>
      <c r="EW591" s="8"/>
      <c r="EX591" s="8"/>
      <c r="EY591" s="8"/>
      <c r="EZ591" s="8"/>
      <c r="FA591" s="8"/>
      <c r="FB591" s="8"/>
      <c r="FC591" s="8"/>
      <c r="FD591" s="8"/>
      <c r="FE591" s="8"/>
      <c r="FF591" s="8"/>
      <c r="FG591" s="8"/>
      <c r="FH591" s="8"/>
      <c r="FI591" s="8"/>
      <c r="FJ591" s="8"/>
      <c r="FK591" s="8"/>
      <c r="FL591" s="8"/>
      <c r="FM591" s="8"/>
      <c r="FN591" s="8"/>
      <c r="FO591" s="8"/>
      <c r="FP591" s="8"/>
      <c r="FQ591" s="8"/>
      <c r="FR591" s="8"/>
      <c r="FS591" s="8"/>
      <c r="FT591" s="8"/>
      <c r="FU591" s="8"/>
      <c r="FV591" s="8"/>
      <c r="FW591" s="8"/>
      <c r="FX591" s="8"/>
      <c r="FY591" s="8"/>
      <c r="FZ591" s="8"/>
      <c r="GA591" s="8"/>
      <c r="GB591" s="8"/>
      <c r="GC591" s="8"/>
      <c r="GD591" s="8"/>
      <c r="GE591" s="8"/>
      <c r="GF591" s="8"/>
      <c r="GG591" s="8"/>
      <c r="GH591" s="8"/>
      <c r="GI591" s="8"/>
      <c r="GJ591" s="8"/>
      <c r="GK591" s="8"/>
      <c r="GL591" s="8"/>
      <c r="GM591" s="8"/>
      <c r="GN591" s="8"/>
      <c r="GO591" s="8"/>
      <c r="GP591" s="8"/>
      <c r="GQ591" s="8"/>
      <c r="GR591" s="8"/>
      <c r="GS591" s="8"/>
      <c r="GT591" s="8"/>
      <c r="GU591" s="8"/>
      <c r="GV591" s="8"/>
      <c r="GW591" s="8"/>
      <c r="GX591" s="8"/>
      <c r="GY591" s="8"/>
      <c r="GZ591" s="8"/>
      <c r="HA591" s="8"/>
      <c r="HB591" s="8"/>
      <c r="HC591" s="8"/>
      <c r="HD591" s="8"/>
      <c r="HE591" s="8"/>
      <c r="HF591" s="8"/>
      <c r="HG591" s="8"/>
      <c r="HH591" s="8"/>
      <c r="HI591" s="8"/>
      <c r="HJ591" s="8"/>
      <c r="HK591" s="8"/>
      <c r="HL591" s="8"/>
      <c r="HM591" s="8"/>
      <c r="HN591" s="8"/>
      <c r="HO591" s="8"/>
      <c r="HP591" s="8"/>
      <c r="HQ591" s="8"/>
      <c r="HR591" s="8"/>
      <c r="HS591" s="8"/>
      <c r="HT591" s="8"/>
      <c r="HU591" s="8"/>
      <c r="HV591" s="8"/>
      <c r="HW591" s="8"/>
      <c r="HX591" s="8"/>
      <c r="HY591" s="8"/>
      <c r="HZ591" s="8"/>
      <c r="IA591" s="8"/>
      <c r="IB591" s="8"/>
      <c r="IC591" s="8"/>
      <c r="ID591" s="8"/>
      <c r="IE591" s="8"/>
      <c r="IF591" s="8"/>
      <c r="IG591" s="8"/>
      <c r="IH591" s="8"/>
      <c r="II591" s="8"/>
      <c r="IJ591" s="8"/>
      <c r="IK591" s="8"/>
      <c r="IL591" s="8"/>
      <c r="IM591" s="8"/>
      <c r="IN591" s="8"/>
      <c r="IO591" s="8"/>
    </row>
    <row r="592" s="18" customFormat="1" ht="36" customHeight="1" spans="1:249">
      <c r="A592" s="210">
        <v>27</v>
      </c>
      <c r="B592" s="67" t="s">
        <v>1280</v>
      </c>
      <c r="C592" s="211" t="s">
        <v>1229</v>
      </c>
      <c r="D592" s="90" t="s">
        <v>909</v>
      </c>
      <c r="E592" s="67" t="s">
        <v>111</v>
      </c>
      <c r="F592" s="66" t="s">
        <v>1281</v>
      </c>
      <c r="G592" s="64">
        <v>95.7</v>
      </c>
      <c r="H592" s="63" t="s">
        <v>1206</v>
      </c>
      <c r="I592" s="67">
        <v>2</v>
      </c>
      <c r="J592" s="67"/>
      <c r="K592" s="86">
        <v>0.0324</v>
      </c>
      <c r="L592" s="86">
        <v>0.0157</v>
      </c>
      <c r="M592" s="86">
        <v>0.0147</v>
      </c>
      <c r="N592" s="86">
        <v>0.0247</v>
      </c>
      <c r="O592" s="65" t="s">
        <v>1035</v>
      </c>
      <c r="P592" s="65" t="s">
        <v>1035</v>
      </c>
      <c r="Q592" s="65">
        <v>2021.12</v>
      </c>
      <c r="R592" s="116"/>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c r="CX592" s="8"/>
      <c r="CY592" s="8"/>
      <c r="CZ592" s="8"/>
      <c r="DA592" s="8"/>
      <c r="DB592" s="8"/>
      <c r="DC592" s="8"/>
      <c r="DD592" s="8"/>
      <c r="DE592" s="8"/>
      <c r="DF592" s="8"/>
      <c r="DG592" s="8"/>
      <c r="DH592" s="8"/>
      <c r="DI592" s="8"/>
      <c r="DJ592" s="8"/>
      <c r="DK592" s="8"/>
      <c r="DL592" s="8"/>
      <c r="DM592" s="8"/>
      <c r="DN592" s="8"/>
      <c r="DO592" s="8"/>
      <c r="DP592" s="8"/>
      <c r="DQ592" s="8"/>
      <c r="DR592" s="8"/>
      <c r="DS592" s="8"/>
      <c r="DT592" s="8"/>
      <c r="DU592" s="8"/>
      <c r="DV592" s="8"/>
      <c r="DW592" s="8"/>
      <c r="DX592" s="8"/>
      <c r="DY592" s="8"/>
      <c r="DZ592" s="8"/>
      <c r="EA592" s="8"/>
      <c r="EB592" s="8"/>
      <c r="EC592" s="8"/>
      <c r="ED592" s="8"/>
      <c r="EE592" s="8"/>
      <c r="EF592" s="8"/>
      <c r="EG592" s="8"/>
      <c r="EH592" s="8"/>
      <c r="EI592" s="8"/>
      <c r="EJ592" s="8"/>
      <c r="EK592" s="8"/>
      <c r="EL592" s="8"/>
      <c r="EM592" s="8"/>
      <c r="EN592" s="8"/>
      <c r="EO592" s="8"/>
      <c r="EP592" s="8"/>
      <c r="EQ592" s="8"/>
      <c r="ER592" s="8"/>
      <c r="ES592" s="8"/>
      <c r="ET592" s="8"/>
      <c r="EU592" s="8"/>
      <c r="EV592" s="8"/>
      <c r="EW592" s="8"/>
      <c r="EX592" s="8"/>
      <c r="EY592" s="8"/>
      <c r="EZ592" s="8"/>
      <c r="FA592" s="8"/>
      <c r="FB592" s="8"/>
      <c r="FC592" s="8"/>
      <c r="FD592" s="8"/>
      <c r="FE592" s="8"/>
      <c r="FF592" s="8"/>
      <c r="FG592" s="8"/>
      <c r="FH592" s="8"/>
      <c r="FI592" s="8"/>
      <c r="FJ592" s="8"/>
      <c r="FK592" s="8"/>
      <c r="FL592" s="8"/>
      <c r="FM592" s="8"/>
      <c r="FN592" s="8"/>
      <c r="FO592" s="8"/>
      <c r="FP592" s="8"/>
      <c r="FQ592" s="8"/>
      <c r="FR592" s="8"/>
      <c r="FS592" s="8"/>
      <c r="FT592" s="8"/>
      <c r="FU592" s="8"/>
      <c r="FV592" s="8"/>
      <c r="FW592" s="8"/>
      <c r="FX592" s="8"/>
      <c r="FY592" s="8"/>
      <c r="FZ592" s="8"/>
      <c r="GA592" s="8"/>
      <c r="GB592" s="8"/>
      <c r="GC592" s="8"/>
      <c r="GD592" s="8"/>
      <c r="GE592" s="8"/>
      <c r="GF592" s="8"/>
      <c r="GG592" s="8"/>
      <c r="GH592" s="8"/>
      <c r="GI592" s="8"/>
      <c r="GJ592" s="8"/>
      <c r="GK592" s="8"/>
      <c r="GL592" s="8"/>
      <c r="GM592" s="8"/>
      <c r="GN592" s="8"/>
      <c r="GO592" s="8"/>
      <c r="GP592" s="8"/>
      <c r="GQ592" s="8"/>
      <c r="GR592" s="8"/>
      <c r="GS592" s="8"/>
      <c r="GT592" s="8"/>
      <c r="GU592" s="8"/>
      <c r="GV592" s="8"/>
      <c r="GW592" s="8"/>
      <c r="GX592" s="8"/>
      <c r="GY592" s="8"/>
      <c r="GZ592" s="8"/>
      <c r="HA592" s="8"/>
      <c r="HB592" s="8"/>
      <c r="HC592" s="8"/>
      <c r="HD592" s="8"/>
      <c r="HE592" s="8"/>
      <c r="HF592" s="8"/>
      <c r="HG592" s="8"/>
      <c r="HH592" s="8"/>
      <c r="HI592" s="8"/>
      <c r="HJ592" s="8"/>
      <c r="HK592" s="8"/>
      <c r="HL592" s="8"/>
      <c r="HM592" s="8"/>
      <c r="HN592" s="8"/>
      <c r="HO592" s="8"/>
      <c r="HP592" s="8"/>
      <c r="HQ592" s="8"/>
      <c r="HR592" s="8"/>
      <c r="HS592" s="8"/>
      <c r="HT592" s="8"/>
      <c r="HU592" s="8"/>
      <c r="HV592" s="8"/>
      <c r="HW592" s="8"/>
      <c r="HX592" s="8"/>
      <c r="HY592" s="8"/>
      <c r="HZ592" s="8"/>
      <c r="IA592" s="8"/>
      <c r="IB592" s="8"/>
      <c r="IC592" s="8"/>
      <c r="ID592" s="8"/>
      <c r="IE592" s="8"/>
      <c r="IF592" s="8"/>
      <c r="IG592" s="8"/>
      <c r="IH592" s="8"/>
      <c r="II592" s="8"/>
      <c r="IJ592" s="8"/>
      <c r="IK592" s="8"/>
      <c r="IL592" s="8"/>
      <c r="IM592" s="8"/>
      <c r="IN592" s="8"/>
      <c r="IO592" s="8"/>
    </row>
    <row r="593" s="18" customFormat="1" ht="36" customHeight="1" spans="1:249">
      <c r="A593" s="210">
        <v>28</v>
      </c>
      <c r="B593" s="67" t="s">
        <v>1282</v>
      </c>
      <c r="C593" s="211" t="s">
        <v>1229</v>
      </c>
      <c r="D593" s="90" t="s">
        <v>909</v>
      </c>
      <c r="E593" s="67" t="s">
        <v>111</v>
      </c>
      <c r="F593" s="66" t="s">
        <v>1283</v>
      </c>
      <c r="G593" s="64">
        <v>7.8</v>
      </c>
      <c r="H593" s="63" t="s">
        <v>1206</v>
      </c>
      <c r="I593" s="92">
        <v>2</v>
      </c>
      <c r="J593" s="92"/>
      <c r="K593" s="87">
        <v>0.157</v>
      </c>
      <c r="L593" s="87">
        <v>0.0142</v>
      </c>
      <c r="M593" s="87">
        <v>0.0254</v>
      </c>
      <c r="N593" s="87">
        <v>0.0157</v>
      </c>
      <c r="O593" s="65" t="s">
        <v>1035</v>
      </c>
      <c r="P593" s="65" t="s">
        <v>1035</v>
      </c>
      <c r="Q593" s="65">
        <v>2021.12</v>
      </c>
      <c r="R593" s="116"/>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c r="CW593" s="8"/>
      <c r="CX593" s="8"/>
      <c r="CY593" s="8"/>
      <c r="CZ593" s="8"/>
      <c r="DA593" s="8"/>
      <c r="DB593" s="8"/>
      <c r="DC593" s="8"/>
      <c r="DD593" s="8"/>
      <c r="DE593" s="8"/>
      <c r="DF593" s="8"/>
      <c r="DG593" s="8"/>
      <c r="DH593" s="8"/>
      <c r="DI593" s="8"/>
      <c r="DJ593" s="8"/>
      <c r="DK593" s="8"/>
      <c r="DL593" s="8"/>
      <c r="DM593" s="8"/>
      <c r="DN593" s="8"/>
      <c r="DO593" s="8"/>
      <c r="DP593" s="8"/>
      <c r="DQ593" s="8"/>
      <c r="DR593" s="8"/>
      <c r="DS593" s="8"/>
      <c r="DT593" s="8"/>
      <c r="DU593" s="8"/>
      <c r="DV593" s="8"/>
      <c r="DW593" s="8"/>
      <c r="DX593" s="8"/>
      <c r="DY593" s="8"/>
      <c r="DZ593" s="8"/>
      <c r="EA593" s="8"/>
      <c r="EB593" s="8"/>
      <c r="EC593" s="8"/>
      <c r="ED593" s="8"/>
      <c r="EE593" s="8"/>
      <c r="EF593" s="8"/>
      <c r="EG593" s="8"/>
      <c r="EH593" s="8"/>
      <c r="EI593" s="8"/>
      <c r="EJ593" s="8"/>
      <c r="EK593" s="8"/>
      <c r="EL593" s="8"/>
      <c r="EM593" s="8"/>
      <c r="EN593" s="8"/>
      <c r="EO593" s="8"/>
      <c r="EP593" s="8"/>
      <c r="EQ593" s="8"/>
      <c r="ER593" s="8"/>
      <c r="ES593" s="8"/>
      <c r="ET593" s="8"/>
      <c r="EU593" s="8"/>
      <c r="EV593" s="8"/>
      <c r="EW593" s="8"/>
      <c r="EX593" s="8"/>
      <c r="EY593" s="8"/>
      <c r="EZ593" s="8"/>
      <c r="FA593" s="8"/>
      <c r="FB593" s="8"/>
      <c r="FC593" s="8"/>
      <c r="FD593" s="8"/>
      <c r="FE593" s="8"/>
      <c r="FF593" s="8"/>
      <c r="FG593" s="8"/>
      <c r="FH593" s="8"/>
      <c r="FI593" s="8"/>
      <c r="FJ593" s="8"/>
      <c r="FK593" s="8"/>
      <c r="FL593" s="8"/>
      <c r="FM593" s="8"/>
      <c r="FN593" s="8"/>
      <c r="FO593" s="8"/>
      <c r="FP593" s="8"/>
      <c r="FQ593" s="8"/>
      <c r="FR593" s="8"/>
      <c r="FS593" s="8"/>
      <c r="FT593" s="8"/>
      <c r="FU593" s="8"/>
      <c r="FV593" s="8"/>
      <c r="FW593" s="8"/>
      <c r="FX593" s="8"/>
      <c r="FY593" s="8"/>
      <c r="FZ593" s="8"/>
      <c r="GA593" s="8"/>
      <c r="GB593" s="8"/>
      <c r="GC593" s="8"/>
      <c r="GD593" s="8"/>
      <c r="GE593" s="8"/>
      <c r="GF593" s="8"/>
      <c r="GG593" s="8"/>
      <c r="GH593" s="8"/>
      <c r="GI593" s="8"/>
      <c r="GJ593" s="8"/>
      <c r="GK593" s="8"/>
      <c r="GL593" s="8"/>
      <c r="GM593" s="8"/>
      <c r="GN593" s="8"/>
      <c r="GO593" s="8"/>
      <c r="GP593" s="8"/>
      <c r="GQ593" s="8"/>
      <c r="GR593" s="8"/>
      <c r="GS593" s="8"/>
      <c r="GT593" s="8"/>
      <c r="GU593" s="8"/>
      <c r="GV593" s="8"/>
      <c r="GW593" s="8"/>
      <c r="GX593" s="8"/>
      <c r="GY593" s="8"/>
      <c r="GZ593" s="8"/>
      <c r="HA593" s="8"/>
      <c r="HB593" s="8"/>
      <c r="HC593" s="8"/>
      <c r="HD593" s="8"/>
      <c r="HE593" s="8"/>
      <c r="HF593" s="8"/>
      <c r="HG593" s="8"/>
      <c r="HH593" s="8"/>
      <c r="HI593" s="8"/>
      <c r="HJ593" s="8"/>
      <c r="HK593" s="8"/>
      <c r="HL593" s="8"/>
      <c r="HM593" s="8"/>
      <c r="HN593" s="8"/>
      <c r="HO593" s="8"/>
      <c r="HP593" s="8"/>
      <c r="HQ593" s="8"/>
      <c r="HR593" s="8"/>
      <c r="HS593" s="8"/>
      <c r="HT593" s="8"/>
      <c r="HU593" s="8"/>
      <c r="HV593" s="8"/>
      <c r="HW593" s="8"/>
      <c r="HX593" s="8"/>
      <c r="HY593" s="8"/>
      <c r="HZ593" s="8"/>
      <c r="IA593" s="8"/>
      <c r="IB593" s="8"/>
      <c r="IC593" s="8"/>
      <c r="ID593" s="8"/>
      <c r="IE593" s="8"/>
      <c r="IF593" s="8"/>
      <c r="IG593" s="8"/>
      <c r="IH593" s="8"/>
      <c r="II593" s="8"/>
      <c r="IJ593" s="8"/>
      <c r="IK593" s="8"/>
      <c r="IL593" s="8"/>
      <c r="IM593" s="8"/>
      <c r="IN593" s="8"/>
      <c r="IO593" s="8"/>
    </row>
    <row r="594" s="18" customFormat="1" ht="36" customHeight="1" spans="1:249">
      <c r="A594" s="210">
        <v>29</v>
      </c>
      <c r="B594" s="61" t="s">
        <v>1284</v>
      </c>
      <c r="C594" s="211" t="s">
        <v>1229</v>
      </c>
      <c r="D594" s="90" t="s">
        <v>909</v>
      </c>
      <c r="E594" s="67" t="s">
        <v>111</v>
      </c>
      <c r="F594" s="66" t="s">
        <v>1285</v>
      </c>
      <c r="G594" s="128">
        <v>8</v>
      </c>
      <c r="H594" s="63" t="s">
        <v>1206</v>
      </c>
      <c r="I594" s="132">
        <v>1</v>
      </c>
      <c r="J594" s="132"/>
      <c r="K594" s="86">
        <v>0.0032</v>
      </c>
      <c r="L594" s="86">
        <v>0.036</v>
      </c>
      <c r="M594" s="86">
        <v>0.0128</v>
      </c>
      <c r="N594" s="86">
        <v>0.1353</v>
      </c>
      <c r="O594" s="65" t="s">
        <v>1035</v>
      </c>
      <c r="P594" s="65" t="s">
        <v>1035</v>
      </c>
      <c r="Q594" s="65">
        <v>2021.12</v>
      </c>
      <c r="R594" s="116"/>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c r="CW594" s="8"/>
      <c r="CX594" s="8"/>
      <c r="CY594" s="8"/>
      <c r="CZ594" s="8"/>
      <c r="DA594" s="8"/>
      <c r="DB594" s="8"/>
      <c r="DC594" s="8"/>
      <c r="DD594" s="8"/>
      <c r="DE594" s="8"/>
      <c r="DF594" s="8"/>
      <c r="DG594" s="8"/>
      <c r="DH594" s="8"/>
      <c r="DI594" s="8"/>
      <c r="DJ594" s="8"/>
      <c r="DK594" s="8"/>
      <c r="DL594" s="8"/>
      <c r="DM594" s="8"/>
      <c r="DN594" s="8"/>
      <c r="DO594" s="8"/>
      <c r="DP594" s="8"/>
      <c r="DQ594" s="8"/>
      <c r="DR594" s="8"/>
      <c r="DS594" s="8"/>
      <c r="DT594" s="8"/>
      <c r="DU594" s="8"/>
      <c r="DV594" s="8"/>
      <c r="DW594" s="8"/>
      <c r="DX594" s="8"/>
      <c r="DY594" s="8"/>
      <c r="DZ594" s="8"/>
      <c r="EA594" s="8"/>
      <c r="EB594" s="8"/>
      <c r="EC594" s="8"/>
      <c r="ED594" s="8"/>
      <c r="EE594" s="8"/>
      <c r="EF594" s="8"/>
      <c r="EG594" s="8"/>
      <c r="EH594" s="8"/>
      <c r="EI594" s="8"/>
      <c r="EJ594" s="8"/>
      <c r="EK594" s="8"/>
      <c r="EL594" s="8"/>
      <c r="EM594" s="8"/>
      <c r="EN594" s="8"/>
      <c r="EO594" s="8"/>
      <c r="EP594" s="8"/>
      <c r="EQ594" s="8"/>
      <c r="ER594" s="8"/>
      <c r="ES594" s="8"/>
      <c r="ET594" s="8"/>
      <c r="EU594" s="8"/>
      <c r="EV594" s="8"/>
      <c r="EW594" s="8"/>
      <c r="EX594" s="8"/>
      <c r="EY594" s="8"/>
      <c r="EZ594" s="8"/>
      <c r="FA594" s="8"/>
      <c r="FB594" s="8"/>
      <c r="FC594" s="8"/>
      <c r="FD594" s="8"/>
      <c r="FE594" s="8"/>
      <c r="FF594" s="8"/>
      <c r="FG594" s="8"/>
      <c r="FH594" s="8"/>
      <c r="FI594" s="8"/>
      <c r="FJ594" s="8"/>
      <c r="FK594" s="8"/>
      <c r="FL594" s="8"/>
      <c r="FM594" s="8"/>
      <c r="FN594" s="8"/>
      <c r="FO594" s="8"/>
      <c r="FP594" s="8"/>
      <c r="FQ594" s="8"/>
      <c r="FR594" s="8"/>
      <c r="FS594" s="8"/>
      <c r="FT594" s="8"/>
      <c r="FU594" s="8"/>
      <c r="FV594" s="8"/>
      <c r="FW594" s="8"/>
      <c r="FX594" s="8"/>
      <c r="FY594" s="8"/>
      <c r="FZ594" s="8"/>
      <c r="GA594" s="8"/>
      <c r="GB594" s="8"/>
      <c r="GC594" s="8"/>
      <c r="GD594" s="8"/>
      <c r="GE594" s="8"/>
      <c r="GF594" s="8"/>
      <c r="GG594" s="8"/>
      <c r="GH594" s="8"/>
      <c r="GI594" s="8"/>
      <c r="GJ594" s="8"/>
      <c r="GK594" s="8"/>
      <c r="GL594" s="8"/>
      <c r="GM594" s="8"/>
      <c r="GN594" s="8"/>
      <c r="GO594" s="8"/>
      <c r="GP594" s="8"/>
      <c r="GQ594" s="8"/>
      <c r="GR594" s="8"/>
      <c r="GS594" s="8"/>
      <c r="GT594" s="8"/>
      <c r="GU594" s="8"/>
      <c r="GV594" s="8"/>
      <c r="GW594" s="8"/>
      <c r="GX594" s="8"/>
      <c r="GY594" s="8"/>
      <c r="GZ594" s="8"/>
      <c r="HA594" s="8"/>
      <c r="HB594" s="8"/>
      <c r="HC594" s="8"/>
      <c r="HD594" s="8"/>
      <c r="HE594" s="8"/>
      <c r="HF594" s="8"/>
      <c r="HG594" s="8"/>
      <c r="HH594" s="8"/>
      <c r="HI594" s="8"/>
      <c r="HJ594" s="8"/>
      <c r="HK594" s="8"/>
      <c r="HL594" s="8"/>
      <c r="HM594" s="8"/>
      <c r="HN594" s="8"/>
      <c r="HO594" s="8"/>
      <c r="HP594" s="8"/>
      <c r="HQ594" s="8"/>
      <c r="HR594" s="8"/>
      <c r="HS594" s="8"/>
      <c r="HT594" s="8"/>
      <c r="HU594" s="8"/>
      <c r="HV594" s="8"/>
      <c r="HW594" s="8"/>
      <c r="HX594" s="8"/>
      <c r="HY594" s="8"/>
      <c r="HZ594" s="8"/>
      <c r="IA594" s="8"/>
      <c r="IB594" s="8"/>
      <c r="IC594" s="8"/>
      <c r="ID594" s="8"/>
      <c r="IE594" s="8"/>
      <c r="IF594" s="8"/>
      <c r="IG594" s="8"/>
      <c r="IH594" s="8"/>
      <c r="II594" s="8"/>
      <c r="IJ594" s="8"/>
      <c r="IK594" s="8"/>
      <c r="IL594" s="8"/>
      <c r="IM594" s="8"/>
      <c r="IN594" s="8"/>
      <c r="IO594" s="8"/>
    </row>
    <row r="595" s="18" customFormat="1" ht="36" customHeight="1" spans="1:249">
      <c r="A595" s="210">
        <v>30</v>
      </c>
      <c r="B595" s="61" t="s">
        <v>1286</v>
      </c>
      <c r="C595" s="211" t="s">
        <v>1229</v>
      </c>
      <c r="D595" s="90" t="s">
        <v>909</v>
      </c>
      <c r="E595" s="67" t="s">
        <v>111</v>
      </c>
      <c r="F595" s="66" t="s">
        <v>1287</v>
      </c>
      <c r="G595" s="128">
        <v>9.9</v>
      </c>
      <c r="H595" s="63" t="s">
        <v>1206</v>
      </c>
      <c r="I595" s="132">
        <v>1</v>
      </c>
      <c r="J595" s="132"/>
      <c r="K595" s="86">
        <v>0.0095</v>
      </c>
      <c r="L595" s="86">
        <v>0.0252</v>
      </c>
      <c r="M595" s="86">
        <v>0.0364</v>
      </c>
      <c r="N595" s="86">
        <v>0.1245</v>
      </c>
      <c r="O595" s="65" t="s">
        <v>1035</v>
      </c>
      <c r="P595" s="65" t="s">
        <v>1035</v>
      </c>
      <c r="Q595" s="65">
        <v>2021.12</v>
      </c>
      <c r="R595" s="116"/>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c r="CW595" s="8"/>
      <c r="CX595" s="8"/>
      <c r="CY595" s="8"/>
      <c r="CZ595" s="8"/>
      <c r="DA595" s="8"/>
      <c r="DB595" s="8"/>
      <c r="DC595" s="8"/>
      <c r="DD595" s="8"/>
      <c r="DE595" s="8"/>
      <c r="DF595" s="8"/>
      <c r="DG595" s="8"/>
      <c r="DH595" s="8"/>
      <c r="DI595" s="8"/>
      <c r="DJ595" s="8"/>
      <c r="DK595" s="8"/>
      <c r="DL595" s="8"/>
      <c r="DM595" s="8"/>
      <c r="DN595" s="8"/>
      <c r="DO595" s="8"/>
      <c r="DP595" s="8"/>
      <c r="DQ595" s="8"/>
      <c r="DR595" s="8"/>
      <c r="DS595" s="8"/>
      <c r="DT595" s="8"/>
      <c r="DU595" s="8"/>
      <c r="DV595" s="8"/>
      <c r="DW595" s="8"/>
      <c r="DX595" s="8"/>
      <c r="DY595" s="8"/>
      <c r="DZ595" s="8"/>
      <c r="EA595" s="8"/>
      <c r="EB595" s="8"/>
      <c r="EC595" s="8"/>
      <c r="ED595" s="8"/>
      <c r="EE595" s="8"/>
      <c r="EF595" s="8"/>
      <c r="EG595" s="8"/>
      <c r="EH595" s="8"/>
      <c r="EI595" s="8"/>
      <c r="EJ595" s="8"/>
      <c r="EK595" s="8"/>
      <c r="EL595" s="8"/>
      <c r="EM595" s="8"/>
      <c r="EN595" s="8"/>
      <c r="EO595" s="8"/>
      <c r="EP595" s="8"/>
      <c r="EQ595" s="8"/>
      <c r="ER595" s="8"/>
      <c r="ES595" s="8"/>
      <c r="ET595" s="8"/>
      <c r="EU595" s="8"/>
      <c r="EV595" s="8"/>
      <c r="EW595" s="8"/>
      <c r="EX595" s="8"/>
      <c r="EY595" s="8"/>
      <c r="EZ595" s="8"/>
      <c r="FA595" s="8"/>
      <c r="FB595" s="8"/>
      <c r="FC595" s="8"/>
      <c r="FD595" s="8"/>
      <c r="FE595" s="8"/>
      <c r="FF595" s="8"/>
      <c r="FG595" s="8"/>
      <c r="FH595" s="8"/>
      <c r="FI595" s="8"/>
      <c r="FJ595" s="8"/>
      <c r="FK595" s="8"/>
      <c r="FL595" s="8"/>
      <c r="FM595" s="8"/>
      <c r="FN595" s="8"/>
      <c r="FO595" s="8"/>
      <c r="FP595" s="8"/>
      <c r="FQ595" s="8"/>
      <c r="FR595" s="8"/>
      <c r="FS595" s="8"/>
      <c r="FT595" s="8"/>
      <c r="FU595" s="8"/>
      <c r="FV595" s="8"/>
      <c r="FW595" s="8"/>
      <c r="FX595" s="8"/>
      <c r="FY595" s="8"/>
      <c r="FZ595" s="8"/>
      <c r="GA595" s="8"/>
      <c r="GB595" s="8"/>
      <c r="GC595" s="8"/>
      <c r="GD595" s="8"/>
      <c r="GE595" s="8"/>
      <c r="GF595" s="8"/>
      <c r="GG595" s="8"/>
      <c r="GH595" s="8"/>
      <c r="GI595" s="8"/>
      <c r="GJ595" s="8"/>
      <c r="GK595" s="8"/>
      <c r="GL595" s="8"/>
      <c r="GM595" s="8"/>
      <c r="GN595" s="8"/>
      <c r="GO595" s="8"/>
      <c r="GP595" s="8"/>
      <c r="GQ595" s="8"/>
      <c r="GR595" s="8"/>
      <c r="GS595" s="8"/>
      <c r="GT595" s="8"/>
      <c r="GU595" s="8"/>
      <c r="GV595" s="8"/>
      <c r="GW595" s="8"/>
      <c r="GX595" s="8"/>
      <c r="GY595" s="8"/>
      <c r="GZ595" s="8"/>
      <c r="HA595" s="8"/>
      <c r="HB595" s="8"/>
      <c r="HC595" s="8"/>
      <c r="HD595" s="8"/>
      <c r="HE595" s="8"/>
      <c r="HF595" s="8"/>
      <c r="HG595" s="8"/>
      <c r="HH595" s="8"/>
      <c r="HI595" s="8"/>
      <c r="HJ595" s="8"/>
      <c r="HK595" s="8"/>
      <c r="HL595" s="8"/>
      <c r="HM595" s="8"/>
      <c r="HN595" s="8"/>
      <c r="HO595" s="8"/>
      <c r="HP595" s="8"/>
      <c r="HQ595" s="8"/>
      <c r="HR595" s="8"/>
      <c r="HS595" s="8"/>
      <c r="HT595" s="8"/>
      <c r="HU595" s="8"/>
      <c r="HV595" s="8"/>
      <c r="HW595" s="8"/>
      <c r="HX595" s="8"/>
      <c r="HY595" s="8"/>
      <c r="HZ595" s="8"/>
      <c r="IA595" s="8"/>
      <c r="IB595" s="8"/>
      <c r="IC595" s="8"/>
      <c r="ID595" s="8"/>
      <c r="IE595" s="8"/>
      <c r="IF595" s="8"/>
      <c r="IG595" s="8"/>
      <c r="IH595" s="8"/>
      <c r="II595" s="8"/>
      <c r="IJ595" s="8"/>
      <c r="IK595" s="8"/>
      <c r="IL595" s="8"/>
      <c r="IM595" s="8"/>
      <c r="IN595" s="8"/>
      <c r="IO595" s="8"/>
    </row>
    <row r="596" s="18" customFormat="1" ht="36" customHeight="1" spans="1:249">
      <c r="A596" s="210">
        <v>31</v>
      </c>
      <c r="B596" s="61" t="s">
        <v>1288</v>
      </c>
      <c r="C596" s="211" t="s">
        <v>1229</v>
      </c>
      <c r="D596" s="90" t="s">
        <v>909</v>
      </c>
      <c r="E596" s="67" t="s">
        <v>76</v>
      </c>
      <c r="F596" s="66" t="s">
        <v>1289</v>
      </c>
      <c r="G596" s="128">
        <v>24</v>
      </c>
      <c r="H596" s="63" t="s">
        <v>1206</v>
      </c>
      <c r="I596" s="114">
        <v>1</v>
      </c>
      <c r="J596" s="132"/>
      <c r="K596" s="86">
        <v>0.0048</v>
      </c>
      <c r="L596" s="86">
        <v>0.012</v>
      </c>
      <c r="M596" s="86">
        <v>0.0186</v>
      </c>
      <c r="N596" s="86">
        <v>0.052</v>
      </c>
      <c r="O596" s="65" t="s">
        <v>1035</v>
      </c>
      <c r="P596" s="65" t="s">
        <v>1035</v>
      </c>
      <c r="Q596" s="65">
        <v>2021.12</v>
      </c>
      <c r="R596" s="116"/>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c r="BT596" s="8"/>
      <c r="BU596" s="8"/>
      <c r="BV596" s="8"/>
      <c r="BW596" s="8"/>
      <c r="BX596" s="8"/>
      <c r="BY596" s="8"/>
      <c r="BZ596" s="8"/>
      <c r="CA596" s="8"/>
      <c r="CB596" s="8"/>
      <c r="CC596" s="8"/>
      <c r="CD596" s="8"/>
      <c r="CE596" s="8"/>
      <c r="CF596" s="8"/>
      <c r="CG596" s="8"/>
      <c r="CH596" s="8"/>
      <c r="CI596" s="8"/>
      <c r="CJ596" s="8"/>
      <c r="CK596" s="8"/>
      <c r="CL596" s="8"/>
      <c r="CM596" s="8"/>
      <c r="CN596" s="8"/>
      <c r="CO596" s="8"/>
      <c r="CP596" s="8"/>
      <c r="CQ596" s="8"/>
      <c r="CR596" s="8"/>
      <c r="CS596" s="8"/>
      <c r="CT596" s="8"/>
      <c r="CU596" s="8"/>
      <c r="CV596" s="8"/>
      <c r="CW596" s="8"/>
      <c r="CX596" s="8"/>
      <c r="CY596" s="8"/>
      <c r="CZ596" s="8"/>
      <c r="DA596" s="8"/>
      <c r="DB596" s="8"/>
      <c r="DC596" s="8"/>
      <c r="DD596" s="8"/>
      <c r="DE596" s="8"/>
      <c r="DF596" s="8"/>
      <c r="DG596" s="8"/>
      <c r="DH596" s="8"/>
      <c r="DI596" s="8"/>
      <c r="DJ596" s="8"/>
      <c r="DK596" s="8"/>
      <c r="DL596" s="8"/>
      <c r="DM596" s="8"/>
      <c r="DN596" s="8"/>
      <c r="DO596" s="8"/>
      <c r="DP596" s="8"/>
      <c r="DQ596" s="8"/>
      <c r="DR596" s="8"/>
      <c r="DS596" s="8"/>
      <c r="DT596" s="8"/>
      <c r="DU596" s="8"/>
      <c r="DV596" s="8"/>
      <c r="DW596" s="8"/>
      <c r="DX596" s="8"/>
      <c r="DY596" s="8"/>
      <c r="DZ596" s="8"/>
      <c r="EA596" s="8"/>
      <c r="EB596" s="8"/>
      <c r="EC596" s="8"/>
      <c r="ED596" s="8"/>
      <c r="EE596" s="8"/>
      <c r="EF596" s="8"/>
      <c r="EG596" s="8"/>
      <c r="EH596" s="8"/>
      <c r="EI596" s="8"/>
      <c r="EJ596" s="8"/>
      <c r="EK596" s="8"/>
      <c r="EL596" s="8"/>
      <c r="EM596" s="8"/>
      <c r="EN596" s="8"/>
      <c r="EO596" s="8"/>
      <c r="EP596" s="8"/>
      <c r="EQ596" s="8"/>
      <c r="ER596" s="8"/>
      <c r="ES596" s="8"/>
      <c r="ET596" s="8"/>
      <c r="EU596" s="8"/>
      <c r="EV596" s="8"/>
      <c r="EW596" s="8"/>
      <c r="EX596" s="8"/>
      <c r="EY596" s="8"/>
      <c r="EZ596" s="8"/>
      <c r="FA596" s="8"/>
      <c r="FB596" s="8"/>
      <c r="FC596" s="8"/>
      <c r="FD596" s="8"/>
      <c r="FE596" s="8"/>
      <c r="FF596" s="8"/>
      <c r="FG596" s="8"/>
      <c r="FH596" s="8"/>
      <c r="FI596" s="8"/>
      <c r="FJ596" s="8"/>
      <c r="FK596" s="8"/>
      <c r="FL596" s="8"/>
      <c r="FM596" s="8"/>
      <c r="FN596" s="8"/>
      <c r="FO596" s="8"/>
      <c r="FP596" s="8"/>
      <c r="FQ596" s="8"/>
      <c r="FR596" s="8"/>
      <c r="FS596" s="8"/>
      <c r="FT596" s="8"/>
      <c r="FU596" s="8"/>
      <c r="FV596" s="8"/>
      <c r="FW596" s="8"/>
      <c r="FX596" s="8"/>
      <c r="FY596" s="8"/>
      <c r="FZ596" s="8"/>
      <c r="GA596" s="8"/>
      <c r="GB596" s="8"/>
      <c r="GC596" s="8"/>
      <c r="GD596" s="8"/>
      <c r="GE596" s="8"/>
      <c r="GF596" s="8"/>
      <c r="GG596" s="8"/>
      <c r="GH596" s="8"/>
      <c r="GI596" s="8"/>
      <c r="GJ596" s="8"/>
      <c r="GK596" s="8"/>
      <c r="GL596" s="8"/>
      <c r="GM596" s="8"/>
      <c r="GN596" s="8"/>
      <c r="GO596" s="8"/>
      <c r="GP596" s="8"/>
      <c r="GQ596" s="8"/>
      <c r="GR596" s="8"/>
      <c r="GS596" s="8"/>
      <c r="GT596" s="8"/>
      <c r="GU596" s="8"/>
      <c r="GV596" s="8"/>
      <c r="GW596" s="8"/>
      <c r="GX596" s="8"/>
      <c r="GY596" s="8"/>
      <c r="GZ596" s="8"/>
      <c r="HA596" s="8"/>
      <c r="HB596" s="8"/>
      <c r="HC596" s="8"/>
      <c r="HD596" s="8"/>
      <c r="HE596" s="8"/>
      <c r="HF596" s="8"/>
      <c r="HG596" s="8"/>
      <c r="HH596" s="8"/>
      <c r="HI596" s="8"/>
      <c r="HJ596" s="8"/>
      <c r="HK596" s="8"/>
      <c r="HL596" s="8"/>
      <c r="HM596" s="8"/>
      <c r="HN596" s="8"/>
      <c r="HO596" s="8"/>
      <c r="HP596" s="8"/>
      <c r="HQ596" s="8"/>
      <c r="HR596" s="8"/>
      <c r="HS596" s="8"/>
      <c r="HT596" s="8"/>
      <c r="HU596" s="8"/>
      <c r="HV596" s="8"/>
      <c r="HW596" s="8"/>
      <c r="HX596" s="8"/>
      <c r="HY596" s="8"/>
      <c r="HZ596" s="8"/>
      <c r="IA596" s="8"/>
      <c r="IB596" s="8"/>
      <c r="IC596" s="8"/>
      <c r="ID596" s="8"/>
      <c r="IE596" s="8"/>
      <c r="IF596" s="8"/>
      <c r="IG596" s="8"/>
      <c r="IH596" s="8"/>
      <c r="II596" s="8"/>
      <c r="IJ596" s="8"/>
      <c r="IK596" s="8"/>
      <c r="IL596" s="8"/>
      <c r="IM596" s="8"/>
      <c r="IN596" s="8"/>
      <c r="IO596" s="8"/>
    </row>
    <row r="597" s="18" customFormat="1" ht="36" customHeight="1" spans="1:249">
      <c r="A597" s="210">
        <v>32</v>
      </c>
      <c r="B597" s="61" t="s">
        <v>1290</v>
      </c>
      <c r="C597" s="211" t="s">
        <v>1229</v>
      </c>
      <c r="D597" s="90" t="s">
        <v>909</v>
      </c>
      <c r="E597" s="67" t="s">
        <v>76</v>
      </c>
      <c r="F597" s="66" t="s">
        <v>1291</v>
      </c>
      <c r="G597" s="128">
        <v>8.7</v>
      </c>
      <c r="H597" s="63" t="s">
        <v>1206</v>
      </c>
      <c r="I597" s="114">
        <v>1</v>
      </c>
      <c r="J597" s="132"/>
      <c r="K597" s="86">
        <v>0.0053</v>
      </c>
      <c r="L597" s="86">
        <v>0.0101</v>
      </c>
      <c r="M597" s="86">
        <v>0.0192</v>
      </c>
      <c r="N597" s="86">
        <v>0.05</v>
      </c>
      <c r="O597" s="65" t="s">
        <v>1035</v>
      </c>
      <c r="P597" s="65" t="s">
        <v>1035</v>
      </c>
      <c r="Q597" s="65">
        <v>2021.12</v>
      </c>
      <c r="R597" s="116"/>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c r="BT597" s="8"/>
      <c r="BU597" s="8"/>
      <c r="BV597" s="8"/>
      <c r="BW597" s="8"/>
      <c r="BX597" s="8"/>
      <c r="BY597" s="8"/>
      <c r="BZ597" s="8"/>
      <c r="CA597" s="8"/>
      <c r="CB597" s="8"/>
      <c r="CC597" s="8"/>
      <c r="CD597" s="8"/>
      <c r="CE597" s="8"/>
      <c r="CF597" s="8"/>
      <c r="CG597" s="8"/>
      <c r="CH597" s="8"/>
      <c r="CI597" s="8"/>
      <c r="CJ597" s="8"/>
      <c r="CK597" s="8"/>
      <c r="CL597" s="8"/>
      <c r="CM597" s="8"/>
      <c r="CN597" s="8"/>
      <c r="CO597" s="8"/>
      <c r="CP597" s="8"/>
      <c r="CQ597" s="8"/>
      <c r="CR597" s="8"/>
      <c r="CS597" s="8"/>
      <c r="CT597" s="8"/>
      <c r="CU597" s="8"/>
      <c r="CV597" s="8"/>
      <c r="CW597" s="8"/>
      <c r="CX597" s="8"/>
      <c r="CY597" s="8"/>
      <c r="CZ597" s="8"/>
      <c r="DA597" s="8"/>
      <c r="DB597" s="8"/>
      <c r="DC597" s="8"/>
      <c r="DD597" s="8"/>
      <c r="DE597" s="8"/>
      <c r="DF597" s="8"/>
      <c r="DG597" s="8"/>
      <c r="DH597" s="8"/>
      <c r="DI597" s="8"/>
      <c r="DJ597" s="8"/>
      <c r="DK597" s="8"/>
      <c r="DL597" s="8"/>
      <c r="DM597" s="8"/>
      <c r="DN597" s="8"/>
      <c r="DO597" s="8"/>
      <c r="DP597" s="8"/>
      <c r="DQ597" s="8"/>
      <c r="DR597" s="8"/>
      <c r="DS597" s="8"/>
      <c r="DT597" s="8"/>
      <c r="DU597" s="8"/>
      <c r="DV597" s="8"/>
      <c r="DW597" s="8"/>
      <c r="DX597" s="8"/>
      <c r="DY597" s="8"/>
      <c r="DZ597" s="8"/>
      <c r="EA597" s="8"/>
      <c r="EB597" s="8"/>
      <c r="EC597" s="8"/>
      <c r="ED597" s="8"/>
      <c r="EE597" s="8"/>
      <c r="EF597" s="8"/>
      <c r="EG597" s="8"/>
      <c r="EH597" s="8"/>
      <c r="EI597" s="8"/>
      <c r="EJ597" s="8"/>
      <c r="EK597" s="8"/>
      <c r="EL597" s="8"/>
      <c r="EM597" s="8"/>
      <c r="EN597" s="8"/>
      <c r="EO597" s="8"/>
      <c r="EP597" s="8"/>
      <c r="EQ597" s="8"/>
      <c r="ER597" s="8"/>
      <c r="ES597" s="8"/>
      <c r="ET597" s="8"/>
      <c r="EU597" s="8"/>
      <c r="EV597" s="8"/>
      <c r="EW597" s="8"/>
      <c r="EX597" s="8"/>
      <c r="EY597" s="8"/>
      <c r="EZ597" s="8"/>
      <c r="FA597" s="8"/>
      <c r="FB597" s="8"/>
      <c r="FC597" s="8"/>
      <c r="FD597" s="8"/>
      <c r="FE597" s="8"/>
      <c r="FF597" s="8"/>
      <c r="FG597" s="8"/>
      <c r="FH597" s="8"/>
      <c r="FI597" s="8"/>
      <c r="FJ597" s="8"/>
      <c r="FK597" s="8"/>
      <c r="FL597" s="8"/>
      <c r="FM597" s="8"/>
      <c r="FN597" s="8"/>
      <c r="FO597" s="8"/>
      <c r="FP597" s="8"/>
      <c r="FQ597" s="8"/>
      <c r="FR597" s="8"/>
      <c r="FS597" s="8"/>
      <c r="FT597" s="8"/>
      <c r="FU597" s="8"/>
      <c r="FV597" s="8"/>
      <c r="FW597" s="8"/>
      <c r="FX597" s="8"/>
      <c r="FY597" s="8"/>
      <c r="FZ597" s="8"/>
      <c r="GA597" s="8"/>
      <c r="GB597" s="8"/>
      <c r="GC597" s="8"/>
      <c r="GD597" s="8"/>
      <c r="GE597" s="8"/>
      <c r="GF597" s="8"/>
      <c r="GG597" s="8"/>
      <c r="GH597" s="8"/>
      <c r="GI597" s="8"/>
      <c r="GJ597" s="8"/>
      <c r="GK597" s="8"/>
      <c r="GL597" s="8"/>
      <c r="GM597" s="8"/>
      <c r="GN597" s="8"/>
      <c r="GO597" s="8"/>
      <c r="GP597" s="8"/>
      <c r="GQ597" s="8"/>
      <c r="GR597" s="8"/>
      <c r="GS597" s="8"/>
      <c r="GT597" s="8"/>
      <c r="GU597" s="8"/>
      <c r="GV597" s="8"/>
      <c r="GW597" s="8"/>
      <c r="GX597" s="8"/>
      <c r="GY597" s="8"/>
      <c r="GZ597" s="8"/>
      <c r="HA597" s="8"/>
      <c r="HB597" s="8"/>
      <c r="HC597" s="8"/>
      <c r="HD597" s="8"/>
      <c r="HE597" s="8"/>
      <c r="HF597" s="8"/>
      <c r="HG597" s="8"/>
      <c r="HH597" s="8"/>
      <c r="HI597" s="8"/>
      <c r="HJ597" s="8"/>
      <c r="HK597" s="8"/>
      <c r="HL597" s="8"/>
      <c r="HM597" s="8"/>
      <c r="HN597" s="8"/>
      <c r="HO597" s="8"/>
      <c r="HP597" s="8"/>
      <c r="HQ597" s="8"/>
      <c r="HR597" s="8"/>
      <c r="HS597" s="8"/>
      <c r="HT597" s="8"/>
      <c r="HU597" s="8"/>
      <c r="HV597" s="8"/>
      <c r="HW597" s="8"/>
      <c r="HX597" s="8"/>
      <c r="HY597" s="8"/>
      <c r="HZ597" s="8"/>
      <c r="IA597" s="8"/>
      <c r="IB597" s="8"/>
      <c r="IC597" s="8"/>
      <c r="ID597" s="8"/>
      <c r="IE597" s="8"/>
      <c r="IF597" s="8"/>
      <c r="IG597" s="8"/>
      <c r="IH597" s="8"/>
      <c r="II597" s="8"/>
      <c r="IJ597" s="8"/>
      <c r="IK597" s="8"/>
      <c r="IL597" s="8"/>
      <c r="IM597" s="8"/>
      <c r="IN597" s="8"/>
      <c r="IO597" s="8"/>
    </row>
    <row r="598" s="18" customFormat="1" ht="36" customHeight="1" spans="1:249">
      <c r="A598" s="210">
        <v>33</v>
      </c>
      <c r="B598" s="67" t="s">
        <v>1180</v>
      </c>
      <c r="C598" s="211" t="s">
        <v>1229</v>
      </c>
      <c r="D598" s="90" t="s">
        <v>909</v>
      </c>
      <c r="E598" s="67" t="s">
        <v>76</v>
      </c>
      <c r="F598" s="66" t="s">
        <v>1292</v>
      </c>
      <c r="G598" s="64">
        <v>8.6</v>
      </c>
      <c r="H598" s="63" t="s">
        <v>1206</v>
      </c>
      <c r="I598" s="92">
        <v>1</v>
      </c>
      <c r="J598" s="67"/>
      <c r="K598" s="86">
        <v>0.0008</v>
      </c>
      <c r="L598" s="86">
        <v>0.0015</v>
      </c>
      <c r="M598" s="86">
        <v>0.0014</v>
      </c>
      <c r="N598" s="86">
        <v>0.0056</v>
      </c>
      <c r="O598" s="65" t="s">
        <v>1035</v>
      </c>
      <c r="P598" s="65" t="s">
        <v>1035</v>
      </c>
      <c r="Q598" s="65">
        <v>2021.12</v>
      </c>
      <c r="R598" s="116"/>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c r="CX598" s="8"/>
      <c r="CY598" s="8"/>
      <c r="CZ598" s="8"/>
      <c r="DA598" s="8"/>
      <c r="DB598" s="8"/>
      <c r="DC598" s="8"/>
      <c r="DD598" s="8"/>
      <c r="DE598" s="8"/>
      <c r="DF598" s="8"/>
      <c r="DG598" s="8"/>
      <c r="DH598" s="8"/>
      <c r="DI598" s="8"/>
      <c r="DJ598" s="8"/>
      <c r="DK598" s="8"/>
      <c r="DL598" s="8"/>
      <c r="DM598" s="8"/>
      <c r="DN598" s="8"/>
      <c r="DO598" s="8"/>
      <c r="DP598" s="8"/>
      <c r="DQ598" s="8"/>
      <c r="DR598" s="8"/>
      <c r="DS598" s="8"/>
      <c r="DT598" s="8"/>
      <c r="DU598" s="8"/>
      <c r="DV598" s="8"/>
      <c r="DW598" s="8"/>
      <c r="DX598" s="8"/>
      <c r="DY598" s="8"/>
      <c r="DZ598" s="8"/>
      <c r="EA598" s="8"/>
      <c r="EB598" s="8"/>
      <c r="EC598" s="8"/>
      <c r="ED598" s="8"/>
      <c r="EE598" s="8"/>
      <c r="EF598" s="8"/>
      <c r="EG598" s="8"/>
      <c r="EH598" s="8"/>
      <c r="EI598" s="8"/>
      <c r="EJ598" s="8"/>
      <c r="EK598" s="8"/>
      <c r="EL598" s="8"/>
      <c r="EM598" s="8"/>
      <c r="EN598" s="8"/>
      <c r="EO598" s="8"/>
      <c r="EP598" s="8"/>
      <c r="EQ598" s="8"/>
      <c r="ER598" s="8"/>
      <c r="ES598" s="8"/>
      <c r="ET598" s="8"/>
      <c r="EU598" s="8"/>
      <c r="EV598" s="8"/>
      <c r="EW598" s="8"/>
      <c r="EX598" s="8"/>
      <c r="EY598" s="8"/>
      <c r="EZ598" s="8"/>
      <c r="FA598" s="8"/>
      <c r="FB598" s="8"/>
      <c r="FC598" s="8"/>
      <c r="FD598" s="8"/>
      <c r="FE598" s="8"/>
      <c r="FF598" s="8"/>
      <c r="FG598" s="8"/>
      <c r="FH598" s="8"/>
      <c r="FI598" s="8"/>
      <c r="FJ598" s="8"/>
      <c r="FK598" s="8"/>
      <c r="FL598" s="8"/>
      <c r="FM598" s="8"/>
      <c r="FN598" s="8"/>
      <c r="FO598" s="8"/>
      <c r="FP598" s="8"/>
      <c r="FQ598" s="8"/>
      <c r="FR598" s="8"/>
      <c r="FS598" s="8"/>
      <c r="FT598" s="8"/>
      <c r="FU598" s="8"/>
      <c r="FV598" s="8"/>
      <c r="FW598" s="8"/>
      <c r="FX598" s="8"/>
      <c r="FY598" s="8"/>
      <c r="FZ598" s="8"/>
      <c r="GA598" s="8"/>
      <c r="GB598" s="8"/>
      <c r="GC598" s="8"/>
      <c r="GD598" s="8"/>
      <c r="GE598" s="8"/>
      <c r="GF598" s="8"/>
      <c r="GG598" s="8"/>
      <c r="GH598" s="8"/>
      <c r="GI598" s="8"/>
      <c r="GJ598" s="8"/>
      <c r="GK598" s="8"/>
      <c r="GL598" s="8"/>
      <c r="GM598" s="8"/>
      <c r="GN598" s="8"/>
      <c r="GO598" s="8"/>
      <c r="GP598" s="8"/>
      <c r="GQ598" s="8"/>
      <c r="GR598" s="8"/>
      <c r="GS598" s="8"/>
      <c r="GT598" s="8"/>
      <c r="GU598" s="8"/>
      <c r="GV598" s="8"/>
      <c r="GW598" s="8"/>
      <c r="GX598" s="8"/>
      <c r="GY598" s="8"/>
      <c r="GZ598" s="8"/>
      <c r="HA598" s="8"/>
      <c r="HB598" s="8"/>
      <c r="HC598" s="8"/>
      <c r="HD598" s="8"/>
      <c r="HE598" s="8"/>
      <c r="HF598" s="8"/>
      <c r="HG598" s="8"/>
      <c r="HH598" s="8"/>
      <c r="HI598" s="8"/>
      <c r="HJ598" s="8"/>
      <c r="HK598" s="8"/>
      <c r="HL598" s="8"/>
      <c r="HM598" s="8"/>
      <c r="HN598" s="8"/>
      <c r="HO598" s="8"/>
      <c r="HP598" s="8"/>
      <c r="HQ598" s="8"/>
      <c r="HR598" s="8"/>
      <c r="HS598" s="8"/>
      <c r="HT598" s="8"/>
      <c r="HU598" s="8"/>
      <c r="HV598" s="8"/>
      <c r="HW598" s="8"/>
      <c r="HX598" s="8"/>
      <c r="HY598" s="8"/>
      <c r="HZ598" s="8"/>
      <c r="IA598" s="8"/>
      <c r="IB598" s="8"/>
      <c r="IC598" s="8"/>
      <c r="ID598" s="8"/>
      <c r="IE598" s="8"/>
      <c r="IF598" s="8"/>
      <c r="IG598" s="8"/>
      <c r="IH598" s="8"/>
      <c r="II598" s="8"/>
      <c r="IJ598" s="8"/>
      <c r="IK598" s="8"/>
      <c r="IL598" s="8"/>
      <c r="IM598" s="8"/>
      <c r="IN598" s="8"/>
      <c r="IO598" s="8"/>
    </row>
    <row r="599" s="18" customFormat="1" ht="36" customHeight="1" spans="1:249">
      <c r="A599" s="210">
        <v>34</v>
      </c>
      <c r="B599" s="67" t="s">
        <v>1293</v>
      </c>
      <c r="C599" s="211" t="s">
        <v>1229</v>
      </c>
      <c r="D599" s="90" t="s">
        <v>909</v>
      </c>
      <c r="E599" s="67" t="s">
        <v>76</v>
      </c>
      <c r="F599" s="66" t="s">
        <v>1294</v>
      </c>
      <c r="G599" s="64">
        <v>1</v>
      </c>
      <c r="H599" s="63" t="s">
        <v>1206</v>
      </c>
      <c r="I599" s="92"/>
      <c r="J599" s="67"/>
      <c r="K599" s="86">
        <v>0.0192</v>
      </c>
      <c r="L599" s="61">
        <v>0.0141</v>
      </c>
      <c r="M599" s="61">
        <v>0.0298</v>
      </c>
      <c r="N599" s="86">
        <v>0.0455</v>
      </c>
      <c r="O599" s="65" t="s">
        <v>1035</v>
      </c>
      <c r="P599" s="65" t="s">
        <v>1035</v>
      </c>
      <c r="Q599" s="65">
        <v>2021.12</v>
      </c>
      <c r="R599" s="116"/>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c r="BT599" s="8"/>
      <c r="BU599" s="8"/>
      <c r="BV599" s="8"/>
      <c r="BW599" s="8"/>
      <c r="BX599" s="8"/>
      <c r="BY599" s="8"/>
      <c r="BZ599" s="8"/>
      <c r="CA599" s="8"/>
      <c r="CB599" s="8"/>
      <c r="CC599" s="8"/>
      <c r="CD599" s="8"/>
      <c r="CE599" s="8"/>
      <c r="CF599" s="8"/>
      <c r="CG599" s="8"/>
      <c r="CH599" s="8"/>
      <c r="CI599" s="8"/>
      <c r="CJ599" s="8"/>
      <c r="CK599" s="8"/>
      <c r="CL599" s="8"/>
      <c r="CM599" s="8"/>
      <c r="CN599" s="8"/>
      <c r="CO599" s="8"/>
      <c r="CP599" s="8"/>
      <c r="CQ599" s="8"/>
      <c r="CR599" s="8"/>
      <c r="CS599" s="8"/>
      <c r="CT599" s="8"/>
      <c r="CU599" s="8"/>
      <c r="CV599" s="8"/>
      <c r="CW599" s="8"/>
      <c r="CX599" s="8"/>
      <c r="CY599" s="8"/>
      <c r="CZ599" s="8"/>
      <c r="DA599" s="8"/>
      <c r="DB599" s="8"/>
      <c r="DC599" s="8"/>
      <c r="DD599" s="8"/>
      <c r="DE599" s="8"/>
      <c r="DF599" s="8"/>
      <c r="DG599" s="8"/>
      <c r="DH599" s="8"/>
      <c r="DI599" s="8"/>
      <c r="DJ599" s="8"/>
      <c r="DK599" s="8"/>
      <c r="DL599" s="8"/>
      <c r="DM599" s="8"/>
      <c r="DN599" s="8"/>
      <c r="DO599" s="8"/>
      <c r="DP599" s="8"/>
      <c r="DQ599" s="8"/>
      <c r="DR599" s="8"/>
      <c r="DS599" s="8"/>
      <c r="DT599" s="8"/>
      <c r="DU599" s="8"/>
      <c r="DV599" s="8"/>
      <c r="DW599" s="8"/>
      <c r="DX599" s="8"/>
      <c r="DY599" s="8"/>
      <c r="DZ599" s="8"/>
      <c r="EA599" s="8"/>
      <c r="EB599" s="8"/>
      <c r="EC599" s="8"/>
      <c r="ED599" s="8"/>
      <c r="EE599" s="8"/>
      <c r="EF599" s="8"/>
      <c r="EG599" s="8"/>
      <c r="EH599" s="8"/>
      <c r="EI599" s="8"/>
      <c r="EJ599" s="8"/>
      <c r="EK599" s="8"/>
      <c r="EL599" s="8"/>
      <c r="EM599" s="8"/>
      <c r="EN599" s="8"/>
      <c r="EO599" s="8"/>
      <c r="EP599" s="8"/>
      <c r="EQ599" s="8"/>
      <c r="ER599" s="8"/>
      <c r="ES599" s="8"/>
      <c r="ET599" s="8"/>
      <c r="EU599" s="8"/>
      <c r="EV599" s="8"/>
      <c r="EW599" s="8"/>
      <c r="EX599" s="8"/>
      <c r="EY599" s="8"/>
      <c r="EZ599" s="8"/>
      <c r="FA599" s="8"/>
      <c r="FB599" s="8"/>
      <c r="FC599" s="8"/>
      <c r="FD599" s="8"/>
      <c r="FE599" s="8"/>
      <c r="FF599" s="8"/>
      <c r="FG599" s="8"/>
      <c r="FH599" s="8"/>
      <c r="FI599" s="8"/>
      <c r="FJ599" s="8"/>
      <c r="FK599" s="8"/>
      <c r="FL599" s="8"/>
      <c r="FM599" s="8"/>
      <c r="FN599" s="8"/>
      <c r="FO599" s="8"/>
      <c r="FP599" s="8"/>
      <c r="FQ599" s="8"/>
      <c r="FR599" s="8"/>
      <c r="FS599" s="8"/>
      <c r="FT599" s="8"/>
      <c r="FU599" s="8"/>
      <c r="FV599" s="8"/>
      <c r="FW599" s="8"/>
      <c r="FX599" s="8"/>
      <c r="FY599" s="8"/>
      <c r="FZ599" s="8"/>
      <c r="GA599" s="8"/>
      <c r="GB599" s="8"/>
      <c r="GC599" s="8"/>
      <c r="GD599" s="8"/>
      <c r="GE599" s="8"/>
      <c r="GF599" s="8"/>
      <c r="GG599" s="8"/>
      <c r="GH599" s="8"/>
      <c r="GI599" s="8"/>
      <c r="GJ599" s="8"/>
      <c r="GK599" s="8"/>
      <c r="GL599" s="8"/>
      <c r="GM599" s="8"/>
      <c r="GN599" s="8"/>
      <c r="GO599" s="8"/>
      <c r="GP599" s="8"/>
      <c r="GQ599" s="8"/>
      <c r="GR599" s="8"/>
      <c r="GS599" s="8"/>
      <c r="GT599" s="8"/>
      <c r="GU599" s="8"/>
      <c r="GV599" s="8"/>
      <c r="GW599" s="8"/>
      <c r="GX599" s="8"/>
      <c r="GY599" s="8"/>
      <c r="GZ599" s="8"/>
      <c r="HA599" s="8"/>
      <c r="HB599" s="8"/>
      <c r="HC599" s="8"/>
      <c r="HD599" s="8"/>
      <c r="HE599" s="8"/>
      <c r="HF599" s="8"/>
      <c r="HG599" s="8"/>
      <c r="HH599" s="8"/>
      <c r="HI599" s="8"/>
      <c r="HJ599" s="8"/>
      <c r="HK599" s="8"/>
      <c r="HL599" s="8"/>
      <c r="HM599" s="8"/>
      <c r="HN599" s="8"/>
      <c r="HO599" s="8"/>
      <c r="HP599" s="8"/>
      <c r="HQ599" s="8"/>
      <c r="HR599" s="8"/>
      <c r="HS599" s="8"/>
      <c r="HT599" s="8"/>
      <c r="HU599" s="8"/>
      <c r="HV599" s="8"/>
      <c r="HW599" s="8"/>
      <c r="HX599" s="8"/>
      <c r="HY599" s="8"/>
      <c r="HZ599" s="8"/>
      <c r="IA599" s="8"/>
      <c r="IB599" s="8"/>
      <c r="IC599" s="8"/>
      <c r="ID599" s="8"/>
      <c r="IE599" s="8"/>
      <c r="IF599" s="8"/>
      <c r="IG599" s="8"/>
      <c r="IH599" s="8"/>
      <c r="II599" s="8"/>
      <c r="IJ599" s="8"/>
      <c r="IK599" s="8"/>
      <c r="IL599" s="8"/>
      <c r="IM599" s="8"/>
      <c r="IN599" s="8"/>
      <c r="IO599" s="8"/>
    </row>
    <row r="600" s="18" customFormat="1" ht="36" customHeight="1" spans="1:249">
      <c r="A600" s="210">
        <v>35</v>
      </c>
      <c r="B600" s="67" t="s">
        <v>1295</v>
      </c>
      <c r="C600" s="211" t="s">
        <v>1229</v>
      </c>
      <c r="D600" s="90" t="s">
        <v>909</v>
      </c>
      <c r="E600" s="67" t="s">
        <v>76</v>
      </c>
      <c r="F600" s="66" t="s">
        <v>1296</v>
      </c>
      <c r="G600" s="64">
        <v>0.9</v>
      </c>
      <c r="H600" s="63" t="s">
        <v>1206</v>
      </c>
      <c r="I600" s="92"/>
      <c r="J600" s="67"/>
      <c r="K600" s="86">
        <v>0.0024</v>
      </c>
      <c r="L600" s="86">
        <v>0.0156</v>
      </c>
      <c r="M600" s="86">
        <v>0.0124</v>
      </c>
      <c r="N600" s="86">
        <v>0.0264</v>
      </c>
      <c r="O600" s="65" t="s">
        <v>1035</v>
      </c>
      <c r="P600" s="65" t="s">
        <v>1035</v>
      </c>
      <c r="Q600" s="65">
        <v>2021.12</v>
      </c>
      <c r="R600" s="116"/>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c r="CX600" s="8"/>
      <c r="CY600" s="8"/>
      <c r="CZ600" s="8"/>
      <c r="DA600" s="8"/>
      <c r="DB600" s="8"/>
      <c r="DC600" s="8"/>
      <c r="DD600" s="8"/>
      <c r="DE600" s="8"/>
      <c r="DF600" s="8"/>
      <c r="DG600" s="8"/>
      <c r="DH600" s="8"/>
      <c r="DI600" s="8"/>
      <c r="DJ600" s="8"/>
      <c r="DK600" s="8"/>
      <c r="DL600" s="8"/>
      <c r="DM600" s="8"/>
      <c r="DN600" s="8"/>
      <c r="DO600" s="8"/>
      <c r="DP600" s="8"/>
      <c r="DQ600" s="8"/>
      <c r="DR600" s="8"/>
      <c r="DS600" s="8"/>
      <c r="DT600" s="8"/>
      <c r="DU600" s="8"/>
      <c r="DV600" s="8"/>
      <c r="DW600" s="8"/>
      <c r="DX600" s="8"/>
      <c r="DY600" s="8"/>
      <c r="DZ600" s="8"/>
      <c r="EA600" s="8"/>
      <c r="EB600" s="8"/>
      <c r="EC600" s="8"/>
      <c r="ED600" s="8"/>
      <c r="EE600" s="8"/>
      <c r="EF600" s="8"/>
      <c r="EG600" s="8"/>
      <c r="EH600" s="8"/>
      <c r="EI600" s="8"/>
      <c r="EJ600" s="8"/>
      <c r="EK600" s="8"/>
      <c r="EL600" s="8"/>
      <c r="EM600" s="8"/>
      <c r="EN600" s="8"/>
      <c r="EO600" s="8"/>
      <c r="EP600" s="8"/>
      <c r="EQ600" s="8"/>
      <c r="ER600" s="8"/>
      <c r="ES600" s="8"/>
      <c r="ET600" s="8"/>
      <c r="EU600" s="8"/>
      <c r="EV600" s="8"/>
      <c r="EW600" s="8"/>
      <c r="EX600" s="8"/>
      <c r="EY600" s="8"/>
      <c r="EZ600" s="8"/>
      <c r="FA600" s="8"/>
      <c r="FB600" s="8"/>
      <c r="FC600" s="8"/>
      <c r="FD600" s="8"/>
      <c r="FE600" s="8"/>
      <c r="FF600" s="8"/>
      <c r="FG600" s="8"/>
      <c r="FH600" s="8"/>
      <c r="FI600" s="8"/>
      <c r="FJ600" s="8"/>
      <c r="FK600" s="8"/>
      <c r="FL600" s="8"/>
      <c r="FM600" s="8"/>
      <c r="FN600" s="8"/>
      <c r="FO600" s="8"/>
      <c r="FP600" s="8"/>
      <c r="FQ600" s="8"/>
      <c r="FR600" s="8"/>
      <c r="FS600" s="8"/>
      <c r="FT600" s="8"/>
      <c r="FU600" s="8"/>
      <c r="FV600" s="8"/>
      <c r="FW600" s="8"/>
      <c r="FX600" s="8"/>
      <c r="FY600" s="8"/>
      <c r="FZ600" s="8"/>
      <c r="GA600" s="8"/>
      <c r="GB600" s="8"/>
      <c r="GC600" s="8"/>
      <c r="GD600" s="8"/>
      <c r="GE600" s="8"/>
      <c r="GF600" s="8"/>
      <c r="GG600" s="8"/>
      <c r="GH600" s="8"/>
      <c r="GI600" s="8"/>
      <c r="GJ600" s="8"/>
      <c r="GK600" s="8"/>
      <c r="GL600" s="8"/>
      <c r="GM600" s="8"/>
      <c r="GN600" s="8"/>
      <c r="GO600" s="8"/>
      <c r="GP600" s="8"/>
      <c r="GQ600" s="8"/>
      <c r="GR600" s="8"/>
      <c r="GS600" s="8"/>
      <c r="GT600" s="8"/>
      <c r="GU600" s="8"/>
      <c r="GV600" s="8"/>
      <c r="GW600" s="8"/>
      <c r="GX600" s="8"/>
      <c r="GY600" s="8"/>
      <c r="GZ600" s="8"/>
      <c r="HA600" s="8"/>
      <c r="HB600" s="8"/>
      <c r="HC600" s="8"/>
      <c r="HD600" s="8"/>
      <c r="HE600" s="8"/>
      <c r="HF600" s="8"/>
      <c r="HG600" s="8"/>
      <c r="HH600" s="8"/>
      <c r="HI600" s="8"/>
      <c r="HJ600" s="8"/>
      <c r="HK600" s="8"/>
      <c r="HL600" s="8"/>
      <c r="HM600" s="8"/>
      <c r="HN600" s="8"/>
      <c r="HO600" s="8"/>
      <c r="HP600" s="8"/>
      <c r="HQ600" s="8"/>
      <c r="HR600" s="8"/>
      <c r="HS600" s="8"/>
      <c r="HT600" s="8"/>
      <c r="HU600" s="8"/>
      <c r="HV600" s="8"/>
      <c r="HW600" s="8"/>
      <c r="HX600" s="8"/>
      <c r="HY600" s="8"/>
      <c r="HZ600" s="8"/>
      <c r="IA600" s="8"/>
      <c r="IB600" s="8"/>
      <c r="IC600" s="8"/>
      <c r="ID600" s="8"/>
      <c r="IE600" s="8"/>
      <c r="IF600" s="8"/>
      <c r="IG600" s="8"/>
      <c r="IH600" s="8"/>
      <c r="II600" s="8"/>
      <c r="IJ600" s="8"/>
      <c r="IK600" s="8"/>
      <c r="IL600" s="8"/>
      <c r="IM600" s="8"/>
      <c r="IN600" s="8"/>
      <c r="IO600" s="8"/>
    </row>
    <row r="601" s="18" customFormat="1" ht="36" customHeight="1" spans="1:249">
      <c r="A601" s="210">
        <v>36</v>
      </c>
      <c r="B601" s="61" t="s">
        <v>1297</v>
      </c>
      <c r="C601" s="211" t="s">
        <v>1229</v>
      </c>
      <c r="D601" s="90" t="s">
        <v>909</v>
      </c>
      <c r="E601" s="67" t="s">
        <v>927</v>
      </c>
      <c r="F601" s="66" t="s">
        <v>1298</v>
      </c>
      <c r="G601" s="64">
        <v>4.2</v>
      </c>
      <c r="H601" s="63" t="s">
        <v>1206</v>
      </c>
      <c r="I601" s="215"/>
      <c r="J601" s="215">
        <v>1</v>
      </c>
      <c r="K601" s="213">
        <v>0.0073</v>
      </c>
      <c r="L601" s="213">
        <v>0.0144</v>
      </c>
      <c r="M601" s="213">
        <v>0.0384</v>
      </c>
      <c r="N601" s="213">
        <v>0.0522</v>
      </c>
      <c r="O601" s="65" t="s">
        <v>1035</v>
      </c>
      <c r="P601" s="65" t="s">
        <v>1035</v>
      </c>
      <c r="Q601" s="65">
        <v>2021.12</v>
      </c>
      <c r="R601" s="116"/>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c r="CX601" s="8"/>
      <c r="CY601" s="8"/>
      <c r="CZ601" s="8"/>
      <c r="DA601" s="8"/>
      <c r="DB601" s="8"/>
      <c r="DC601" s="8"/>
      <c r="DD601" s="8"/>
      <c r="DE601" s="8"/>
      <c r="DF601" s="8"/>
      <c r="DG601" s="8"/>
      <c r="DH601" s="8"/>
      <c r="DI601" s="8"/>
      <c r="DJ601" s="8"/>
      <c r="DK601" s="8"/>
      <c r="DL601" s="8"/>
      <c r="DM601" s="8"/>
      <c r="DN601" s="8"/>
      <c r="DO601" s="8"/>
      <c r="DP601" s="8"/>
      <c r="DQ601" s="8"/>
      <c r="DR601" s="8"/>
      <c r="DS601" s="8"/>
      <c r="DT601" s="8"/>
      <c r="DU601" s="8"/>
      <c r="DV601" s="8"/>
      <c r="DW601" s="8"/>
      <c r="DX601" s="8"/>
      <c r="DY601" s="8"/>
      <c r="DZ601" s="8"/>
      <c r="EA601" s="8"/>
      <c r="EB601" s="8"/>
      <c r="EC601" s="8"/>
      <c r="ED601" s="8"/>
      <c r="EE601" s="8"/>
      <c r="EF601" s="8"/>
      <c r="EG601" s="8"/>
      <c r="EH601" s="8"/>
      <c r="EI601" s="8"/>
      <c r="EJ601" s="8"/>
      <c r="EK601" s="8"/>
      <c r="EL601" s="8"/>
      <c r="EM601" s="8"/>
      <c r="EN601" s="8"/>
      <c r="EO601" s="8"/>
      <c r="EP601" s="8"/>
      <c r="EQ601" s="8"/>
      <c r="ER601" s="8"/>
      <c r="ES601" s="8"/>
      <c r="ET601" s="8"/>
      <c r="EU601" s="8"/>
      <c r="EV601" s="8"/>
      <c r="EW601" s="8"/>
      <c r="EX601" s="8"/>
      <c r="EY601" s="8"/>
      <c r="EZ601" s="8"/>
      <c r="FA601" s="8"/>
      <c r="FB601" s="8"/>
      <c r="FC601" s="8"/>
      <c r="FD601" s="8"/>
      <c r="FE601" s="8"/>
      <c r="FF601" s="8"/>
      <c r="FG601" s="8"/>
      <c r="FH601" s="8"/>
      <c r="FI601" s="8"/>
      <c r="FJ601" s="8"/>
      <c r="FK601" s="8"/>
      <c r="FL601" s="8"/>
      <c r="FM601" s="8"/>
      <c r="FN601" s="8"/>
      <c r="FO601" s="8"/>
      <c r="FP601" s="8"/>
      <c r="FQ601" s="8"/>
      <c r="FR601" s="8"/>
      <c r="FS601" s="8"/>
      <c r="FT601" s="8"/>
      <c r="FU601" s="8"/>
      <c r="FV601" s="8"/>
      <c r="FW601" s="8"/>
      <c r="FX601" s="8"/>
      <c r="FY601" s="8"/>
      <c r="FZ601" s="8"/>
      <c r="GA601" s="8"/>
      <c r="GB601" s="8"/>
      <c r="GC601" s="8"/>
      <c r="GD601" s="8"/>
      <c r="GE601" s="8"/>
      <c r="GF601" s="8"/>
      <c r="GG601" s="8"/>
      <c r="GH601" s="8"/>
      <c r="GI601" s="8"/>
      <c r="GJ601" s="8"/>
      <c r="GK601" s="8"/>
      <c r="GL601" s="8"/>
      <c r="GM601" s="8"/>
      <c r="GN601" s="8"/>
      <c r="GO601" s="8"/>
      <c r="GP601" s="8"/>
      <c r="GQ601" s="8"/>
      <c r="GR601" s="8"/>
      <c r="GS601" s="8"/>
      <c r="GT601" s="8"/>
      <c r="GU601" s="8"/>
      <c r="GV601" s="8"/>
      <c r="GW601" s="8"/>
      <c r="GX601" s="8"/>
      <c r="GY601" s="8"/>
      <c r="GZ601" s="8"/>
      <c r="HA601" s="8"/>
      <c r="HB601" s="8"/>
      <c r="HC601" s="8"/>
      <c r="HD601" s="8"/>
      <c r="HE601" s="8"/>
      <c r="HF601" s="8"/>
      <c r="HG601" s="8"/>
      <c r="HH601" s="8"/>
      <c r="HI601" s="8"/>
      <c r="HJ601" s="8"/>
      <c r="HK601" s="8"/>
      <c r="HL601" s="8"/>
      <c r="HM601" s="8"/>
      <c r="HN601" s="8"/>
      <c r="HO601" s="8"/>
      <c r="HP601" s="8"/>
      <c r="HQ601" s="8"/>
      <c r="HR601" s="8"/>
      <c r="HS601" s="8"/>
      <c r="HT601" s="8"/>
      <c r="HU601" s="8"/>
      <c r="HV601" s="8"/>
      <c r="HW601" s="8"/>
      <c r="HX601" s="8"/>
      <c r="HY601" s="8"/>
      <c r="HZ601" s="8"/>
      <c r="IA601" s="8"/>
      <c r="IB601" s="8"/>
      <c r="IC601" s="8"/>
      <c r="ID601" s="8"/>
      <c r="IE601" s="8"/>
      <c r="IF601" s="8"/>
      <c r="IG601" s="8"/>
      <c r="IH601" s="8"/>
      <c r="II601" s="8"/>
      <c r="IJ601" s="8"/>
      <c r="IK601" s="8"/>
      <c r="IL601" s="8"/>
      <c r="IM601" s="8"/>
      <c r="IN601" s="8"/>
      <c r="IO601" s="8"/>
    </row>
    <row r="602" s="18" customFormat="1" ht="36" customHeight="1" spans="1:249">
      <c r="A602" s="210">
        <v>37</v>
      </c>
      <c r="B602" s="61" t="s">
        <v>1299</v>
      </c>
      <c r="C602" s="211" t="s">
        <v>1229</v>
      </c>
      <c r="D602" s="90" t="s">
        <v>909</v>
      </c>
      <c r="E602" s="86" t="s">
        <v>58</v>
      </c>
      <c r="F602" s="66" t="s">
        <v>1300</v>
      </c>
      <c r="G602" s="128">
        <v>3.6</v>
      </c>
      <c r="H602" s="63" t="s">
        <v>1206</v>
      </c>
      <c r="I602" s="114">
        <v>1</v>
      </c>
      <c r="J602" s="132"/>
      <c r="K602" s="215">
        <v>0.0067</v>
      </c>
      <c r="L602" s="215">
        <v>0.0199</v>
      </c>
      <c r="M602" s="215">
        <v>0.0359</v>
      </c>
      <c r="N602" s="215">
        <v>0.0921</v>
      </c>
      <c r="O602" s="65" t="s">
        <v>1035</v>
      </c>
      <c r="P602" s="65" t="s">
        <v>1035</v>
      </c>
      <c r="Q602" s="65">
        <v>2021.12</v>
      </c>
      <c r="R602" s="116"/>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c r="CX602" s="8"/>
      <c r="CY602" s="8"/>
      <c r="CZ602" s="8"/>
      <c r="DA602" s="8"/>
      <c r="DB602" s="8"/>
      <c r="DC602" s="8"/>
      <c r="DD602" s="8"/>
      <c r="DE602" s="8"/>
      <c r="DF602" s="8"/>
      <c r="DG602" s="8"/>
      <c r="DH602" s="8"/>
      <c r="DI602" s="8"/>
      <c r="DJ602" s="8"/>
      <c r="DK602" s="8"/>
      <c r="DL602" s="8"/>
      <c r="DM602" s="8"/>
      <c r="DN602" s="8"/>
      <c r="DO602" s="8"/>
      <c r="DP602" s="8"/>
      <c r="DQ602" s="8"/>
      <c r="DR602" s="8"/>
      <c r="DS602" s="8"/>
      <c r="DT602" s="8"/>
      <c r="DU602" s="8"/>
      <c r="DV602" s="8"/>
      <c r="DW602" s="8"/>
      <c r="DX602" s="8"/>
      <c r="DY602" s="8"/>
      <c r="DZ602" s="8"/>
      <c r="EA602" s="8"/>
      <c r="EB602" s="8"/>
      <c r="EC602" s="8"/>
      <c r="ED602" s="8"/>
      <c r="EE602" s="8"/>
      <c r="EF602" s="8"/>
      <c r="EG602" s="8"/>
      <c r="EH602" s="8"/>
      <c r="EI602" s="8"/>
      <c r="EJ602" s="8"/>
      <c r="EK602" s="8"/>
      <c r="EL602" s="8"/>
      <c r="EM602" s="8"/>
      <c r="EN602" s="8"/>
      <c r="EO602" s="8"/>
      <c r="EP602" s="8"/>
      <c r="EQ602" s="8"/>
      <c r="ER602" s="8"/>
      <c r="ES602" s="8"/>
      <c r="ET602" s="8"/>
      <c r="EU602" s="8"/>
      <c r="EV602" s="8"/>
      <c r="EW602" s="8"/>
      <c r="EX602" s="8"/>
      <c r="EY602" s="8"/>
      <c r="EZ602" s="8"/>
      <c r="FA602" s="8"/>
      <c r="FB602" s="8"/>
      <c r="FC602" s="8"/>
      <c r="FD602" s="8"/>
      <c r="FE602" s="8"/>
      <c r="FF602" s="8"/>
      <c r="FG602" s="8"/>
      <c r="FH602" s="8"/>
      <c r="FI602" s="8"/>
      <c r="FJ602" s="8"/>
      <c r="FK602" s="8"/>
      <c r="FL602" s="8"/>
      <c r="FM602" s="8"/>
      <c r="FN602" s="8"/>
      <c r="FO602" s="8"/>
      <c r="FP602" s="8"/>
      <c r="FQ602" s="8"/>
      <c r="FR602" s="8"/>
      <c r="FS602" s="8"/>
      <c r="FT602" s="8"/>
      <c r="FU602" s="8"/>
      <c r="FV602" s="8"/>
      <c r="FW602" s="8"/>
      <c r="FX602" s="8"/>
      <c r="FY602" s="8"/>
      <c r="FZ602" s="8"/>
      <c r="GA602" s="8"/>
      <c r="GB602" s="8"/>
      <c r="GC602" s="8"/>
      <c r="GD602" s="8"/>
      <c r="GE602" s="8"/>
      <c r="GF602" s="8"/>
      <c r="GG602" s="8"/>
      <c r="GH602" s="8"/>
      <c r="GI602" s="8"/>
      <c r="GJ602" s="8"/>
      <c r="GK602" s="8"/>
      <c r="GL602" s="8"/>
      <c r="GM602" s="8"/>
      <c r="GN602" s="8"/>
      <c r="GO602" s="8"/>
      <c r="GP602" s="8"/>
      <c r="GQ602" s="8"/>
      <c r="GR602" s="8"/>
      <c r="GS602" s="8"/>
      <c r="GT602" s="8"/>
      <c r="GU602" s="8"/>
      <c r="GV602" s="8"/>
      <c r="GW602" s="8"/>
      <c r="GX602" s="8"/>
      <c r="GY602" s="8"/>
      <c r="GZ602" s="8"/>
      <c r="HA602" s="8"/>
      <c r="HB602" s="8"/>
      <c r="HC602" s="8"/>
      <c r="HD602" s="8"/>
      <c r="HE602" s="8"/>
      <c r="HF602" s="8"/>
      <c r="HG602" s="8"/>
      <c r="HH602" s="8"/>
      <c r="HI602" s="8"/>
      <c r="HJ602" s="8"/>
      <c r="HK602" s="8"/>
      <c r="HL602" s="8"/>
      <c r="HM602" s="8"/>
      <c r="HN602" s="8"/>
      <c r="HO602" s="8"/>
      <c r="HP602" s="8"/>
      <c r="HQ602" s="8"/>
      <c r="HR602" s="8"/>
      <c r="HS602" s="8"/>
      <c r="HT602" s="8"/>
      <c r="HU602" s="8"/>
      <c r="HV602" s="8"/>
      <c r="HW602" s="8"/>
      <c r="HX602" s="8"/>
      <c r="HY602" s="8"/>
      <c r="HZ602" s="8"/>
      <c r="IA602" s="8"/>
      <c r="IB602" s="8"/>
      <c r="IC602" s="8"/>
      <c r="ID602" s="8"/>
      <c r="IE602" s="8"/>
      <c r="IF602" s="8"/>
      <c r="IG602" s="8"/>
      <c r="IH602" s="8"/>
      <c r="II602" s="8"/>
      <c r="IJ602" s="8"/>
      <c r="IK602" s="8"/>
      <c r="IL602" s="8"/>
      <c r="IM602" s="8"/>
      <c r="IN602" s="8"/>
      <c r="IO602" s="8"/>
    </row>
    <row r="603" s="18" customFormat="1" ht="36" customHeight="1" spans="1:249">
      <c r="A603" s="210">
        <v>38</v>
      </c>
      <c r="B603" s="67" t="s">
        <v>1301</v>
      </c>
      <c r="C603" s="211" t="s">
        <v>1229</v>
      </c>
      <c r="D603" s="90" t="s">
        <v>909</v>
      </c>
      <c r="E603" s="86" t="s">
        <v>58</v>
      </c>
      <c r="F603" s="66" t="s">
        <v>1302</v>
      </c>
      <c r="G603" s="64">
        <v>6.2</v>
      </c>
      <c r="H603" s="63" t="s">
        <v>1206</v>
      </c>
      <c r="I603" s="92"/>
      <c r="J603" s="67"/>
      <c r="K603" s="215">
        <v>0.085</v>
      </c>
      <c r="L603" s="215">
        <v>0.0775</v>
      </c>
      <c r="M603" s="86">
        <v>0.0048</v>
      </c>
      <c r="N603" s="86">
        <v>0.012</v>
      </c>
      <c r="O603" s="65" t="s">
        <v>1035</v>
      </c>
      <c r="P603" s="65" t="s">
        <v>1035</v>
      </c>
      <c r="Q603" s="65">
        <v>2021.12</v>
      </c>
      <c r="R603" s="116"/>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c r="CX603" s="8"/>
      <c r="CY603" s="8"/>
      <c r="CZ603" s="8"/>
      <c r="DA603" s="8"/>
      <c r="DB603" s="8"/>
      <c r="DC603" s="8"/>
      <c r="DD603" s="8"/>
      <c r="DE603" s="8"/>
      <c r="DF603" s="8"/>
      <c r="DG603" s="8"/>
      <c r="DH603" s="8"/>
      <c r="DI603" s="8"/>
      <c r="DJ603" s="8"/>
      <c r="DK603" s="8"/>
      <c r="DL603" s="8"/>
      <c r="DM603" s="8"/>
      <c r="DN603" s="8"/>
      <c r="DO603" s="8"/>
      <c r="DP603" s="8"/>
      <c r="DQ603" s="8"/>
      <c r="DR603" s="8"/>
      <c r="DS603" s="8"/>
      <c r="DT603" s="8"/>
      <c r="DU603" s="8"/>
      <c r="DV603" s="8"/>
      <c r="DW603" s="8"/>
      <c r="DX603" s="8"/>
      <c r="DY603" s="8"/>
      <c r="DZ603" s="8"/>
      <c r="EA603" s="8"/>
      <c r="EB603" s="8"/>
      <c r="EC603" s="8"/>
      <c r="ED603" s="8"/>
      <c r="EE603" s="8"/>
      <c r="EF603" s="8"/>
      <c r="EG603" s="8"/>
      <c r="EH603" s="8"/>
      <c r="EI603" s="8"/>
      <c r="EJ603" s="8"/>
      <c r="EK603" s="8"/>
      <c r="EL603" s="8"/>
      <c r="EM603" s="8"/>
      <c r="EN603" s="8"/>
      <c r="EO603" s="8"/>
      <c r="EP603" s="8"/>
      <c r="EQ603" s="8"/>
      <c r="ER603" s="8"/>
      <c r="ES603" s="8"/>
      <c r="ET603" s="8"/>
      <c r="EU603" s="8"/>
      <c r="EV603" s="8"/>
      <c r="EW603" s="8"/>
      <c r="EX603" s="8"/>
      <c r="EY603" s="8"/>
      <c r="EZ603" s="8"/>
      <c r="FA603" s="8"/>
      <c r="FB603" s="8"/>
      <c r="FC603" s="8"/>
      <c r="FD603" s="8"/>
      <c r="FE603" s="8"/>
      <c r="FF603" s="8"/>
      <c r="FG603" s="8"/>
      <c r="FH603" s="8"/>
      <c r="FI603" s="8"/>
      <c r="FJ603" s="8"/>
      <c r="FK603" s="8"/>
      <c r="FL603" s="8"/>
      <c r="FM603" s="8"/>
      <c r="FN603" s="8"/>
      <c r="FO603" s="8"/>
      <c r="FP603" s="8"/>
      <c r="FQ603" s="8"/>
      <c r="FR603" s="8"/>
      <c r="FS603" s="8"/>
      <c r="FT603" s="8"/>
      <c r="FU603" s="8"/>
      <c r="FV603" s="8"/>
      <c r="FW603" s="8"/>
      <c r="FX603" s="8"/>
      <c r="FY603" s="8"/>
      <c r="FZ603" s="8"/>
      <c r="GA603" s="8"/>
      <c r="GB603" s="8"/>
      <c r="GC603" s="8"/>
      <c r="GD603" s="8"/>
      <c r="GE603" s="8"/>
      <c r="GF603" s="8"/>
      <c r="GG603" s="8"/>
      <c r="GH603" s="8"/>
      <c r="GI603" s="8"/>
      <c r="GJ603" s="8"/>
      <c r="GK603" s="8"/>
      <c r="GL603" s="8"/>
      <c r="GM603" s="8"/>
      <c r="GN603" s="8"/>
      <c r="GO603" s="8"/>
      <c r="GP603" s="8"/>
      <c r="GQ603" s="8"/>
      <c r="GR603" s="8"/>
      <c r="GS603" s="8"/>
      <c r="GT603" s="8"/>
      <c r="GU603" s="8"/>
      <c r="GV603" s="8"/>
      <c r="GW603" s="8"/>
      <c r="GX603" s="8"/>
      <c r="GY603" s="8"/>
      <c r="GZ603" s="8"/>
      <c r="HA603" s="8"/>
      <c r="HB603" s="8"/>
      <c r="HC603" s="8"/>
      <c r="HD603" s="8"/>
      <c r="HE603" s="8"/>
      <c r="HF603" s="8"/>
      <c r="HG603" s="8"/>
      <c r="HH603" s="8"/>
      <c r="HI603" s="8"/>
      <c r="HJ603" s="8"/>
      <c r="HK603" s="8"/>
      <c r="HL603" s="8"/>
      <c r="HM603" s="8"/>
      <c r="HN603" s="8"/>
      <c r="HO603" s="8"/>
      <c r="HP603" s="8"/>
      <c r="HQ603" s="8"/>
      <c r="HR603" s="8"/>
      <c r="HS603" s="8"/>
      <c r="HT603" s="8"/>
      <c r="HU603" s="8"/>
      <c r="HV603" s="8"/>
      <c r="HW603" s="8"/>
      <c r="HX603" s="8"/>
      <c r="HY603" s="8"/>
      <c r="HZ603" s="8"/>
      <c r="IA603" s="8"/>
      <c r="IB603" s="8"/>
      <c r="IC603" s="8"/>
      <c r="ID603" s="8"/>
      <c r="IE603" s="8"/>
      <c r="IF603" s="8"/>
      <c r="IG603" s="8"/>
      <c r="IH603" s="8"/>
      <c r="II603" s="8"/>
      <c r="IJ603" s="8"/>
      <c r="IK603" s="8"/>
      <c r="IL603" s="8"/>
      <c r="IM603" s="8"/>
      <c r="IN603" s="8"/>
      <c r="IO603" s="8"/>
    </row>
    <row r="604" s="18" customFormat="1" ht="36" customHeight="1" spans="1:249">
      <c r="A604" s="210">
        <v>39</v>
      </c>
      <c r="B604" s="61" t="s">
        <v>1303</v>
      </c>
      <c r="C604" s="211" t="s">
        <v>1229</v>
      </c>
      <c r="D604" s="90" t="s">
        <v>909</v>
      </c>
      <c r="E604" s="67" t="s">
        <v>93</v>
      </c>
      <c r="F604" s="66" t="s">
        <v>1304</v>
      </c>
      <c r="G604" s="128">
        <v>5.1</v>
      </c>
      <c r="H604" s="63" t="s">
        <v>1206</v>
      </c>
      <c r="I604" s="114">
        <v>1</v>
      </c>
      <c r="J604" s="132"/>
      <c r="K604" s="215">
        <v>0.013</v>
      </c>
      <c r="L604" s="215">
        <v>0.0172</v>
      </c>
      <c r="M604" s="215">
        <v>0.085</v>
      </c>
      <c r="N604" s="215">
        <v>0.0775</v>
      </c>
      <c r="O604" s="65" t="s">
        <v>1035</v>
      </c>
      <c r="P604" s="65" t="s">
        <v>1035</v>
      </c>
      <c r="Q604" s="65">
        <v>2021.12</v>
      </c>
      <c r="R604" s="116"/>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c r="CX604" s="8"/>
      <c r="CY604" s="8"/>
      <c r="CZ604" s="8"/>
      <c r="DA604" s="8"/>
      <c r="DB604" s="8"/>
      <c r="DC604" s="8"/>
      <c r="DD604" s="8"/>
      <c r="DE604" s="8"/>
      <c r="DF604" s="8"/>
      <c r="DG604" s="8"/>
      <c r="DH604" s="8"/>
      <c r="DI604" s="8"/>
      <c r="DJ604" s="8"/>
      <c r="DK604" s="8"/>
      <c r="DL604" s="8"/>
      <c r="DM604" s="8"/>
      <c r="DN604" s="8"/>
      <c r="DO604" s="8"/>
      <c r="DP604" s="8"/>
      <c r="DQ604" s="8"/>
      <c r="DR604" s="8"/>
      <c r="DS604" s="8"/>
      <c r="DT604" s="8"/>
      <c r="DU604" s="8"/>
      <c r="DV604" s="8"/>
      <c r="DW604" s="8"/>
      <c r="DX604" s="8"/>
      <c r="DY604" s="8"/>
      <c r="DZ604" s="8"/>
      <c r="EA604" s="8"/>
      <c r="EB604" s="8"/>
      <c r="EC604" s="8"/>
      <c r="ED604" s="8"/>
      <c r="EE604" s="8"/>
      <c r="EF604" s="8"/>
      <c r="EG604" s="8"/>
      <c r="EH604" s="8"/>
      <c r="EI604" s="8"/>
      <c r="EJ604" s="8"/>
      <c r="EK604" s="8"/>
      <c r="EL604" s="8"/>
      <c r="EM604" s="8"/>
      <c r="EN604" s="8"/>
      <c r="EO604" s="8"/>
      <c r="EP604" s="8"/>
      <c r="EQ604" s="8"/>
      <c r="ER604" s="8"/>
      <c r="ES604" s="8"/>
      <c r="ET604" s="8"/>
      <c r="EU604" s="8"/>
      <c r="EV604" s="8"/>
      <c r="EW604" s="8"/>
      <c r="EX604" s="8"/>
      <c r="EY604" s="8"/>
      <c r="EZ604" s="8"/>
      <c r="FA604" s="8"/>
      <c r="FB604" s="8"/>
      <c r="FC604" s="8"/>
      <c r="FD604" s="8"/>
      <c r="FE604" s="8"/>
      <c r="FF604" s="8"/>
      <c r="FG604" s="8"/>
      <c r="FH604" s="8"/>
      <c r="FI604" s="8"/>
      <c r="FJ604" s="8"/>
      <c r="FK604" s="8"/>
      <c r="FL604" s="8"/>
      <c r="FM604" s="8"/>
      <c r="FN604" s="8"/>
      <c r="FO604" s="8"/>
      <c r="FP604" s="8"/>
      <c r="FQ604" s="8"/>
      <c r="FR604" s="8"/>
      <c r="FS604" s="8"/>
      <c r="FT604" s="8"/>
      <c r="FU604" s="8"/>
      <c r="FV604" s="8"/>
      <c r="FW604" s="8"/>
      <c r="FX604" s="8"/>
      <c r="FY604" s="8"/>
      <c r="FZ604" s="8"/>
      <c r="GA604" s="8"/>
      <c r="GB604" s="8"/>
      <c r="GC604" s="8"/>
      <c r="GD604" s="8"/>
      <c r="GE604" s="8"/>
      <c r="GF604" s="8"/>
      <c r="GG604" s="8"/>
      <c r="GH604" s="8"/>
      <c r="GI604" s="8"/>
      <c r="GJ604" s="8"/>
      <c r="GK604" s="8"/>
      <c r="GL604" s="8"/>
      <c r="GM604" s="8"/>
      <c r="GN604" s="8"/>
      <c r="GO604" s="8"/>
      <c r="GP604" s="8"/>
      <c r="GQ604" s="8"/>
      <c r="GR604" s="8"/>
      <c r="GS604" s="8"/>
      <c r="GT604" s="8"/>
      <c r="GU604" s="8"/>
      <c r="GV604" s="8"/>
      <c r="GW604" s="8"/>
      <c r="GX604" s="8"/>
      <c r="GY604" s="8"/>
      <c r="GZ604" s="8"/>
      <c r="HA604" s="8"/>
      <c r="HB604" s="8"/>
      <c r="HC604" s="8"/>
      <c r="HD604" s="8"/>
      <c r="HE604" s="8"/>
      <c r="HF604" s="8"/>
      <c r="HG604" s="8"/>
      <c r="HH604" s="8"/>
      <c r="HI604" s="8"/>
      <c r="HJ604" s="8"/>
      <c r="HK604" s="8"/>
      <c r="HL604" s="8"/>
      <c r="HM604" s="8"/>
      <c r="HN604" s="8"/>
      <c r="HO604" s="8"/>
      <c r="HP604" s="8"/>
      <c r="HQ604" s="8"/>
      <c r="HR604" s="8"/>
      <c r="HS604" s="8"/>
      <c r="HT604" s="8"/>
      <c r="HU604" s="8"/>
      <c r="HV604" s="8"/>
      <c r="HW604" s="8"/>
      <c r="HX604" s="8"/>
      <c r="HY604" s="8"/>
      <c r="HZ604" s="8"/>
      <c r="IA604" s="8"/>
      <c r="IB604" s="8"/>
      <c r="IC604" s="8"/>
      <c r="ID604" s="8"/>
      <c r="IE604" s="8"/>
      <c r="IF604" s="8"/>
      <c r="IG604" s="8"/>
      <c r="IH604" s="8"/>
      <c r="II604" s="8"/>
      <c r="IJ604" s="8"/>
      <c r="IK604" s="8"/>
      <c r="IL604" s="8"/>
      <c r="IM604" s="8"/>
      <c r="IN604" s="8"/>
      <c r="IO604" s="8"/>
    </row>
    <row r="605" s="18" customFormat="1" ht="36" customHeight="1" spans="1:249">
      <c r="A605" s="210">
        <v>40</v>
      </c>
      <c r="B605" s="61" t="s">
        <v>1305</v>
      </c>
      <c r="C605" s="211" t="s">
        <v>1229</v>
      </c>
      <c r="D605" s="90" t="s">
        <v>909</v>
      </c>
      <c r="E605" s="67" t="s">
        <v>93</v>
      </c>
      <c r="F605" s="66" t="s">
        <v>1306</v>
      </c>
      <c r="G605" s="128">
        <v>13.5</v>
      </c>
      <c r="H605" s="63" t="s">
        <v>1206</v>
      </c>
      <c r="I605" s="114">
        <v>1</v>
      </c>
      <c r="J605" s="132"/>
      <c r="K605" s="61">
        <v>0.009</v>
      </c>
      <c r="L605" s="61">
        <v>0.0148</v>
      </c>
      <c r="M605" s="61">
        <v>0.032</v>
      </c>
      <c r="N605" s="61">
        <v>0.0865</v>
      </c>
      <c r="O605" s="65" t="s">
        <v>1035</v>
      </c>
      <c r="P605" s="65" t="s">
        <v>1035</v>
      </c>
      <c r="Q605" s="65">
        <v>2021.12</v>
      </c>
      <c r="R605" s="116"/>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c r="CX605" s="8"/>
      <c r="CY605" s="8"/>
      <c r="CZ605" s="8"/>
      <c r="DA605" s="8"/>
      <c r="DB605" s="8"/>
      <c r="DC605" s="8"/>
      <c r="DD605" s="8"/>
      <c r="DE605" s="8"/>
      <c r="DF605" s="8"/>
      <c r="DG605" s="8"/>
      <c r="DH605" s="8"/>
      <c r="DI605" s="8"/>
      <c r="DJ605" s="8"/>
      <c r="DK605" s="8"/>
      <c r="DL605" s="8"/>
      <c r="DM605" s="8"/>
      <c r="DN605" s="8"/>
      <c r="DO605" s="8"/>
      <c r="DP605" s="8"/>
      <c r="DQ605" s="8"/>
      <c r="DR605" s="8"/>
      <c r="DS605" s="8"/>
      <c r="DT605" s="8"/>
      <c r="DU605" s="8"/>
      <c r="DV605" s="8"/>
      <c r="DW605" s="8"/>
      <c r="DX605" s="8"/>
      <c r="DY605" s="8"/>
      <c r="DZ605" s="8"/>
      <c r="EA605" s="8"/>
      <c r="EB605" s="8"/>
      <c r="EC605" s="8"/>
      <c r="ED605" s="8"/>
      <c r="EE605" s="8"/>
      <c r="EF605" s="8"/>
      <c r="EG605" s="8"/>
      <c r="EH605" s="8"/>
      <c r="EI605" s="8"/>
      <c r="EJ605" s="8"/>
      <c r="EK605" s="8"/>
      <c r="EL605" s="8"/>
      <c r="EM605" s="8"/>
      <c r="EN605" s="8"/>
      <c r="EO605" s="8"/>
      <c r="EP605" s="8"/>
      <c r="EQ605" s="8"/>
      <c r="ER605" s="8"/>
      <c r="ES605" s="8"/>
      <c r="ET605" s="8"/>
      <c r="EU605" s="8"/>
      <c r="EV605" s="8"/>
      <c r="EW605" s="8"/>
      <c r="EX605" s="8"/>
      <c r="EY605" s="8"/>
      <c r="EZ605" s="8"/>
      <c r="FA605" s="8"/>
      <c r="FB605" s="8"/>
      <c r="FC605" s="8"/>
      <c r="FD605" s="8"/>
      <c r="FE605" s="8"/>
      <c r="FF605" s="8"/>
      <c r="FG605" s="8"/>
      <c r="FH605" s="8"/>
      <c r="FI605" s="8"/>
      <c r="FJ605" s="8"/>
      <c r="FK605" s="8"/>
      <c r="FL605" s="8"/>
      <c r="FM605" s="8"/>
      <c r="FN605" s="8"/>
      <c r="FO605" s="8"/>
      <c r="FP605" s="8"/>
      <c r="FQ605" s="8"/>
      <c r="FR605" s="8"/>
      <c r="FS605" s="8"/>
      <c r="FT605" s="8"/>
      <c r="FU605" s="8"/>
      <c r="FV605" s="8"/>
      <c r="FW605" s="8"/>
      <c r="FX605" s="8"/>
      <c r="FY605" s="8"/>
      <c r="FZ605" s="8"/>
      <c r="GA605" s="8"/>
      <c r="GB605" s="8"/>
      <c r="GC605" s="8"/>
      <c r="GD605" s="8"/>
      <c r="GE605" s="8"/>
      <c r="GF605" s="8"/>
      <c r="GG605" s="8"/>
      <c r="GH605" s="8"/>
      <c r="GI605" s="8"/>
      <c r="GJ605" s="8"/>
      <c r="GK605" s="8"/>
      <c r="GL605" s="8"/>
      <c r="GM605" s="8"/>
      <c r="GN605" s="8"/>
      <c r="GO605" s="8"/>
      <c r="GP605" s="8"/>
      <c r="GQ605" s="8"/>
      <c r="GR605" s="8"/>
      <c r="GS605" s="8"/>
      <c r="GT605" s="8"/>
      <c r="GU605" s="8"/>
      <c r="GV605" s="8"/>
      <c r="GW605" s="8"/>
      <c r="GX605" s="8"/>
      <c r="GY605" s="8"/>
      <c r="GZ605" s="8"/>
      <c r="HA605" s="8"/>
      <c r="HB605" s="8"/>
      <c r="HC605" s="8"/>
      <c r="HD605" s="8"/>
      <c r="HE605" s="8"/>
      <c r="HF605" s="8"/>
      <c r="HG605" s="8"/>
      <c r="HH605" s="8"/>
      <c r="HI605" s="8"/>
      <c r="HJ605" s="8"/>
      <c r="HK605" s="8"/>
      <c r="HL605" s="8"/>
      <c r="HM605" s="8"/>
      <c r="HN605" s="8"/>
      <c r="HO605" s="8"/>
      <c r="HP605" s="8"/>
      <c r="HQ605" s="8"/>
      <c r="HR605" s="8"/>
      <c r="HS605" s="8"/>
      <c r="HT605" s="8"/>
      <c r="HU605" s="8"/>
      <c r="HV605" s="8"/>
      <c r="HW605" s="8"/>
      <c r="HX605" s="8"/>
      <c r="HY605" s="8"/>
      <c r="HZ605" s="8"/>
      <c r="IA605" s="8"/>
      <c r="IB605" s="8"/>
      <c r="IC605" s="8"/>
      <c r="ID605" s="8"/>
      <c r="IE605" s="8"/>
      <c r="IF605" s="8"/>
      <c r="IG605" s="8"/>
      <c r="IH605" s="8"/>
      <c r="II605" s="8"/>
      <c r="IJ605" s="8"/>
      <c r="IK605" s="8"/>
      <c r="IL605" s="8"/>
      <c r="IM605" s="8"/>
      <c r="IN605" s="8"/>
      <c r="IO605" s="8"/>
    </row>
    <row r="606" s="18" customFormat="1" ht="36" customHeight="1" spans="1:249">
      <c r="A606" s="210">
        <v>41</v>
      </c>
      <c r="B606" s="61" t="s">
        <v>1307</v>
      </c>
      <c r="C606" s="211" t="s">
        <v>1229</v>
      </c>
      <c r="D606" s="90" t="s">
        <v>909</v>
      </c>
      <c r="E606" s="67" t="s">
        <v>93</v>
      </c>
      <c r="F606" s="66" t="s">
        <v>1308</v>
      </c>
      <c r="G606" s="128">
        <v>5.6</v>
      </c>
      <c r="H606" s="63" t="s">
        <v>1206</v>
      </c>
      <c r="I606" s="114">
        <v>1</v>
      </c>
      <c r="J606" s="132"/>
      <c r="K606" s="87">
        <v>0.145</v>
      </c>
      <c r="L606" s="87">
        <v>0.0234</v>
      </c>
      <c r="M606" s="87">
        <v>0.0158</v>
      </c>
      <c r="N606" s="87">
        <v>0.0149</v>
      </c>
      <c r="O606" s="65" t="s">
        <v>1035</v>
      </c>
      <c r="P606" s="65" t="s">
        <v>1035</v>
      </c>
      <c r="Q606" s="65">
        <v>2021.12</v>
      </c>
      <c r="R606" s="116"/>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c r="DE606" s="8"/>
      <c r="DF606" s="8"/>
      <c r="DG606" s="8"/>
      <c r="DH606" s="8"/>
      <c r="DI606" s="8"/>
      <c r="DJ606" s="8"/>
      <c r="DK606" s="8"/>
      <c r="DL606" s="8"/>
      <c r="DM606" s="8"/>
      <c r="DN606" s="8"/>
      <c r="DO606" s="8"/>
      <c r="DP606" s="8"/>
      <c r="DQ606" s="8"/>
      <c r="DR606" s="8"/>
      <c r="DS606" s="8"/>
      <c r="DT606" s="8"/>
      <c r="DU606" s="8"/>
      <c r="DV606" s="8"/>
      <c r="DW606" s="8"/>
      <c r="DX606" s="8"/>
      <c r="DY606" s="8"/>
      <c r="DZ606" s="8"/>
      <c r="EA606" s="8"/>
      <c r="EB606" s="8"/>
      <c r="EC606" s="8"/>
      <c r="ED606" s="8"/>
      <c r="EE606" s="8"/>
      <c r="EF606" s="8"/>
      <c r="EG606" s="8"/>
      <c r="EH606" s="8"/>
      <c r="EI606" s="8"/>
      <c r="EJ606" s="8"/>
      <c r="EK606" s="8"/>
      <c r="EL606" s="8"/>
      <c r="EM606" s="8"/>
      <c r="EN606" s="8"/>
      <c r="EO606" s="8"/>
      <c r="EP606" s="8"/>
      <c r="EQ606" s="8"/>
      <c r="ER606" s="8"/>
      <c r="ES606" s="8"/>
      <c r="ET606" s="8"/>
      <c r="EU606" s="8"/>
      <c r="EV606" s="8"/>
      <c r="EW606" s="8"/>
      <c r="EX606" s="8"/>
      <c r="EY606" s="8"/>
      <c r="EZ606" s="8"/>
      <c r="FA606" s="8"/>
      <c r="FB606" s="8"/>
      <c r="FC606" s="8"/>
      <c r="FD606" s="8"/>
      <c r="FE606" s="8"/>
      <c r="FF606" s="8"/>
      <c r="FG606" s="8"/>
      <c r="FH606" s="8"/>
      <c r="FI606" s="8"/>
      <c r="FJ606" s="8"/>
      <c r="FK606" s="8"/>
      <c r="FL606" s="8"/>
      <c r="FM606" s="8"/>
      <c r="FN606" s="8"/>
      <c r="FO606" s="8"/>
      <c r="FP606" s="8"/>
      <c r="FQ606" s="8"/>
      <c r="FR606" s="8"/>
      <c r="FS606" s="8"/>
      <c r="FT606" s="8"/>
      <c r="FU606" s="8"/>
      <c r="FV606" s="8"/>
      <c r="FW606" s="8"/>
      <c r="FX606" s="8"/>
      <c r="FY606" s="8"/>
      <c r="FZ606" s="8"/>
      <c r="GA606" s="8"/>
      <c r="GB606" s="8"/>
      <c r="GC606" s="8"/>
      <c r="GD606" s="8"/>
      <c r="GE606" s="8"/>
      <c r="GF606" s="8"/>
      <c r="GG606" s="8"/>
      <c r="GH606" s="8"/>
      <c r="GI606" s="8"/>
      <c r="GJ606" s="8"/>
      <c r="GK606" s="8"/>
      <c r="GL606" s="8"/>
      <c r="GM606" s="8"/>
      <c r="GN606" s="8"/>
      <c r="GO606" s="8"/>
      <c r="GP606" s="8"/>
      <c r="GQ606" s="8"/>
      <c r="GR606" s="8"/>
      <c r="GS606" s="8"/>
      <c r="GT606" s="8"/>
      <c r="GU606" s="8"/>
      <c r="GV606" s="8"/>
      <c r="GW606" s="8"/>
      <c r="GX606" s="8"/>
      <c r="GY606" s="8"/>
      <c r="GZ606" s="8"/>
      <c r="HA606" s="8"/>
      <c r="HB606" s="8"/>
      <c r="HC606" s="8"/>
      <c r="HD606" s="8"/>
      <c r="HE606" s="8"/>
      <c r="HF606" s="8"/>
      <c r="HG606" s="8"/>
      <c r="HH606" s="8"/>
      <c r="HI606" s="8"/>
      <c r="HJ606" s="8"/>
      <c r="HK606" s="8"/>
      <c r="HL606" s="8"/>
      <c r="HM606" s="8"/>
      <c r="HN606" s="8"/>
      <c r="HO606" s="8"/>
      <c r="HP606" s="8"/>
      <c r="HQ606" s="8"/>
      <c r="HR606" s="8"/>
      <c r="HS606" s="8"/>
      <c r="HT606" s="8"/>
      <c r="HU606" s="8"/>
      <c r="HV606" s="8"/>
      <c r="HW606" s="8"/>
      <c r="HX606" s="8"/>
      <c r="HY606" s="8"/>
      <c r="HZ606" s="8"/>
      <c r="IA606" s="8"/>
      <c r="IB606" s="8"/>
      <c r="IC606" s="8"/>
      <c r="ID606" s="8"/>
      <c r="IE606" s="8"/>
      <c r="IF606" s="8"/>
      <c r="IG606" s="8"/>
      <c r="IH606" s="8"/>
      <c r="II606" s="8"/>
      <c r="IJ606" s="8"/>
      <c r="IK606" s="8"/>
      <c r="IL606" s="8"/>
      <c r="IM606" s="8"/>
      <c r="IN606" s="8"/>
      <c r="IO606" s="8"/>
    </row>
    <row r="607" s="18" customFormat="1" ht="36" customHeight="1" spans="1:249">
      <c r="A607" s="210">
        <v>42</v>
      </c>
      <c r="B607" s="67" t="s">
        <v>1309</v>
      </c>
      <c r="C607" s="211" t="s">
        <v>1229</v>
      </c>
      <c r="D607" s="90" t="s">
        <v>909</v>
      </c>
      <c r="E607" s="61" t="s">
        <v>67</v>
      </c>
      <c r="F607" s="66" t="s">
        <v>1310</v>
      </c>
      <c r="G607" s="64">
        <v>15.7</v>
      </c>
      <c r="H607" s="63" t="s">
        <v>1206</v>
      </c>
      <c r="I607" s="61">
        <v>1</v>
      </c>
      <c r="J607" s="61"/>
      <c r="K607" s="86">
        <v>0.0207</v>
      </c>
      <c r="L607" s="61">
        <v>0.0248</v>
      </c>
      <c r="M607" s="86">
        <v>0.0959</v>
      </c>
      <c r="N607" s="86">
        <v>0.1057</v>
      </c>
      <c r="O607" s="65" t="s">
        <v>1035</v>
      </c>
      <c r="P607" s="65" t="s">
        <v>1035</v>
      </c>
      <c r="Q607" s="65">
        <v>2021.12</v>
      </c>
      <c r="R607" s="116"/>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c r="CX607" s="8"/>
      <c r="CY607" s="8"/>
      <c r="CZ607" s="8"/>
      <c r="DA607" s="8"/>
      <c r="DB607" s="8"/>
      <c r="DC607" s="8"/>
      <c r="DD607" s="8"/>
      <c r="DE607" s="8"/>
      <c r="DF607" s="8"/>
      <c r="DG607" s="8"/>
      <c r="DH607" s="8"/>
      <c r="DI607" s="8"/>
      <c r="DJ607" s="8"/>
      <c r="DK607" s="8"/>
      <c r="DL607" s="8"/>
      <c r="DM607" s="8"/>
      <c r="DN607" s="8"/>
      <c r="DO607" s="8"/>
      <c r="DP607" s="8"/>
      <c r="DQ607" s="8"/>
      <c r="DR607" s="8"/>
      <c r="DS607" s="8"/>
      <c r="DT607" s="8"/>
      <c r="DU607" s="8"/>
      <c r="DV607" s="8"/>
      <c r="DW607" s="8"/>
      <c r="DX607" s="8"/>
      <c r="DY607" s="8"/>
      <c r="DZ607" s="8"/>
      <c r="EA607" s="8"/>
      <c r="EB607" s="8"/>
      <c r="EC607" s="8"/>
      <c r="ED607" s="8"/>
      <c r="EE607" s="8"/>
      <c r="EF607" s="8"/>
      <c r="EG607" s="8"/>
      <c r="EH607" s="8"/>
      <c r="EI607" s="8"/>
      <c r="EJ607" s="8"/>
      <c r="EK607" s="8"/>
      <c r="EL607" s="8"/>
      <c r="EM607" s="8"/>
      <c r="EN607" s="8"/>
      <c r="EO607" s="8"/>
      <c r="EP607" s="8"/>
      <c r="EQ607" s="8"/>
      <c r="ER607" s="8"/>
      <c r="ES607" s="8"/>
      <c r="ET607" s="8"/>
      <c r="EU607" s="8"/>
      <c r="EV607" s="8"/>
      <c r="EW607" s="8"/>
      <c r="EX607" s="8"/>
      <c r="EY607" s="8"/>
      <c r="EZ607" s="8"/>
      <c r="FA607" s="8"/>
      <c r="FB607" s="8"/>
      <c r="FC607" s="8"/>
      <c r="FD607" s="8"/>
      <c r="FE607" s="8"/>
      <c r="FF607" s="8"/>
      <c r="FG607" s="8"/>
      <c r="FH607" s="8"/>
      <c r="FI607" s="8"/>
      <c r="FJ607" s="8"/>
      <c r="FK607" s="8"/>
      <c r="FL607" s="8"/>
      <c r="FM607" s="8"/>
      <c r="FN607" s="8"/>
      <c r="FO607" s="8"/>
      <c r="FP607" s="8"/>
      <c r="FQ607" s="8"/>
      <c r="FR607" s="8"/>
      <c r="FS607" s="8"/>
      <c r="FT607" s="8"/>
      <c r="FU607" s="8"/>
      <c r="FV607" s="8"/>
      <c r="FW607" s="8"/>
      <c r="FX607" s="8"/>
      <c r="FY607" s="8"/>
      <c r="FZ607" s="8"/>
      <c r="GA607" s="8"/>
      <c r="GB607" s="8"/>
      <c r="GC607" s="8"/>
      <c r="GD607" s="8"/>
      <c r="GE607" s="8"/>
      <c r="GF607" s="8"/>
      <c r="GG607" s="8"/>
      <c r="GH607" s="8"/>
      <c r="GI607" s="8"/>
      <c r="GJ607" s="8"/>
      <c r="GK607" s="8"/>
      <c r="GL607" s="8"/>
      <c r="GM607" s="8"/>
      <c r="GN607" s="8"/>
      <c r="GO607" s="8"/>
      <c r="GP607" s="8"/>
      <c r="GQ607" s="8"/>
      <c r="GR607" s="8"/>
      <c r="GS607" s="8"/>
      <c r="GT607" s="8"/>
      <c r="GU607" s="8"/>
      <c r="GV607" s="8"/>
      <c r="GW607" s="8"/>
      <c r="GX607" s="8"/>
      <c r="GY607" s="8"/>
      <c r="GZ607" s="8"/>
      <c r="HA607" s="8"/>
      <c r="HB607" s="8"/>
      <c r="HC607" s="8"/>
      <c r="HD607" s="8"/>
      <c r="HE607" s="8"/>
      <c r="HF607" s="8"/>
      <c r="HG607" s="8"/>
      <c r="HH607" s="8"/>
      <c r="HI607" s="8"/>
      <c r="HJ607" s="8"/>
      <c r="HK607" s="8"/>
      <c r="HL607" s="8"/>
      <c r="HM607" s="8"/>
      <c r="HN607" s="8"/>
      <c r="HO607" s="8"/>
      <c r="HP607" s="8"/>
      <c r="HQ607" s="8"/>
      <c r="HR607" s="8"/>
      <c r="HS607" s="8"/>
      <c r="HT607" s="8"/>
      <c r="HU607" s="8"/>
      <c r="HV607" s="8"/>
      <c r="HW607" s="8"/>
      <c r="HX607" s="8"/>
      <c r="HY607" s="8"/>
      <c r="HZ607" s="8"/>
      <c r="IA607" s="8"/>
      <c r="IB607" s="8"/>
      <c r="IC607" s="8"/>
      <c r="ID607" s="8"/>
      <c r="IE607" s="8"/>
      <c r="IF607" s="8"/>
      <c r="IG607" s="8"/>
      <c r="IH607" s="8"/>
      <c r="II607" s="8"/>
      <c r="IJ607" s="8"/>
      <c r="IK607" s="8"/>
      <c r="IL607" s="8"/>
      <c r="IM607" s="8"/>
      <c r="IN607" s="8"/>
      <c r="IO607" s="8"/>
    </row>
    <row r="608" s="18" customFormat="1" ht="36" customHeight="1" spans="1:249">
      <c r="A608" s="210">
        <v>43</v>
      </c>
      <c r="B608" s="67" t="s">
        <v>1311</v>
      </c>
      <c r="C608" s="211" t="s">
        <v>1229</v>
      </c>
      <c r="D608" s="90" t="s">
        <v>909</v>
      </c>
      <c r="E608" s="61" t="s">
        <v>67</v>
      </c>
      <c r="F608" s="66" t="s">
        <v>1312</v>
      </c>
      <c r="G608" s="64">
        <v>4.8</v>
      </c>
      <c r="H608" s="63" t="s">
        <v>1206</v>
      </c>
      <c r="I608" s="61">
        <v>1</v>
      </c>
      <c r="J608" s="61"/>
      <c r="K608" s="86">
        <v>0.0139</v>
      </c>
      <c r="L608" s="61">
        <v>0.0227</v>
      </c>
      <c r="M608" s="86">
        <v>0.073</v>
      </c>
      <c r="N608" s="86">
        <v>0.0933</v>
      </c>
      <c r="O608" s="65" t="s">
        <v>1035</v>
      </c>
      <c r="P608" s="65" t="s">
        <v>1035</v>
      </c>
      <c r="Q608" s="65">
        <v>2021.12</v>
      </c>
      <c r="R608" s="116"/>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c r="CX608" s="8"/>
      <c r="CY608" s="8"/>
      <c r="CZ608" s="8"/>
      <c r="DA608" s="8"/>
      <c r="DB608" s="8"/>
      <c r="DC608" s="8"/>
      <c r="DD608" s="8"/>
      <c r="DE608" s="8"/>
      <c r="DF608" s="8"/>
      <c r="DG608" s="8"/>
      <c r="DH608" s="8"/>
      <c r="DI608" s="8"/>
      <c r="DJ608" s="8"/>
      <c r="DK608" s="8"/>
      <c r="DL608" s="8"/>
      <c r="DM608" s="8"/>
      <c r="DN608" s="8"/>
      <c r="DO608" s="8"/>
      <c r="DP608" s="8"/>
      <c r="DQ608" s="8"/>
      <c r="DR608" s="8"/>
      <c r="DS608" s="8"/>
      <c r="DT608" s="8"/>
      <c r="DU608" s="8"/>
      <c r="DV608" s="8"/>
      <c r="DW608" s="8"/>
      <c r="DX608" s="8"/>
      <c r="DY608" s="8"/>
      <c r="DZ608" s="8"/>
      <c r="EA608" s="8"/>
      <c r="EB608" s="8"/>
      <c r="EC608" s="8"/>
      <c r="ED608" s="8"/>
      <c r="EE608" s="8"/>
      <c r="EF608" s="8"/>
      <c r="EG608" s="8"/>
      <c r="EH608" s="8"/>
      <c r="EI608" s="8"/>
      <c r="EJ608" s="8"/>
      <c r="EK608" s="8"/>
      <c r="EL608" s="8"/>
      <c r="EM608" s="8"/>
      <c r="EN608" s="8"/>
      <c r="EO608" s="8"/>
      <c r="EP608" s="8"/>
      <c r="EQ608" s="8"/>
      <c r="ER608" s="8"/>
      <c r="ES608" s="8"/>
      <c r="ET608" s="8"/>
      <c r="EU608" s="8"/>
      <c r="EV608" s="8"/>
      <c r="EW608" s="8"/>
      <c r="EX608" s="8"/>
      <c r="EY608" s="8"/>
      <c r="EZ608" s="8"/>
      <c r="FA608" s="8"/>
      <c r="FB608" s="8"/>
      <c r="FC608" s="8"/>
      <c r="FD608" s="8"/>
      <c r="FE608" s="8"/>
      <c r="FF608" s="8"/>
      <c r="FG608" s="8"/>
      <c r="FH608" s="8"/>
      <c r="FI608" s="8"/>
      <c r="FJ608" s="8"/>
      <c r="FK608" s="8"/>
      <c r="FL608" s="8"/>
      <c r="FM608" s="8"/>
      <c r="FN608" s="8"/>
      <c r="FO608" s="8"/>
      <c r="FP608" s="8"/>
      <c r="FQ608" s="8"/>
      <c r="FR608" s="8"/>
      <c r="FS608" s="8"/>
      <c r="FT608" s="8"/>
      <c r="FU608" s="8"/>
      <c r="FV608" s="8"/>
      <c r="FW608" s="8"/>
      <c r="FX608" s="8"/>
      <c r="FY608" s="8"/>
      <c r="FZ608" s="8"/>
      <c r="GA608" s="8"/>
      <c r="GB608" s="8"/>
      <c r="GC608" s="8"/>
      <c r="GD608" s="8"/>
      <c r="GE608" s="8"/>
      <c r="GF608" s="8"/>
      <c r="GG608" s="8"/>
      <c r="GH608" s="8"/>
      <c r="GI608" s="8"/>
      <c r="GJ608" s="8"/>
      <c r="GK608" s="8"/>
      <c r="GL608" s="8"/>
      <c r="GM608" s="8"/>
      <c r="GN608" s="8"/>
      <c r="GO608" s="8"/>
      <c r="GP608" s="8"/>
      <c r="GQ608" s="8"/>
      <c r="GR608" s="8"/>
      <c r="GS608" s="8"/>
      <c r="GT608" s="8"/>
      <c r="GU608" s="8"/>
      <c r="GV608" s="8"/>
      <c r="GW608" s="8"/>
      <c r="GX608" s="8"/>
      <c r="GY608" s="8"/>
      <c r="GZ608" s="8"/>
      <c r="HA608" s="8"/>
      <c r="HB608" s="8"/>
      <c r="HC608" s="8"/>
      <c r="HD608" s="8"/>
      <c r="HE608" s="8"/>
      <c r="HF608" s="8"/>
      <c r="HG608" s="8"/>
      <c r="HH608" s="8"/>
      <c r="HI608" s="8"/>
      <c r="HJ608" s="8"/>
      <c r="HK608" s="8"/>
      <c r="HL608" s="8"/>
      <c r="HM608" s="8"/>
      <c r="HN608" s="8"/>
      <c r="HO608" s="8"/>
      <c r="HP608" s="8"/>
      <c r="HQ608" s="8"/>
      <c r="HR608" s="8"/>
      <c r="HS608" s="8"/>
      <c r="HT608" s="8"/>
      <c r="HU608" s="8"/>
      <c r="HV608" s="8"/>
      <c r="HW608" s="8"/>
      <c r="HX608" s="8"/>
      <c r="HY608" s="8"/>
      <c r="HZ608" s="8"/>
      <c r="IA608" s="8"/>
      <c r="IB608" s="8"/>
      <c r="IC608" s="8"/>
      <c r="ID608" s="8"/>
      <c r="IE608" s="8"/>
      <c r="IF608" s="8"/>
      <c r="IG608" s="8"/>
      <c r="IH608" s="8"/>
      <c r="II608" s="8"/>
      <c r="IJ608" s="8"/>
      <c r="IK608" s="8"/>
      <c r="IL608" s="8"/>
      <c r="IM608" s="8"/>
      <c r="IN608" s="8"/>
      <c r="IO608" s="8"/>
    </row>
    <row r="609" s="18" customFormat="1" ht="36" customHeight="1" spans="1:249">
      <c r="A609" s="210">
        <v>44</v>
      </c>
      <c r="B609" s="61" t="s">
        <v>1313</v>
      </c>
      <c r="C609" s="211" t="s">
        <v>1229</v>
      </c>
      <c r="D609" s="90" t="s">
        <v>909</v>
      </c>
      <c r="E609" s="61" t="s">
        <v>67</v>
      </c>
      <c r="F609" s="66" t="s">
        <v>1314</v>
      </c>
      <c r="G609" s="64">
        <v>10.3</v>
      </c>
      <c r="H609" s="63" t="s">
        <v>1206</v>
      </c>
      <c r="I609" s="61">
        <v>1</v>
      </c>
      <c r="J609" s="61"/>
      <c r="K609" s="86">
        <v>0.0077</v>
      </c>
      <c r="L609" s="61">
        <v>0.0131</v>
      </c>
      <c r="M609" s="86">
        <v>0.0382</v>
      </c>
      <c r="N609" s="86">
        <v>0.0555</v>
      </c>
      <c r="O609" s="65" t="s">
        <v>1035</v>
      </c>
      <c r="P609" s="65" t="s">
        <v>1035</v>
      </c>
      <c r="Q609" s="65">
        <v>2021.12</v>
      </c>
      <c r="R609" s="116"/>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c r="BT609" s="8"/>
      <c r="BU609" s="8"/>
      <c r="BV609" s="8"/>
      <c r="BW609" s="8"/>
      <c r="BX609" s="8"/>
      <c r="BY609" s="8"/>
      <c r="BZ609" s="8"/>
      <c r="CA609" s="8"/>
      <c r="CB609" s="8"/>
      <c r="CC609" s="8"/>
      <c r="CD609" s="8"/>
      <c r="CE609" s="8"/>
      <c r="CF609" s="8"/>
      <c r="CG609" s="8"/>
      <c r="CH609" s="8"/>
      <c r="CI609" s="8"/>
      <c r="CJ609" s="8"/>
      <c r="CK609" s="8"/>
      <c r="CL609" s="8"/>
      <c r="CM609" s="8"/>
      <c r="CN609" s="8"/>
      <c r="CO609" s="8"/>
      <c r="CP609" s="8"/>
      <c r="CQ609" s="8"/>
      <c r="CR609" s="8"/>
      <c r="CS609" s="8"/>
      <c r="CT609" s="8"/>
      <c r="CU609" s="8"/>
      <c r="CV609" s="8"/>
      <c r="CW609" s="8"/>
      <c r="CX609" s="8"/>
      <c r="CY609" s="8"/>
      <c r="CZ609" s="8"/>
      <c r="DA609" s="8"/>
      <c r="DB609" s="8"/>
      <c r="DC609" s="8"/>
      <c r="DD609" s="8"/>
      <c r="DE609" s="8"/>
      <c r="DF609" s="8"/>
      <c r="DG609" s="8"/>
      <c r="DH609" s="8"/>
      <c r="DI609" s="8"/>
      <c r="DJ609" s="8"/>
      <c r="DK609" s="8"/>
      <c r="DL609" s="8"/>
      <c r="DM609" s="8"/>
      <c r="DN609" s="8"/>
      <c r="DO609" s="8"/>
      <c r="DP609" s="8"/>
      <c r="DQ609" s="8"/>
      <c r="DR609" s="8"/>
      <c r="DS609" s="8"/>
      <c r="DT609" s="8"/>
      <c r="DU609" s="8"/>
      <c r="DV609" s="8"/>
      <c r="DW609" s="8"/>
      <c r="DX609" s="8"/>
      <c r="DY609" s="8"/>
      <c r="DZ609" s="8"/>
      <c r="EA609" s="8"/>
      <c r="EB609" s="8"/>
      <c r="EC609" s="8"/>
      <c r="ED609" s="8"/>
      <c r="EE609" s="8"/>
      <c r="EF609" s="8"/>
      <c r="EG609" s="8"/>
      <c r="EH609" s="8"/>
      <c r="EI609" s="8"/>
      <c r="EJ609" s="8"/>
      <c r="EK609" s="8"/>
      <c r="EL609" s="8"/>
      <c r="EM609" s="8"/>
      <c r="EN609" s="8"/>
      <c r="EO609" s="8"/>
      <c r="EP609" s="8"/>
      <c r="EQ609" s="8"/>
      <c r="ER609" s="8"/>
      <c r="ES609" s="8"/>
      <c r="ET609" s="8"/>
      <c r="EU609" s="8"/>
      <c r="EV609" s="8"/>
      <c r="EW609" s="8"/>
      <c r="EX609" s="8"/>
      <c r="EY609" s="8"/>
      <c r="EZ609" s="8"/>
      <c r="FA609" s="8"/>
      <c r="FB609" s="8"/>
      <c r="FC609" s="8"/>
      <c r="FD609" s="8"/>
      <c r="FE609" s="8"/>
      <c r="FF609" s="8"/>
      <c r="FG609" s="8"/>
      <c r="FH609" s="8"/>
      <c r="FI609" s="8"/>
      <c r="FJ609" s="8"/>
      <c r="FK609" s="8"/>
      <c r="FL609" s="8"/>
      <c r="FM609" s="8"/>
      <c r="FN609" s="8"/>
      <c r="FO609" s="8"/>
      <c r="FP609" s="8"/>
      <c r="FQ609" s="8"/>
      <c r="FR609" s="8"/>
      <c r="FS609" s="8"/>
      <c r="FT609" s="8"/>
      <c r="FU609" s="8"/>
      <c r="FV609" s="8"/>
      <c r="FW609" s="8"/>
      <c r="FX609" s="8"/>
      <c r="FY609" s="8"/>
      <c r="FZ609" s="8"/>
      <c r="GA609" s="8"/>
      <c r="GB609" s="8"/>
      <c r="GC609" s="8"/>
      <c r="GD609" s="8"/>
      <c r="GE609" s="8"/>
      <c r="GF609" s="8"/>
      <c r="GG609" s="8"/>
      <c r="GH609" s="8"/>
      <c r="GI609" s="8"/>
      <c r="GJ609" s="8"/>
      <c r="GK609" s="8"/>
      <c r="GL609" s="8"/>
      <c r="GM609" s="8"/>
      <c r="GN609" s="8"/>
      <c r="GO609" s="8"/>
      <c r="GP609" s="8"/>
      <c r="GQ609" s="8"/>
      <c r="GR609" s="8"/>
      <c r="GS609" s="8"/>
      <c r="GT609" s="8"/>
      <c r="GU609" s="8"/>
      <c r="GV609" s="8"/>
      <c r="GW609" s="8"/>
      <c r="GX609" s="8"/>
      <c r="GY609" s="8"/>
      <c r="GZ609" s="8"/>
      <c r="HA609" s="8"/>
      <c r="HB609" s="8"/>
      <c r="HC609" s="8"/>
      <c r="HD609" s="8"/>
      <c r="HE609" s="8"/>
      <c r="HF609" s="8"/>
      <c r="HG609" s="8"/>
      <c r="HH609" s="8"/>
      <c r="HI609" s="8"/>
      <c r="HJ609" s="8"/>
      <c r="HK609" s="8"/>
      <c r="HL609" s="8"/>
      <c r="HM609" s="8"/>
      <c r="HN609" s="8"/>
      <c r="HO609" s="8"/>
      <c r="HP609" s="8"/>
      <c r="HQ609" s="8"/>
      <c r="HR609" s="8"/>
      <c r="HS609" s="8"/>
      <c r="HT609" s="8"/>
      <c r="HU609" s="8"/>
      <c r="HV609" s="8"/>
      <c r="HW609" s="8"/>
      <c r="HX609" s="8"/>
      <c r="HY609" s="8"/>
      <c r="HZ609" s="8"/>
      <c r="IA609" s="8"/>
      <c r="IB609" s="8"/>
      <c r="IC609" s="8"/>
      <c r="ID609" s="8"/>
      <c r="IE609" s="8"/>
      <c r="IF609" s="8"/>
      <c r="IG609" s="8"/>
      <c r="IH609" s="8"/>
      <c r="II609" s="8"/>
      <c r="IJ609" s="8"/>
      <c r="IK609" s="8"/>
      <c r="IL609" s="8"/>
      <c r="IM609" s="8"/>
      <c r="IN609" s="8"/>
      <c r="IO609" s="8"/>
    </row>
    <row r="610" s="18" customFormat="1" ht="36" customHeight="1" spans="1:249">
      <c r="A610" s="210">
        <v>45</v>
      </c>
      <c r="B610" s="61" t="s">
        <v>1315</v>
      </c>
      <c r="C610" s="211" t="s">
        <v>1229</v>
      </c>
      <c r="D610" s="90" t="s">
        <v>909</v>
      </c>
      <c r="E610" s="61" t="s">
        <v>67</v>
      </c>
      <c r="F610" s="66" t="s">
        <v>1316</v>
      </c>
      <c r="G610" s="128">
        <v>20.1</v>
      </c>
      <c r="H610" s="63" t="s">
        <v>1206</v>
      </c>
      <c r="I610" s="61">
        <v>1</v>
      </c>
      <c r="J610" s="61"/>
      <c r="K610" s="86">
        <v>0.0234</v>
      </c>
      <c r="L610" s="61">
        <v>0.0322</v>
      </c>
      <c r="M610" s="86">
        <v>0.1176</v>
      </c>
      <c r="N610" s="86">
        <v>0.1288</v>
      </c>
      <c r="O610" s="65" t="s">
        <v>1035</v>
      </c>
      <c r="P610" s="65" t="s">
        <v>1035</v>
      </c>
      <c r="Q610" s="65">
        <v>2021.12</v>
      </c>
      <c r="R610" s="116"/>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c r="BT610" s="8"/>
      <c r="BU610" s="8"/>
      <c r="BV610" s="8"/>
      <c r="BW610" s="8"/>
      <c r="BX610" s="8"/>
      <c r="BY610" s="8"/>
      <c r="BZ610" s="8"/>
      <c r="CA610" s="8"/>
      <c r="CB610" s="8"/>
      <c r="CC610" s="8"/>
      <c r="CD610" s="8"/>
      <c r="CE610" s="8"/>
      <c r="CF610" s="8"/>
      <c r="CG610" s="8"/>
      <c r="CH610" s="8"/>
      <c r="CI610" s="8"/>
      <c r="CJ610" s="8"/>
      <c r="CK610" s="8"/>
      <c r="CL610" s="8"/>
      <c r="CM610" s="8"/>
      <c r="CN610" s="8"/>
      <c r="CO610" s="8"/>
      <c r="CP610" s="8"/>
      <c r="CQ610" s="8"/>
      <c r="CR610" s="8"/>
      <c r="CS610" s="8"/>
      <c r="CT610" s="8"/>
      <c r="CU610" s="8"/>
      <c r="CV610" s="8"/>
      <c r="CW610" s="8"/>
      <c r="CX610" s="8"/>
      <c r="CY610" s="8"/>
      <c r="CZ610" s="8"/>
      <c r="DA610" s="8"/>
      <c r="DB610" s="8"/>
      <c r="DC610" s="8"/>
      <c r="DD610" s="8"/>
      <c r="DE610" s="8"/>
      <c r="DF610" s="8"/>
      <c r="DG610" s="8"/>
      <c r="DH610" s="8"/>
      <c r="DI610" s="8"/>
      <c r="DJ610" s="8"/>
      <c r="DK610" s="8"/>
      <c r="DL610" s="8"/>
      <c r="DM610" s="8"/>
      <c r="DN610" s="8"/>
      <c r="DO610" s="8"/>
      <c r="DP610" s="8"/>
      <c r="DQ610" s="8"/>
      <c r="DR610" s="8"/>
      <c r="DS610" s="8"/>
      <c r="DT610" s="8"/>
      <c r="DU610" s="8"/>
      <c r="DV610" s="8"/>
      <c r="DW610" s="8"/>
      <c r="DX610" s="8"/>
      <c r="DY610" s="8"/>
      <c r="DZ610" s="8"/>
      <c r="EA610" s="8"/>
      <c r="EB610" s="8"/>
      <c r="EC610" s="8"/>
      <c r="ED610" s="8"/>
      <c r="EE610" s="8"/>
      <c r="EF610" s="8"/>
      <c r="EG610" s="8"/>
      <c r="EH610" s="8"/>
      <c r="EI610" s="8"/>
      <c r="EJ610" s="8"/>
      <c r="EK610" s="8"/>
      <c r="EL610" s="8"/>
      <c r="EM610" s="8"/>
      <c r="EN610" s="8"/>
      <c r="EO610" s="8"/>
      <c r="EP610" s="8"/>
      <c r="EQ610" s="8"/>
      <c r="ER610" s="8"/>
      <c r="ES610" s="8"/>
      <c r="ET610" s="8"/>
      <c r="EU610" s="8"/>
      <c r="EV610" s="8"/>
      <c r="EW610" s="8"/>
      <c r="EX610" s="8"/>
      <c r="EY610" s="8"/>
      <c r="EZ610" s="8"/>
      <c r="FA610" s="8"/>
      <c r="FB610" s="8"/>
      <c r="FC610" s="8"/>
      <c r="FD610" s="8"/>
      <c r="FE610" s="8"/>
      <c r="FF610" s="8"/>
      <c r="FG610" s="8"/>
      <c r="FH610" s="8"/>
      <c r="FI610" s="8"/>
      <c r="FJ610" s="8"/>
      <c r="FK610" s="8"/>
      <c r="FL610" s="8"/>
      <c r="FM610" s="8"/>
      <c r="FN610" s="8"/>
      <c r="FO610" s="8"/>
      <c r="FP610" s="8"/>
      <c r="FQ610" s="8"/>
      <c r="FR610" s="8"/>
      <c r="FS610" s="8"/>
      <c r="FT610" s="8"/>
      <c r="FU610" s="8"/>
      <c r="FV610" s="8"/>
      <c r="FW610" s="8"/>
      <c r="FX610" s="8"/>
      <c r="FY610" s="8"/>
      <c r="FZ610" s="8"/>
      <c r="GA610" s="8"/>
      <c r="GB610" s="8"/>
      <c r="GC610" s="8"/>
      <c r="GD610" s="8"/>
      <c r="GE610" s="8"/>
      <c r="GF610" s="8"/>
      <c r="GG610" s="8"/>
      <c r="GH610" s="8"/>
      <c r="GI610" s="8"/>
      <c r="GJ610" s="8"/>
      <c r="GK610" s="8"/>
      <c r="GL610" s="8"/>
      <c r="GM610" s="8"/>
      <c r="GN610" s="8"/>
      <c r="GO610" s="8"/>
      <c r="GP610" s="8"/>
      <c r="GQ610" s="8"/>
      <c r="GR610" s="8"/>
      <c r="GS610" s="8"/>
      <c r="GT610" s="8"/>
      <c r="GU610" s="8"/>
      <c r="GV610" s="8"/>
      <c r="GW610" s="8"/>
      <c r="GX610" s="8"/>
      <c r="GY610" s="8"/>
      <c r="GZ610" s="8"/>
      <c r="HA610" s="8"/>
      <c r="HB610" s="8"/>
      <c r="HC610" s="8"/>
      <c r="HD610" s="8"/>
      <c r="HE610" s="8"/>
      <c r="HF610" s="8"/>
      <c r="HG610" s="8"/>
      <c r="HH610" s="8"/>
      <c r="HI610" s="8"/>
      <c r="HJ610" s="8"/>
      <c r="HK610" s="8"/>
      <c r="HL610" s="8"/>
      <c r="HM610" s="8"/>
      <c r="HN610" s="8"/>
      <c r="HO610" s="8"/>
      <c r="HP610" s="8"/>
      <c r="HQ610" s="8"/>
      <c r="HR610" s="8"/>
      <c r="HS610" s="8"/>
      <c r="HT610" s="8"/>
      <c r="HU610" s="8"/>
      <c r="HV610" s="8"/>
      <c r="HW610" s="8"/>
      <c r="HX610" s="8"/>
      <c r="HY610" s="8"/>
      <c r="HZ610" s="8"/>
      <c r="IA610" s="8"/>
      <c r="IB610" s="8"/>
      <c r="IC610" s="8"/>
      <c r="ID610" s="8"/>
      <c r="IE610" s="8"/>
      <c r="IF610" s="8"/>
      <c r="IG610" s="8"/>
      <c r="IH610" s="8"/>
      <c r="II610" s="8"/>
      <c r="IJ610" s="8"/>
      <c r="IK610" s="8"/>
      <c r="IL610" s="8"/>
      <c r="IM610" s="8"/>
      <c r="IN610" s="8"/>
      <c r="IO610" s="8"/>
    </row>
    <row r="611" s="18" customFormat="1" ht="36" customHeight="1" spans="1:249">
      <c r="A611" s="210">
        <v>46</v>
      </c>
      <c r="B611" s="61" t="s">
        <v>1317</v>
      </c>
      <c r="C611" s="211" t="s">
        <v>1229</v>
      </c>
      <c r="D611" s="90" t="s">
        <v>909</v>
      </c>
      <c r="E611" s="67" t="s">
        <v>54</v>
      </c>
      <c r="F611" s="66" t="s">
        <v>1318</v>
      </c>
      <c r="G611" s="128">
        <v>51.4</v>
      </c>
      <c r="H611" s="63" t="s">
        <v>1206</v>
      </c>
      <c r="I611" s="58">
        <v>1</v>
      </c>
      <c r="J611" s="58"/>
      <c r="K611" s="61">
        <v>0.0035</v>
      </c>
      <c r="L611" s="61">
        <v>0.0047</v>
      </c>
      <c r="M611" s="61">
        <v>0.02</v>
      </c>
      <c r="N611" s="61">
        <v>0.024</v>
      </c>
      <c r="O611" s="65" t="s">
        <v>1035</v>
      </c>
      <c r="P611" s="65" t="s">
        <v>1035</v>
      </c>
      <c r="Q611" s="65">
        <v>2021.12</v>
      </c>
      <c r="R611" s="116"/>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c r="BT611" s="8"/>
      <c r="BU611" s="8"/>
      <c r="BV611" s="8"/>
      <c r="BW611" s="8"/>
      <c r="BX611" s="8"/>
      <c r="BY611" s="8"/>
      <c r="BZ611" s="8"/>
      <c r="CA611" s="8"/>
      <c r="CB611" s="8"/>
      <c r="CC611" s="8"/>
      <c r="CD611" s="8"/>
      <c r="CE611" s="8"/>
      <c r="CF611" s="8"/>
      <c r="CG611" s="8"/>
      <c r="CH611" s="8"/>
      <c r="CI611" s="8"/>
      <c r="CJ611" s="8"/>
      <c r="CK611" s="8"/>
      <c r="CL611" s="8"/>
      <c r="CM611" s="8"/>
      <c r="CN611" s="8"/>
      <c r="CO611" s="8"/>
      <c r="CP611" s="8"/>
      <c r="CQ611" s="8"/>
      <c r="CR611" s="8"/>
      <c r="CS611" s="8"/>
      <c r="CT611" s="8"/>
      <c r="CU611" s="8"/>
      <c r="CV611" s="8"/>
      <c r="CW611" s="8"/>
      <c r="CX611" s="8"/>
      <c r="CY611" s="8"/>
      <c r="CZ611" s="8"/>
      <c r="DA611" s="8"/>
      <c r="DB611" s="8"/>
      <c r="DC611" s="8"/>
      <c r="DD611" s="8"/>
      <c r="DE611" s="8"/>
      <c r="DF611" s="8"/>
      <c r="DG611" s="8"/>
      <c r="DH611" s="8"/>
      <c r="DI611" s="8"/>
      <c r="DJ611" s="8"/>
      <c r="DK611" s="8"/>
      <c r="DL611" s="8"/>
      <c r="DM611" s="8"/>
      <c r="DN611" s="8"/>
      <c r="DO611" s="8"/>
      <c r="DP611" s="8"/>
      <c r="DQ611" s="8"/>
      <c r="DR611" s="8"/>
      <c r="DS611" s="8"/>
      <c r="DT611" s="8"/>
      <c r="DU611" s="8"/>
      <c r="DV611" s="8"/>
      <c r="DW611" s="8"/>
      <c r="DX611" s="8"/>
      <c r="DY611" s="8"/>
      <c r="DZ611" s="8"/>
      <c r="EA611" s="8"/>
      <c r="EB611" s="8"/>
      <c r="EC611" s="8"/>
      <c r="ED611" s="8"/>
      <c r="EE611" s="8"/>
      <c r="EF611" s="8"/>
      <c r="EG611" s="8"/>
      <c r="EH611" s="8"/>
      <c r="EI611" s="8"/>
      <c r="EJ611" s="8"/>
      <c r="EK611" s="8"/>
      <c r="EL611" s="8"/>
      <c r="EM611" s="8"/>
      <c r="EN611" s="8"/>
      <c r="EO611" s="8"/>
      <c r="EP611" s="8"/>
      <c r="EQ611" s="8"/>
      <c r="ER611" s="8"/>
      <c r="ES611" s="8"/>
      <c r="ET611" s="8"/>
      <c r="EU611" s="8"/>
      <c r="EV611" s="8"/>
      <c r="EW611" s="8"/>
      <c r="EX611" s="8"/>
      <c r="EY611" s="8"/>
      <c r="EZ611" s="8"/>
      <c r="FA611" s="8"/>
      <c r="FB611" s="8"/>
      <c r="FC611" s="8"/>
      <c r="FD611" s="8"/>
      <c r="FE611" s="8"/>
      <c r="FF611" s="8"/>
      <c r="FG611" s="8"/>
      <c r="FH611" s="8"/>
      <c r="FI611" s="8"/>
      <c r="FJ611" s="8"/>
      <c r="FK611" s="8"/>
      <c r="FL611" s="8"/>
      <c r="FM611" s="8"/>
      <c r="FN611" s="8"/>
      <c r="FO611" s="8"/>
      <c r="FP611" s="8"/>
      <c r="FQ611" s="8"/>
      <c r="FR611" s="8"/>
      <c r="FS611" s="8"/>
      <c r="FT611" s="8"/>
      <c r="FU611" s="8"/>
      <c r="FV611" s="8"/>
      <c r="FW611" s="8"/>
      <c r="FX611" s="8"/>
      <c r="FY611" s="8"/>
      <c r="FZ611" s="8"/>
      <c r="GA611" s="8"/>
      <c r="GB611" s="8"/>
      <c r="GC611" s="8"/>
      <c r="GD611" s="8"/>
      <c r="GE611" s="8"/>
      <c r="GF611" s="8"/>
      <c r="GG611" s="8"/>
      <c r="GH611" s="8"/>
      <c r="GI611" s="8"/>
      <c r="GJ611" s="8"/>
      <c r="GK611" s="8"/>
      <c r="GL611" s="8"/>
      <c r="GM611" s="8"/>
      <c r="GN611" s="8"/>
      <c r="GO611" s="8"/>
      <c r="GP611" s="8"/>
      <c r="GQ611" s="8"/>
      <c r="GR611" s="8"/>
      <c r="GS611" s="8"/>
      <c r="GT611" s="8"/>
      <c r="GU611" s="8"/>
      <c r="GV611" s="8"/>
      <c r="GW611" s="8"/>
      <c r="GX611" s="8"/>
      <c r="GY611" s="8"/>
      <c r="GZ611" s="8"/>
      <c r="HA611" s="8"/>
      <c r="HB611" s="8"/>
      <c r="HC611" s="8"/>
      <c r="HD611" s="8"/>
      <c r="HE611" s="8"/>
      <c r="HF611" s="8"/>
      <c r="HG611" s="8"/>
      <c r="HH611" s="8"/>
      <c r="HI611" s="8"/>
      <c r="HJ611" s="8"/>
      <c r="HK611" s="8"/>
      <c r="HL611" s="8"/>
      <c r="HM611" s="8"/>
      <c r="HN611" s="8"/>
      <c r="HO611" s="8"/>
      <c r="HP611" s="8"/>
      <c r="HQ611" s="8"/>
      <c r="HR611" s="8"/>
      <c r="HS611" s="8"/>
      <c r="HT611" s="8"/>
      <c r="HU611" s="8"/>
      <c r="HV611" s="8"/>
      <c r="HW611" s="8"/>
      <c r="HX611" s="8"/>
      <c r="HY611" s="8"/>
      <c r="HZ611" s="8"/>
      <c r="IA611" s="8"/>
      <c r="IB611" s="8"/>
      <c r="IC611" s="8"/>
      <c r="ID611" s="8"/>
      <c r="IE611" s="8"/>
      <c r="IF611" s="8"/>
      <c r="IG611" s="8"/>
      <c r="IH611" s="8"/>
      <c r="II611" s="8"/>
      <c r="IJ611" s="8"/>
      <c r="IK611" s="8"/>
      <c r="IL611" s="8"/>
      <c r="IM611" s="8"/>
      <c r="IN611" s="8"/>
      <c r="IO611" s="8"/>
    </row>
    <row r="612" s="18" customFormat="1" ht="36" customHeight="1" spans="1:249">
      <c r="A612" s="210">
        <v>47</v>
      </c>
      <c r="B612" s="61" t="s">
        <v>1319</v>
      </c>
      <c r="C612" s="211" t="s">
        <v>1229</v>
      </c>
      <c r="D612" s="90" t="s">
        <v>909</v>
      </c>
      <c r="E612" s="67" t="s">
        <v>54</v>
      </c>
      <c r="F612" s="66" t="s">
        <v>1320</v>
      </c>
      <c r="G612" s="128">
        <v>10.2</v>
      </c>
      <c r="H612" s="63" t="s">
        <v>1206</v>
      </c>
      <c r="I612" s="132">
        <v>1</v>
      </c>
      <c r="J612" s="132"/>
      <c r="K612" s="128">
        <v>0.0067</v>
      </c>
      <c r="L612" s="128">
        <v>0.0094</v>
      </c>
      <c r="M612" s="128">
        <v>0.0142</v>
      </c>
      <c r="N612" s="128">
        <v>0.0387</v>
      </c>
      <c r="O612" s="65" t="s">
        <v>1035</v>
      </c>
      <c r="P612" s="65" t="s">
        <v>1035</v>
      </c>
      <c r="Q612" s="65">
        <v>2021.12</v>
      </c>
      <c r="R612" s="116"/>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c r="BT612" s="8"/>
      <c r="BU612" s="8"/>
      <c r="BV612" s="8"/>
      <c r="BW612" s="8"/>
      <c r="BX612" s="8"/>
      <c r="BY612" s="8"/>
      <c r="BZ612" s="8"/>
      <c r="CA612" s="8"/>
      <c r="CB612" s="8"/>
      <c r="CC612" s="8"/>
      <c r="CD612" s="8"/>
      <c r="CE612" s="8"/>
      <c r="CF612" s="8"/>
      <c r="CG612" s="8"/>
      <c r="CH612" s="8"/>
      <c r="CI612" s="8"/>
      <c r="CJ612" s="8"/>
      <c r="CK612" s="8"/>
      <c r="CL612" s="8"/>
      <c r="CM612" s="8"/>
      <c r="CN612" s="8"/>
      <c r="CO612" s="8"/>
      <c r="CP612" s="8"/>
      <c r="CQ612" s="8"/>
      <c r="CR612" s="8"/>
      <c r="CS612" s="8"/>
      <c r="CT612" s="8"/>
      <c r="CU612" s="8"/>
      <c r="CV612" s="8"/>
      <c r="CW612" s="8"/>
      <c r="CX612" s="8"/>
      <c r="CY612" s="8"/>
      <c r="CZ612" s="8"/>
      <c r="DA612" s="8"/>
      <c r="DB612" s="8"/>
      <c r="DC612" s="8"/>
      <c r="DD612" s="8"/>
      <c r="DE612" s="8"/>
      <c r="DF612" s="8"/>
      <c r="DG612" s="8"/>
      <c r="DH612" s="8"/>
      <c r="DI612" s="8"/>
      <c r="DJ612" s="8"/>
      <c r="DK612" s="8"/>
      <c r="DL612" s="8"/>
      <c r="DM612" s="8"/>
      <c r="DN612" s="8"/>
      <c r="DO612" s="8"/>
      <c r="DP612" s="8"/>
      <c r="DQ612" s="8"/>
      <c r="DR612" s="8"/>
      <c r="DS612" s="8"/>
      <c r="DT612" s="8"/>
      <c r="DU612" s="8"/>
      <c r="DV612" s="8"/>
      <c r="DW612" s="8"/>
      <c r="DX612" s="8"/>
      <c r="DY612" s="8"/>
      <c r="DZ612" s="8"/>
      <c r="EA612" s="8"/>
      <c r="EB612" s="8"/>
      <c r="EC612" s="8"/>
      <c r="ED612" s="8"/>
      <c r="EE612" s="8"/>
      <c r="EF612" s="8"/>
      <c r="EG612" s="8"/>
      <c r="EH612" s="8"/>
      <c r="EI612" s="8"/>
      <c r="EJ612" s="8"/>
      <c r="EK612" s="8"/>
      <c r="EL612" s="8"/>
      <c r="EM612" s="8"/>
      <c r="EN612" s="8"/>
      <c r="EO612" s="8"/>
      <c r="EP612" s="8"/>
      <c r="EQ612" s="8"/>
      <c r="ER612" s="8"/>
      <c r="ES612" s="8"/>
      <c r="ET612" s="8"/>
      <c r="EU612" s="8"/>
      <c r="EV612" s="8"/>
      <c r="EW612" s="8"/>
      <c r="EX612" s="8"/>
      <c r="EY612" s="8"/>
      <c r="EZ612" s="8"/>
      <c r="FA612" s="8"/>
      <c r="FB612" s="8"/>
      <c r="FC612" s="8"/>
      <c r="FD612" s="8"/>
      <c r="FE612" s="8"/>
      <c r="FF612" s="8"/>
      <c r="FG612" s="8"/>
      <c r="FH612" s="8"/>
      <c r="FI612" s="8"/>
      <c r="FJ612" s="8"/>
      <c r="FK612" s="8"/>
      <c r="FL612" s="8"/>
      <c r="FM612" s="8"/>
      <c r="FN612" s="8"/>
      <c r="FO612" s="8"/>
      <c r="FP612" s="8"/>
      <c r="FQ612" s="8"/>
      <c r="FR612" s="8"/>
      <c r="FS612" s="8"/>
      <c r="FT612" s="8"/>
      <c r="FU612" s="8"/>
      <c r="FV612" s="8"/>
      <c r="FW612" s="8"/>
      <c r="FX612" s="8"/>
      <c r="FY612" s="8"/>
      <c r="FZ612" s="8"/>
      <c r="GA612" s="8"/>
      <c r="GB612" s="8"/>
      <c r="GC612" s="8"/>
      <c r="GD612" s="8"/>
      <c r="GE612" s="8"/>
      <c r="GF612" s="8"/>
      <c r="GG612" s="8"/>
      <c r="GH612" s="8"/>
      <c r="GI612" s="8"/>
      <c r="GJ612" s="8"/>
      <c r="GK612" s="8"/>
      <c r="GL612" s="8"/>
      <c r="GM612" s="8"/>
      <c r="GN612" s="8"/>
      <c r="GO612" s="8"/>
      <c r="GP612" s="8"/>
      <c r="GQ612" s="8"/>
      <c r="GR612" s="8"/>
      <c r="GS612" s="8"/>
      <c r="GT612" s="8"/>
      <c r="GU612" s="8"/>
      <c r="GV612" s="8"/>
      <c r="GW612" s="8"/>
      <c r="GX612" s="8"/>
      <c r="GY612" s="8"/>
      <c r="GZ612" s="8"/>
      <c r="HA612" s="8"/>
      <c r="HB612" s="8"/>
      <c r="HC612" s="8"/>
      <c r="HD612" s="8"/>
      <c r="HE612" s="8"/>
      <c r="HF612" s="8"/>
      <c r="HG612" s="8"/>
      <c r="HH612" s="8"/>
      <c r="HI612" s="8"/>
      <c r="HJ612" s="8"/>
      <c r="HK612" s="8"/>
      <c r="HL612" s="8"/>
      <c r="HM612" s="8"/>
      <c r="HN612" s="8"/>
      <c r="HO612" s="8"/>
      <c r="HP612" s="8"/>
      <c r="HQ612" s="8"/>
      <c r="HR612" s="8"/>
      <c r="HS612" s="8"/>
      <c r="HT612" s="8"/>
      <c r="HU612" s="8"/>
      <c r="HV612" s="8"/>
      <c r="HW612" s="8"/>
      <c r="HX612" s="8"/>
      <c r="HY612" s="8"/>
      <c r="HZ612" s="8"/>
      <c r="IA612" s="8"/>
      <c r="IB612" s="8"/>
      <c r="IC612" s="8"/>
      <c r="ID612" s="8"/>
      <c r="IE612" s="8"/>
      <c r="IF612" s="8"/>
      <c r="IG612" s="8"/>
      <c r="IH612" s="8"/>
      <c r="II612" s="8"/>
      <c r="IJ612" s="8"/>
      <c r="IK612" s="8"/>
      <c r="IL612" s="8"/>
      <c r="IM612" s="8"/>
      <c r="IN612" s="8"/>
      <c r="IO612" s="8"/>
    </row>
    <row r="613" s="18" customFormat="1" ht="36" customHeight="1" spans="1:249">
      <c r="A613" s="210">
        <v>48</v>
      </c>
      <c r="B613" s="67" t="s">
        <v>1321</v>
      </c>
      <c r="C613" s="211" t="s">
        <v>1229</v>
      </c>
      <c r="D613" s="90" t="s">
        <v>909</v>
      </c>
      <c r="E613" s="67" t="s">
        <v>71</v>
      </c>
      <c r="F613" s="66" t="s">
        <v>1322</v>
      </c>
      <c r="G613" s="64">
        <v>21.6</v>
      </c>
      <c r="H613" s="63" t="s">
        <v>1206</v>
      </c>
      <c r="I613" s="92">
        <v>2</v>
      </c>
      <c r="J613" s="92"/>
      <c r="K613" s="128">
        <v>0.0027</v>
      </c>
      <c r="L613" s="128">
        <v>0.0115</v>
      </c>
      <c r="M613" s="128">
        <v>0.0141</v>
      </c>
      <c r="N613" s="128">
        <v>0.0568</v>
      </c>
      <c r="O613" s="65" t="s">
        <v>1035</v>
      </c>
      <c r="P613" s="65" t="s">
        <v>1035</v>
      </c>
      <c r="Q613" s="65">
        <v>2021.12</v>
      </c>
      <c r="R613" s="116"/>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c r="BT613" s="8"/>
      <c r="BU613" s="8"/>
      <c r="BV613" s="8"/>
      <c r="BW613" s="8"/>
      <c r="BX613" s="8"/>
      <c r="BY613" s="8"/>
      <c r="BZ613" s="8"/>
      <c r="CA613" s="8"/>
      <c r="CB613" s="8"/>
      <c r="CC613" s="8"/>
      <c r="CD613" s="8"/>
      <c r="CE613" s="8"/>
      <c r="CF613" s="8"/>
      <c r="CG613" s="8"/>
      <c r="CH613" s="8"/>
      <c r="CI613" s="8"/>
      <c r="CJ613" s="8"/>
      <c r="CK613" s="8"/>
      <c r="CL613" s="8"/>
      <c r="CM613" s="8"/>
      <c r="CN613" s="8"/>
      <c r="CO613" s="8"/>
      <c r="CP613" s="8"/>
      <c r="CQ613" s="8"/>
      <c r="CR613" s="8"/>
      <c r="CS613" s="8"/>
      <c r="CT613" s="8"/>
      <c r="CU613" s="8"/>
      <c r="CV613" s="8"/>
      <c r="CW613" s="8"/>
      <c r="CX613" s="8"/>
      <c r="CY613" s="8"/>
      <c r="CZ613" s="8"/>
      <c r="DA613" s="8"/>
      <c r="DB613" s="8"/>
      <c r="DC613" s="8"/>
      <c r="DD613" s="8"/>
      <c r="DE613" s="8"/>
      <c r="DF613" s="8"/>
      <c r="DG613" s="8"/>
      <c r="DH613" s="8"/>
      <c r="DI613" s="8"/>
      <c r="DJ613" s="8"/>
      <c r="DK613" s="8"/>
      <c r="DL613" s="8"/>
      <c r="DM613" s="8"/>
      <c r="DN613" s="8"/>
      <c r="DO613" s="8"/>
      <c r="DP613" s="8"/>
      <c r="DQ613" s="8"/>
      <c r="DR613" s="8"/>
      <c r="DS613" s="8"/>
      <c r="DT613" s="8"/>
      <c r="DU613" s="8"/>
      <c r="DV613" s="8"/>
      <c r="DW613" s="8"/>
      <c r="DX613" s="8"/>
      <c r="DY613" s="8"/>
      <c r="DZ613" s="8"/>
      <c r="EA613" s="8"/>
      <c r="EB613" s="8"/>
      <c r="EC613" s="8"/>
      <c r="ED613" s="8"/>
      <c r="EE613" s="8"/>
      <c r="EF613" s="8"/>
      <c r="EG613" s="8"/>
      <c r="EH613" s="8"/>
      <c r="EI613" s="8"/>
      <c r="EJ613" s="8"/>
      <c r="EK613" s="8"/>
      <c r="EL613" s="8"/>
      <c r="EM613" s="8"/>
      <c r="EN613" s="8"/>
      <c r="EO613" s="8"/>
      <c r="EP613" s="8"/>
      <c r="EQ613" s="8"/>
      <c r="ER613" s="8"/>
      <c r="ES613" s="8"/>
      <c r="ET613" s="8"/>
      <c r="EU613" s="8"/>
      <c r="EV613" s="8"/>
      <c r="EW613" s="8"/>
      <c r="EX613" s="8"/>
      <c r="EY613" s="8"/>
      <c r="EZ613" s="8"/>
      <c r="FA613" s="8"/>
      <c r="FB613" s="8"/>
      <c r="FC613" s="8"/>
      <c r="FD613" s="8"/>
      <c r="FE613" s="8"/>
      <c r="FF613" s="8"/>
      <c r="FG613" s="8"/>
      <c r="FH613" s="8"/>
      <c r="FI613" s="8"/>
      <c r="FJ613" s="8"/>
      <c r="FK613" s="8"/>
      <c r="FL613" s="8"/>
      <c r="FM613" s="8"/>
      <c r="FN613" s="8"/>
      <c r="FO613" s="8"/>
      <c r="FP613" s="8"/>
      <c r="FQ613" s="8"/>
      <c r="FR613" s="8"/>
      <c r="FS613" s="8"/>
      <c r="FT613" s="8"/>
      <c r="FU613" s="8"/>
      <c r="FV613" s="8"/>
      <c r="FW613" s="8"/>
      <c r="FX613" s="8"/>
      <c r="FY613" s="8"/>
      <c r="FZ613" s="8"/>
      <c r="GA613" s="8"/>
      <c r="GB613" s="8"/>
      <c r="GC613" s="8"/>
      <c r="GD613" s="8"/>
      <c r="GE613" s="8"/>
      <c r="GF613" s="8"/>
      <c r="GG613" s="8"/>
      <c r="GH613" s="8"/>
      <c r="GI613" s="8"/>
      <c r="GJ613" s="8"/>
      <c r="GK613" s="8"/>
      <c r="GL613" s="8"/>
      <c r="GM613" s="8"/>
      <c r="GN613" s="8"/>
      <c r="GO613" s="8"/>
      <c r="GP613" s="8"/>
      <c r="GQ613" s="8"/>
      <c r="GR613" s="8"/>
      <c r="GS613" s="8"/>
      <c r="GT613" s="8"/>
      <c r="GU613" s="8"/>
      <c r="GV613" s="8"/>
      <c r="GW613" s="8"/>
      <c r="GX613" s="8"/>
      <c r="GY613" s="8"/>
      <c r="GZ613" s="8"/>
      <c r="HA613" s="8"/>
      <c r="HB613" s="8"/>
      <c r="HC613" s="8"/>
      <c r="HD613" s="8"/>
      <c r="HE613" s="8"/>
      <c r="HF613" s="8"/>
      <c r="HG613" s="8"/>
      <c r="HH613" s="8"/>
      <c r="HI613" s="8"/>
      <c r="HJ613" s="8"/>
      <c r="HK613" s="8"/>
      <c r="HL613" s="8"/>
      <c r="HM613" s="8"/>
      <c r="HN613" s="8"/>
      <c r="HO613" s="8"/>
      <c r="HP613" s="8"/>
      <c r="HQ613" s="8"/>
      <c r="HR613" s="8"/>
      <c r="HS613" s="8"/>
      <c r="HT613" s="8"/>
      <c r="HU613" s="8"/>
      <c r="HV613" s="8"/>
      <c r="HW613" s="8"/>
      <c r="HX613" s="8"/>
      <c r="HY613" s="8"/>
      <c r="HZ613" s="8"/>
      <c r="IA613" s="8"/>
      <c r="IB613" s="8"/>
      <c r="IC613" s="8"/>
      <c r="ID613" s="8"/>
      <c r="IE613" s="8"/>
      <c r="IF613" s="8"/>
      <c r="IG613" s="8"/>
      <c r="IH613" s="8"/>
      <c r="II613" s="8"/>
      <c r="IJ613" s="8"/>
      <c r="IK613" s="8"/>
      <c r="IL613" s="8"/>
      <c r="IM613" s="8"/>
      <c r="IN613" s="8"/>
      <c r="IO613" s="8"/>
    </row>
    <row r="614" s="18" customFormat="1" ht="36" customHeight="1" spans="1:249">
      <c r="A614" s="210">
        <v>49</v>
      </c>
      <c r="B614" s="61" t="s">
        <v>1323</v>
      </c>
      <c r="C614" s="211" t="s">
        <v>1229</v>
      </c>
      <c r="D614" s="90" t="s">
        <v>909</v>
      </c>
      <c r="E614" s="67" t="s">
        <v>71</v>
      </c>
      <c r="F614" s="63" t="s">
        <v>1324</v>
      </c>
      <c r="G614" s="64">
        <v>12.6</v>
      </c>
      <c r="H614" s="63" t="s">
        <v>1206</v>
      </c>
      <c r="I614" s="67">
        <v>1</v>
      </c>
      <c r="J614" s="67"/>
      <c r="K614" s="128" t="s">
        <v>1325</v>
      </c>
      <c r="L614" s="128" t="s">
        <v>1326</v>
      </c>
      <c r="M614" s="128" t="s">
        <v>1327</v>
      </c>
      <c r="N614" s="128" t="s">
        <v>1328</v>
      </c>
      <c r="O614" s="65" t="s">
        <v>1035</v>
      </c>
      <c r="P614" s="65" t="s">
        <v>1035</v>
      </c>
      <c r="Q614" s="65">
        <v>2021.12</v>
      </c>
      <c r="R614" s="116"/>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c r="CX614" s="8"/>
      <c r="CY614" s="8"/>
      <c r="CZ614" s="8"/>
      <c r="DA614" s="8"/>
      <c r="DB614" s="8"/>
      <c r="DC614" s="8"/>
      <c r="DD614" s="8"/>
      <c r="DE614" s="8"/>
      <c r="DF614" s="8"/>
      <c r="DG614" s="8"/>
      <c r="DH614" s="8"/>
      <c r="DI614" s="8"/>
      <c r="DJ614" s="8"/>
      <c r="DK614" s="8"/>
      <c r="DL614" s="8"/>
      <c r="DM614" s="8"/>
      <c r="DN614" s="8"/>
      <c r="DO614" s="8"/>
      <c r="DP614" s="8"/>
      <c r="DQ614" s="8"/>
      <c r="DR614" s="8"/>
      <c r="DS614" s="8"/>
      <c r="DT614" s="8"/>
      <c r="DU614" s="8"/>
      <c r="DV614" s="8"/>
      <c r="DW614" s="8"/>
      <c r="DX614" s="8"/>
      <c r="DY614" s="8"/>
      <c r="DZ614" s="8"/>
      <c r="EA614" s="8"/>
      <c r="EB614" s="8"/>
      <c r="EC614" s="8"/>
      <c r="ED614" s="8"/>
      <c r="EE614" s="8"/>
      <c r="EF614" s="8"/>
      <c r="EG614" s="8"/>
      <c r="EH614" s="8"/>
      <c r="EI614" s="8"/>
      <c r="EJ614" s="8"/>
      <c r="EK614" s="8"/>
      <c r="EL614" s="8"/>
      <c r="EM614" s="8"/>
      <c r="EN614" s="8"/>
      <c r="EO614" s="8"/>
      <c r="EP614" s="8"/>
      <c r="EQ614" s="8"/>
      <c r="ER614" s="8"/>
      <c r="ES614" s="8"/>
      <c r="ET614" s="8"/>
      <c r="EU614" s="8"/>
      <c r="EV614" s="8"/>
      <c r="EW614" s="8"/>
      <c r="EX614" s="8"/>
      <c r="EY614" s="8"/>
      <c r="EZ614" s="8"/>
      <c r="FA614" s="8"/>
      <c r="FB614" s="8"/>
      <c r="FC614" s="8"/>
      <c r="FD614" s="8"/>
      <c r="FE614" s="8"/>
      <c r="FF614" s="8"/>
      <c r="FG614" s="8"/>
      <c r="FH614" s="8"/>
      <c r="FI614" s="8"/>
      <c r="FJ614" s="8"/>
      <c r="FK614" s="8"/>
      <c r="FL614" s="8"/>
      <c r="FM614" s="8"/>
      <c r="FN614" s="8"/>
      <c r="FO614" s="8"/>
      <c r="FP614" s="8"/>
      <c r="FQ614" s="8"/>
      <c r="FR614" s="8"/>
      <c r="FS614" s="8"/>
      <c r="FT614" s="8"/>
      <c r="FU614" s="8"/>
      <c r="FV614" s="8"/>
      <c r="FW614" s="8"/>
      <c r="FX614" s="8"/>
      <c r="FY614" s="8"/>
      <c r="FZ614" s="8"/>
      <c r="GA614" s="8"/>
      <c r="GB614" s="8"/>
      <c r="GC614" s="8"/>
      <c r="GD614" s="8"/>
      <c r="GE614" s="8"/>
      <c r="GF614" s="8"/>
      <c r="GG614" s="8"/>
      <c r="GH614" s="8"/>
      <c r="GI614" s="8"/>
      <c r="GJ614" s="8"/>
      <c r="GK614" s="8"/>
      <c r="GL614" s="8"/>
      <c r="GM614" s="8"/>
      <c r="GN614" s="8"/>
      <c r="GO614" s="8"/>
      <c r="GP614" s="8"/>
      <c r="GQ614" s="8"/>
      <c r="GR614" s="8"/>
      <c r="GS614" s="8"/>
      <c r="GT614" s="8"/>
      <c r="GU614" s="8"/>
      <c r="GV614" s="8"/>
      <c r="GW614" s="8"/>
      <c r="GX614" s="8"/>
      <c r="GY614" s="8"/>
      <c r="GZ614" s="8"/>
      <c r="HA614" s="8"/>
      <c r="HB614" s="8"/>
      <c r="HC614" s="8"/>
      <c r="HD614" s="8"/>
      <c r="HE614" s="8"/>
      <c r="HF614" s="8"/>
      <c r="HG614" s="8"/>
      <c r="HH614" s="8"/>
      <c r="HI614" s="8"/>
      <c r="HJ614" s="8"/>
      <c r="HK614" s="8"/>
      <c r="HL614" s="8"/>
      <c r="HM614" s="8"/>
      <c r="HN614" s="8"/>
      <c r="HO614" s="8"/>
      <c r="HP614" s="8"/>
      <c r="HQ614" s="8"/>
      <c r="HR614" s="8"/>
      <c r="HS614" s="8"/>
      <c r="HT614" s="8"/>
      <c r="HU614" s="8"/>
      <c r="HV614" s="8"/>
      <c r="HW614" s="8"/>
      <c r="HX614" s="8"/>
      <c r="HY614" s="8"/>
      <c r="HZ614" s="8"/>
      <c r="IA614" s="8"/>
      <c r="IB614" s="8"/>
      <c r="IC614" s="8"/>
      <c r="ID614" s="8"/>
      <c r="IE614" s="8"/>
      <c r="IF614" s="8"/>
      <c r="IG614" s="8"/>
      <c r="IH614" s="8"/>
      <c r="II614" s="8"/>
      <c r="IJ614" s="8"/>
      <c r="IK614" s="8"/>
      <c r="IL614" s="8"/>
      <c r="IM614" s="8"/>
      <c r="IN614" s="8"/>
      <c r="IO614" s="8"/>
    </row>
    <row r="615" s="8" customFormat="1" ht="36" customHeight="1" spans="1:18">
      <c r="A615" s="84" t="s">
        <v>1329</v>
      </c>
      <c r="B615" s="84"/>
      <c r="C615" s="88"/>
      <c r="D615" s="90"/>
      <c r="E615" s="58"/>
      <c r="F615" s="218" t="s">
        <v>1330</v>
      </c>
      <c r="G615" s="100">
        <f>G616+G617+G618</f>
        <v>700.8</v>
      </c>
      <c r="H615" s="63"/>
      <c r="I615" s="90"/>
      <c r="J615" s="90"/>
      <c r="K615" s="115"/>
      <c r="L615" s="115"/>
      <c r="M615" s="115"/>
      <c r="N615" s="115"/>
      <c r="O615" s="65"/>
      <c r="P615" s="65"/>
      <c r="Q615" s="65"/>
      <c r="R615" s="116"/>
    </row>
    <row r="616" s="18" customFormat="1" ht="36" customHeight="1" spans="1:249">
      <c r="A616" s="90">
        <v>1</v>
      </c>
      <c r="B616" s="61" t="s">
        <v>1331</v>
      </c>
      <c r="C616" s="90" t="s">
        <v>39</v>
      </c>
      <c r="D616" s="90" t="s">
        <v>909</v>
      </c>
      <c r="E616" s="61" t="s">
        <v>1332</v>
      </c>
      <c r="F616" s="160" t="s">
        <v>1333</v>
      </c>
      <c r="G616" s="128">
        <v>425.7</v>
      </c>
      <c r="H616" s="111" t="s">
        <v>1334</v>
      </c>
      <c r="I616" s="90">
        <v>3</v>
      </c>
      <c r="J616" s="128"/>
      <c r="K616" s="128">
        <v>0.0063</v>
      </c>
      <c r="L616" s="128">
        <v>0.0212</v>
      </c>
      <c r="M616" s="64">
        <v>0.0259</v>
      </c>
      <c r="N616" s="128">
        <v>0.0973</v>
      </c>
      <c r="O616" s="65" t="s">
        <v>1035</v>
      </c>
      <c r="P616" s="65" t="s">
        <v>1035</v>
      </c>
      <c r="Q616" s="65">
        <v>2021.12</v>
      </c>
      <c r="R616" s="116"/>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c r="BT616" s="8"/>
      <c r="BU616" s="8"/>
      <c r="BV616" s="8"/>
      <c r="BW616" s="8"/>
      <c r="BX616" s="8"/>
      <c r="BY616" s="8"/>
      <c r="BZ616" s="8"/>
      <c r="CA616" s="8"/>
      <c r="CB616" s="8"/>
      <c r="CC616" s="8"/>
      <c r="CD616" s="8"/>
      <c r="CE616" s="8"/>
      <c r="CF616" s="8"/>
      <c r="CG616" s="8"/>
      <c r="CH616" s="8"/>
      <c r="CI616" s="8"/>
      <c r="CJ616" s="8"/>
      <c r="CK616" s="8"/>
      <c r="CL616" s="8"/>
      <c r="CM616" s="8"/>
      <c r="CN616" s="8"/>
      <c r="CO616" s="8"/>
      <c r="CP616" s="8"/>
      <c r="CQ616" s="8"/>
      <c r="CR616" s="8"/>
      <c r="CS616" s="8"/>
      <c r="CT616" s="8"/>
      <c r="CU616" s="8"/>
      <c r="CV616" s="8"/>
      <c r="CW616" s="8"/>
      <c r="CX616" s="8"/>
      <c r="CY616" s="8"/>
      <c r="CZ616" s="8"/>
      <c r="DA616" s="8"/>
      <c r="DB616" s="8"/>
      <c r="DC616" s="8"/>
      <c r="DD616" s="8"/>
      <c r="DE616" s="8"/>
      <c r="DF616" s="8"/>
      <c r="DG616" s="8"/>
      <c r="DH616" s="8"/>
      <c r="DI616" s="8"/>
      <c r="DJ616" s="8"/>
      <c r="DK616" s="8"/>
      <c r="DL616" s="8"/>
      <c r="DM616" s="8"/>
      <c r="DN616" s="8"/>
      <c r="DO616" s="8"/>
      <c r="DP616" s="8"/>
      <c r="DQ616" s="8"/>
      <c r="DR616" s="8"/>
      <c r="DS616" s="8"/>
      <c r="DT616" s="8"/>
      <c r="DU616" s="8"/>
      <c r="DV616" s="8"/>
      <c r="DW616" s="8"/>
      <c r="DX616" s="8"/>
      <c r="DY616" s="8"/>
      <c r="DZ616" s="8"/>
      <c r="EA616" s="8"/>
      <c r="EB616" s="8"/>
      <c r="EC616" s="8"/>
      <c r="ED616" s="8"/>
      <c r="EE616" s="8"/>
      <c r="EF616" s="8"/>
      <c r="EG616" s="8"/>
      <c r="EH616" s="8"/>
      <c r="EI616" s="8"/>
      <c r="EJ616" s="8"/>
      <c r="EK616" s="8"/>
      <c r="EL616" s="8"/>
      <c r="EM616" s="8"/>
      <c r="EN616" s="8"/>
      <c r="EO616" s="8"/>
      <c r="EP616" s="8"/>
      <c r="EQ616" s="8"/>
      <c r="ER616" s="8"/>
      <c r="ES616" s="8"/>
      <c r="ET616" s="8"/>
      <c r="EU616" s="8"/>
      <c r="EV616" s="8"/>
      <c r="EW616" s="8"/>
      <c r="EX616" s="8"/>
      <c r="EY616" s="8"/>
      <c r="EZ616" s="8"/>
      <c r="FA616" s="8"/>
      <c r="FB616" s="8"/>
      <c r="FC616" s="8"/>
      <c r="FD616" s="8"/>
      <c r="FE616" s="8"/>
      <c r="FF616" s="8"/>
      <c r="FG616" s="8"/>
      <c r="FH616" s="8"/>
      <c r="FI616" s="8"/>
      <c r="FJ616" s="8"/>
      <c r="FK616" s="8"/>
      <c r="FL616" s="8"/>
      <c r="FM616" s="8"/>
      <c r="FN616" s="8"/>
      <c r="FO616" s="8"/>
      <c r="FP616" s="8"/>
      <c r="FQ616" s="8"/>
      <c r="FR616" s="8"/>
      <c r="FS616" s="8"/>
      <c r="FT616" s="8"/>
      <c r="FU616" s="8"/>
      <c r="FV616" s="8"/>
      <c r="FW616" s="8"/>
      <c r="FX616" s="8"/>
      <c r="FY616" s="8"/>
      <c r="FZ616" s="8"/>
      <c r="GA616" s="8"/>
      <c r="GB616" s="8"/>
      <c r="GC616" s="8"/>
      <c r="GD616" s="8"/>
      <c r="GE616" s="8"/>
      <c r="GF616" s="8"/>
      <c r="GG616" s="8"/>
      <c r="GH616" s="8"/>
      <c r="GI616" s="8"/>
      <c r="GJ616" s="8"/>
      <c r="GK616" s="8"/>
      <c r="GL616" s="8"/>
      <c r="GM616" s="8"/>
      <c r="GN616" s="8"/>
      <c r="GO616" s="8"/>
      <c r="GP616" s="8"/>
      <c r="GQ616" s="8"/>
      <c r="GR616" s="8"/>
      <c r="GS616" s="8"/>
      <c r="GT616" s="8"/>
      <c r="GU616" s="8"/>
      <c r="GV616" s="8"/>
      <c r="GW616" s="8"/>
      <c r="GX616" s="8"/>
      <c r="GY616" s="8"/>
      <c r="GZ616" s="8"/>
      <c r="HA616" s="8"/>
      <c r="HB616" s="8"/>
      <c r="HC616" s="8"/>
      <c r="HD616" s="8"/>
      <c r="HE616" s="8"/>
      <c r="HF616" s="8"/>
      <c r="HG616" s="8"/>
      <c r="HH616" s="8"/>
      <c r="HI616" s="8"/>
      <c r="HJ616" s="8"/>
      <c r="HK616" s="8"/>
      <c r="HL616" s="8"/>
      <c r="HM616" s="8"/>
      <c r="HN616" s="8"/>
      <c r="HO616" s="8"/>
      <c r="HP616" s="8"/>
      <c r="HQ616" s="8"/>
      <c r="HR616" s="8"/>
      <c r="HS616" s="8"/>
      <c r="HT616" s="8"/>
      <c r="HU616" s="8"/>
      <c r="HV616" s="8"/>
      <c r="HW616" s="8"/>
      <c r="HX616" s="8"/>
      <c r="HY616" s="8"/>
      <c r="HZ616" s="8"/>
      <c r="IA616" s="8"/>
      <c r="IB616" s="8"/>
      <c r="IC616" s="8"/>
      <c r="ID616" s="8"/>
      <c r="IE616" s="8"/>
      <c r="IF616" s="8"/>
      <c r="IG616" s="8"/>
      <c r="IH616" s="8"/>
      <c r="II616" s="8"/>
      <c r="IJ616" s="8"/>
      <c r="IK616" s="8"/>
      <c r="IL616" s="8"/>
      <c r="IM616" s="8"/>
      <c r="IN616" s="8"/>
      <c r="IO616" s="8"/>
    </row>
    <row r="617" s="18" customFormat="1" ht="36" customHeight="1" spans="1:249">
      <c r="A617" s="90">
        <v>2</v>
      </c>
      <c r="B617" s="61" t="s">
        <v>1335</v>
      </c>
      <c r="C617" s="90" t="s">
        <v>39</v>
      </c>
      <c r="D617" s="90" t="s">
        <v>909</v>
      </c>
      <c r="E617" s="61" t="s">
        <v>1336</v>
      </c>
      <c r="F617" s="160" t="s">
        <v>1337</v>
      </c>
      <c r="G617" s="128">
        <v>147</v>
      </c>
      <c r="H617" s="111" t="s">
        <v>1334</v>
      </c>
      <c r="I617" s="90">
        <v>3</v>
      </c>
      <c r="J617" s="128"/>
      <c r="K617" s="128">
        <v>0.0058</v>
      </c>
      <c r="L617" s="128">
        <v>0.0243</v>
      </c>
      <c r="M617" s="64">
        <v>0.0321</v>
      </c>
      <c r="N617" s="128">
        <v>0.0788</v>
      </c>
      <c r="O617" s="65" t="s">
        <v>1035</v>
      </c>
      <c r="P617" s="65" t="s">
        <v>1035</v>
      </c>
      <c r="Q617" s="65">
        <v>2021.12</v>
      </c>
      <c r="R617" s="116"/>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c r="CI617" s="8"/>
      <c r="CJ617" s="8"/>
      <c r="CK617" s="8"/>
      <c r="CL617" s="8"/>
      <c r="CM617" s="8"/>
      <c r="CN617" s="8"/>
      <c r="CO617" s="8"/>
      <c r="CP617" s="8"/>
      <c r="CQ617" s="8"/>
      <c r="CR617" s="8"/>
      <c r="CS617" s="8"/>
      <c r="CT617" s="8"/>
      <c r="CU617" s="8"/>
      <c r="CV617" s="8"/>
      <c r="CW617" s="8"/>
      <c r="CX617" s="8"/>
      <c r="CY617" s="8"/>
      <c r="CZ617" s="8"/>
      <c r="DA617" s="8"/>
      <c r="DB617" s="8"/>
      <c r="DC617" s="8"/>
      <c r="DD617" s="8"/>
      <c r="DE617" s="8"/>
      <c r="DF617" s="8"/>
      <c r="DG617" s="8"/>
      <c r="DH617" s="8"/>
      <c r="DI617" s="8"/>
      <c r="DJ617" s="8"/>
      <c r="DK617" s="8"/>
      <c r="DL617" s="8"/>
      <c r="DM617" s="8"/>
      <c r="DN617" s="8"/>
      <c r="DO617" s="8"/>
      <c r="DP617" s="8"/>
      <c r="DQ617" s="8"/>
      <c r="DR617" s="8"/>
      <c r="DS617" s="8"/>
      <c r="DT617" s="8"/>
      <c r="DU617" s="8"/>
      <c r="DV617" s="8"/>
      <c r="DW617" s="8"/>
      <c r="DX617" s="8"/>
      <c r="DY617" s="8"/>
      <c r="DZ617" s="8"/>
      <c r="EA617" s="8"/>
      <c r="EB617" s="8"/>
      <c r="EC617" s="8"/>
      <c r="ED617" s="8"/>
      <c r="EE617" s="8"/>
      <c r="EF617" s="8"/>
      <c r="EG617" s="8"/>
      <c r="EH617" s="8"/>
      <c r="EI617" s="8"/>
      <c r="EJ617" s="8"/>
      <c r="EK617" s="8"/>
      <c r="EL617" s="8"/>
      <c r="EM617" s="8"/>
      <c r="EN617" s="8"/>
      <c r="EO617" s="8"/>
      <c r="EP617" s="8"/>
      <c r="EQ617" s="8"/>
      <c r="ER617" s="8"/>
      <c r="ES617" s="8"/>
      <c r="ET617" s="8"/>
      <c r="EU617" s="8"/>
      <c r="EV617" s="8"/>
      <c r="EW617" s="8"/>
      <c r="EX617" s="8"/>
      <c r="EY617" s="8"/>
      <c r="EZ617" s="8"/>
      <c r="FA617" s="8"/>
      <c r="FB617" s="8"/>
      <c r="FC617" s="8"/>
      <c r="FD617" s="8"/>
      <c r="FE617" s="8"/>
      <c r="FF617" s="8"/>
      <c r="FG617" s="8"/>
      <c r="FH617" s="8"/>
      <c r="FI617" s="8"/>
      <c r="FJ617" s="8"/>
      <c r="FK617" s="8"/>
      <c r="FL617" s="8"/>
      <c r="FM617" s="8"/>
      <c r="FN617" s="8"/>
      <c r="FO617" s="8"/>
      <c r="FP617" s="8"/>
      <c r="FQ617" s="8"/>
      <c r="FR617" s="8"/>
      <c r="FS617" s="8"/>
      <c r="FT617" s="8"/>
      <c r="FU617" s="8"/>
      <c r="FV617" s="8"/>
      <c r="FW617" s="8"/>
      <c r="FX617" s="8"/>
      <c r="FY617" s="8"/>
      <c r="FZ617" s="8"/>
      <c r="GA617" s="8"/>
      <c r="GB617" s="8"/>
      <c r="GC617" s="8"/>
      <c r="GD617" s="8"/>
      <c r="GE617" s="8"/>
      <c r="GF617" s="8"/>
      <c r="GG617" s="8"/>
      <c r="GH617" s="8"/>
      <c r="GI617" s="8"/>
      <c r="GJ617" s="8"/>
      <c r="GK617" s="8"/>
      <c r="GL617" s="8"/>
      <c r="GM617" s="8"/>
      <c r="GN617" s="8"/>
      <c r="GO617" s="8"/>
      <c r="GP617" s="8"/>
      <c r="GQ617" s="8"/>
      <c r="GR617" s="8"/>
      <c r="GS617" s="8"/>
      <c r="GT617" s="8"/>
      <c r="GU617" s="8"/>
      <c r="GV617" s="8"/>
      <c r="GW617" s="8"/>
      <c r="GX617" s="8"/>
      <c r="GY617" s="8"/>
      <c r="GZ617" s="8"/>
      <c r="HA617" s="8"/>
      <c r="HB617" s="8"/>
      <c r="HC617" s="8"/>
      <c r="HD617" s="8"/>
      <c r="HE617" s="8"/>
      <c r="HF617" s="8"/>
      <c r="HG617" s="8"/>
      <c r="HH617" s="8"/>
      <c r="HI617" s="8"/>
      <c r="HJ617" s="8"/>
      <c r="HK617" s="8"/>
      <c r="HL617" s="8"/>
      <c r="HM617" s="8"/>
      <c r="HN617" s="8"/>
      <c r="HO617" s="8"/>
      <c r="HP617" s="8"/>
      <c r="HQ617" s="8"/>
      <c r="HR617" s="8"/>
      <c r="HS617" s="8"/>
      <c r="HT617" s="8"/>
      <c r="HU617" s="8"/>
      <c r="HV617" s="8"/>
      <c r="HW617" s="8"/>
      <c r="HX617" s="8"/>
      <c r="HY617" s="8"/>
      <c r="HZ617" s="8"/>
      <c r="IA617" s="8"/>
      <c r="IB617" s="8"/>
      <c r="IC617" s="8"/>
      <c r="ID617" s="8"/>
      <c r="IE617" s="8"/>
      <c r="IF617" s="8"/>
      <c r="IG617" s="8"/>
      <c r="IH617" s="8"/>
      <c r="II617" s="8"/>
      <c r="IJ617" s="8"/>
      <c r="IK617" s="8"/>
      <c r="IL617" s="8"/>
      <c r="IM617" s="8"/>
      <c r="IN617" s="8"/>
      <c r="IO617" s="8"/>
    </row>
    <row r="618" s="18" customFormat="1" ht="36" customHeight="1" spans="1:249">
      <c r="A618" s="90">
        <v>3</v>
      </c>
      <c r="B618" s="61" t="s">
        <v>1338</v>
      </c>
      <c r="C618" s="90" t="s">
        <v>39</v>
      </c>
      <c r="D618" s="90" t="s">
        <v>909</v>
      </c>
      <c r="E618" s="61" t="s">
        <v>1339</v>
      </c>
      <c r="F618" s="160" t="s">
        <v>1340</v>
      </c>
      <c r="G618" s="128">
        <v>128.1</v>
      </c>
      <c r="H618" s="111" t="s">
        <v>1334</v>
      </c>
      <c r="I618" s="90">
        <v>3</v>
      </c>
      <c r="J618" s="128"/>
      <c r="K618" s="128">
        <v>0.0114</v>
      </c>
      <c r="L618" s="128">
        <v>0.0587</v>
      </c>
      <c r="M618" s="128">
        <v>0.0257</v>
      </c>
      <c r="N618" s="128">
        <v>0.1038</v>
      </c>
      <c r="O618" s="65" t="s">
        <v>1035</v>
      </c>
      <c r="P618" s="65" t="s">
        <v>1035</v>
      </c>
      <c r="Q618" s="65">
        <v>2021.12</v>
      </c>
      <c r="R618" s="116"/>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c r="BT618" s="8"/>
      <c r="BU618" s="8"/>
      <c r="BV618" s="8"/>
      <c r="BW618" s="8"/>
      <c r="BX618" s="8"/>
      <c r="BY618" s="8"/>
      <c r="BZ618" s="8"/>
      <c r="CA618" s="8"/>
      <c r="CB618" s="8"/>
      <c r="CC618" s="8"/>
      <c r="CD618" s="8"/>
      <c r="CE618" s="8"/>
      <c r="CF618" s="8"/>
      <c r="CG618" s="8"/>
      <c r="CH618" s="8"/>
      <c r="CI618" s="8"/>
      <c r="CJ618" s="8"/>
      <c r="CK618" s="8"/>
      <c r="CL618" s="8"/>
      <c r="CM618" s="8"/>
      <c r="CN618" s="8"/>
      <c r="CO618" s="8"/>
      <c r="CP618" s="8"/>
      <c r="CQ618" s="8"/>
      <c r="CR618" s="8"/>
      <c r="CS618" s="8"/>
      <c r="CT618" s="8"/>
      <c r="CU618" s="8"/>
      <c r="CV618" s="8"/>
      <c r="CW618" s="8"/>
      <c r="CX618" s="8"/>
      <c r="CY618" s="8"/>
      <c r="CZ618" s="8"/>
      <c r="DA618" s="8"/>
      <c r="DB618" s="8"/>
      <c r="DC618" s="8"/>
      <c r="DD618" s="8"/>
      <c r="DE618" s="8"/>
      <c r="DF618" s="8"/>
      <c r="DG618" s="8"/>
      <c r="DH618" s="8"/>
      <c r="DI618" s="8"/>
      <c r="DJ618" s="8"/>
      <c r="DK618" s="8"/>
      <c r="DL618" s="8"/>
      <c r="DM618" s="8"/>
      <c r="DN618" s="8"/>
      <c r="DO618" s="8"/>
      <c r="DP618" s="8"/>
      <c r="DQ618" s="8"/>
      <c r="DR618" s="8"/>
      <c r="DS618" s="8"/>
      <c r="DT618" s="8"/>
      <c r="DU618" s="8"/>
      <c r="DV618" s="8"/>
      <c r="DW618" s="8"/>
      <c r="DX618" s="8"/>
      <c r="DY618" s="8"/>
      <c r="DZ618" s="8"/>
      <c r="EA618" s="8"/>
      <c r="EB618" s="8"/>
      <c r="EC618" s="8"/>
      <c r="ED618" s="8"/>
      <c r="EE618" s="8"/>
      <c r="EF618" s="8"/>
      <c r="EG618" s="8"/>
      <c r="EH618" s="8"/>
      <c r="EI618" s="8"/>
      <c r="EJ618" s="8"/>
      <c r="EK618" s="8"/>
      <c r="EL618" s="8"/>
      <c r="EM618" s="8"/>
      <c r="EN618" s="8"/>
      <c r="EO618" s="8"/>
      <c r="EP618" s="8"/>
      <c r="EQ618" s="8"/>
      <c r="ER618" s="8"/>
      <c r="ES618" s="8"/>
      <c r="ET618" s="8"/>
      <c r="EU618" s="8"/>
      <c r="EV618" s="8"/>
      <c r="EW618" s="8"/>
      <c r="EX618" s="8"/>
      <c r="EY618" s="8"/>
      <c r="EZ618" s="8"/>
      <c r="FA618" s="8"/>
      <c r="FB618" s="8"/>
      <c r="FC618" s="8"/>
      <c r="FD618" s="8"/>
      <c r="FE618" s="8"/>
      <c r="FF618" s="8"/>
      <c r="FG618" s="8"/>
      <c r="FH618" s="8"/>
      <c r="FI618" s="8"/>
      <c r="FJ618" s="8"/>
      <c r="FK618" s="8"/>
      <c r="FL618" s="8"/>
      <c r="FM618" s="8"/>
      <c r="FN618" s="8"/>
      <c r="FO618" s="8"/>
      <c r="FP618" s="8"/>
      <c r="FQ618" s="8"/>
      <c r="FR618" s="8"/>
      <c r="FS618" s="8"/>
      <c r="FT618" s="8"/>
      <c r="FU618" s="8"/>
      <c r="FV618" s="8"/>
      <c r="FW618" s="8"/>
      <c r="FX618" s="8"/>
      <c r="FY618" s="8"/>
      <c r="FZ618" s="8"/>
      <c r="GA618" s="8"/>
      <c r="GB618" s="8"/>
      <c r="GC618" s="8"/>
      <c r="GD618" s="8"/>
      <c r="GE618" s="8"/>
      <c r="GF618" s="8"/>
      <c r="GG618" s="8"/>
      <c r="GH618" s="8"/>
      <c r="GI618" s="8"/>
      <c r="GJ618" s="8"/>
      <c r="GK618" s="8"/>
      <c r="GL618" s="8"/>
      <c r="GM618" s="8"/>
      <c r="GN618" s="8"/>
      <c r="GO618" s="8"/>
      <c r="GP618" s="8"/>
      <c r="GQ618" s="8"/>
      <c r="GR618" s="8"/>
      <c r="GS618" s="8"/>
      <c r="GT618" s="8"/>
      <c r="GU618" s="8"/>
      <c r="GV618" s="8"/>
      <c r="GW618" s="8"/>
      <c r="GX618" s="8"/>
      <c r="GY618" s="8"/>
      <c r="GZ618" s="8"/>
      <c r="HA618" s="8"/>
      <c r="HB618" s="8"/>
      <c r="HC618" s="8"/>
      <c r="HD618" s="8"/>
      <c r="HE618" s="8"/>
      <c r="HF618" s="8"/>
      <c r="HG618" s="8"/>
      <c r="HH618" s="8"/>
      <c r="HI618" s="8"/>
      <c r="HJ618" s="8"/>
      <c r="HK618" s="8"/>
      <c r="HL618" s="8"/>
      <c r="HM618" s="8"/>
      <c r="HN618" s="8"/>
      <c r="HO618" s="8"/>
      <c r="HP618" s="8"/>
      <c r="HQ618" s="8"/>
      <c r="HR618" s="8"/>
      <c r="HS618" s="8"/>
      <c r="HT618" s="8"/>
      <c r="HU618" s="8"/>
      <c r="HV618" s="8"/>
      <c r="HW618" s="8"/>
      <c r="HX618" s="8"/>
      <c r="HY618" s="8"/>
      <c r="HZ618" s="8"/>
      <c r="IA618" s="8"/>
      <c r="IB618" s="8"/>
      <c r="IC618" s="8"/>
      <c r="ID618" s="8"/>
      <c r="IE618" s="8"/>
      <c r="IF618" s="8"/>
      <c r="IG618" s="8"/>
      <c r="IH618" s="8"/>
      <c r="II618" s="8"/>
      <c r="IJ618" s="8"/>
      <c r="IK618" s="8"/>
      <c r="IL618" s="8"/>
      <c r="IM618" s="8"/>
      <c r="IN618" s="8"/>
      <c r="IO618" s="8"/>
    </row>
    <row r="619" s="13" customFormat="1" ht="36" customHeight="1" spans="1:249">
      <c r="A619" s="42" t="s">
        <v>740</v>
      </c>
      <c r="B619" s="58" t="s">
        <v>1341</v>
      </c>
      <c r="C619" s="84"/>
      <c r="D619" s="84"/>
      <c r="E619" s="58"/>
      <c r="F619" s="117" t="s">
        <v>1342</v>
      </c>
      <c r="G619" s="100">
        <f>G620+G624+G639+G666+G675+G684+G688+G700+G724</f>
        <v>15951.6345</v>
      </c>
      <c r="H619" s="219"/>
      <c r="I619" s="84"/>
      <c r="J619" s="100"/>
      <c r="K619" s="100"/>
      <c r="L619" s="100"/>
      <c r="M619" s="100"/>
      <c r="N619" s="100"/>
      <c r="O619" s="82"/>
      <c r="P619" s="82"/>
      <c r="Q619" s="82"/>
      <c r="R619" s="88"/>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c r="BU619" s="7"/>
      <c r="BV619" s="7"/>
      <c r="BW619" s="7"/>
      <c r="BX619" s="7"/>
      <c r="BY619" s="7"/>
      <c r="BZ619" s="7"/>
      <c r="CA619" s="7"/>
      <c r="CB619" s="7"/>
      <c r="CC619" s="7"/>
      <c r="CD619" s="7"/>
      <c r="CE619" s="7"/>
      <c r="CF619" s="7"/>
      <c r="CG619" s="7"/>
      <c r="CH619" s="7"/>
      <c r="CI619" s="7"/>
      <c r="CJ619" s="7"/>
      <c r="CK619" s="7"/>
      <c r="CL619" s="7"/>
      <c r="CM619" s="7"/>
      <c r="CN619" s="7"/>
      <c r="CO619" s="7"/>
      <c r="CP619" s="7"/>
      <c r="CQ619" s="7"/>
      <c r="CR619" s="7"/>
      <c r="CS619" s="7"/>
      <c r="CT619" s="7"/>
      <c r="CU619" s="7"/>
      <c r="CV619" s="7"/>
      <c r="CW619" s="7"/>
      <c r="CX619" s="7"/>
      <c r="CY619" s="7"/>
      <c r="CZ619" s="7"/>
      <c r="DA619" s="7"/>
      <c r="DB619" s="7"/>
      <c r="DC619" s="7"/>
      <c r="DD619" s="7"/>
      <c r="DE619" s="7"/>
      <c r="DF619" s="7"/>
      <c r="DG619" s="7"/>
      <c r="DH619" s="7"/>
      <c r="DI619" s="7"/>
      <c r="DJ619" s="7"/>
      <c r="DK619" s="7"/>
      <c r="DL619" s="7"/>
      <c r="DM619" s="7"/>
      <c r="DN619" s="7"/>
      <c r="DO619" s="7"/>
      <c r="DP619" s="7"/>
      <c r="DQ619" s="7"/>
      <c r="DR619" s="7"/>
      <c r="DS619" s="7"/>
      <c r="DT619" s="7"/>
      <c r="DU619" s="7"/>
      <c r="DV619" s="7"/>
      <c r="DW619" s="7"/>
      <c r="DX619" s="7"/>
      <c r="DY619" s="7"/>
      <c r="DZ619" s="7"/>
      <c r="EA619" s="7"/>
      <c r="EB619" s="7"/>
      <c r="EC619" s="7"/>
      <c r="ED619" s="7"/>
      <c r="EE619" s="7"/>
      <c r="EF619" s="7"/>
      <c r="EG619" s="7"/>
      <c r="EH619" s="7"/>
      <c r="EI619" s="7"/>
      <c r="EJ619" s="7"/>
      <c r="EK619" s="7"/>
      <c r="EL619" s="7"/>
      <c r="EM619" s="7"/>
      <c r="EN619" s="7"/>
      <c r="EO619" s="7"/>
      <c r="EP619" s="7"/>
      <c r="EQ619" s="7"/>
      <c r="ER619" s="7"/>
      <c r="ES619" s="7"/>
      <c r="ET619" s="7"/>
      <c r="EU619" s="7"/>
      <c r="EV619" s="7"/>
      <c r="EW619" s="7"/>
      <c r="EX619" s="7"/>
      <c r="EY619" s="7"/>
      <c r="EZ619" s="7"/>
      <c r="FA619" s="7"/>
      <c r="FB619" s="7"/>
      <c r="FC619" s="7"/>
      <c r="FD619" s="7"/>
      <c r="FE619" s="7"/>
      <c r="FF619" s="7"/>
      <c r="FG619" s="7"/>
      <c r="FH619" s="7"/>
      <c r="FI619" s="7"/>
      <c r="FJ619" s="7"/>
      <c r="FK619" s="7"/>
      <c r="FL619" s="7"/>
      <c r="FM619" s="7"/>
      <c r="FN619" s="7"/>
      <c r="FO619" s="7"/>
      <c r="FP619" s="7"/>
      <c r="FQ619" s="7"/>
      <c r="FR619" s="7"/>
      <c r="FS619" s="7"/>
      <c r="FT619" s="7"/>
      <c r="FU619" s="7"/>
      <c r="FV619" s="7"/>
      <c r="FW619" s="7"/>
      <c r="FX619" s="7"/>
      <c r="FY619" s="7"/>
      <c r="FZ619" s="7"/>
      <c r="GA619" s="7"/>
      <c r="GB619" s="7"/>
      <c r="GC619" s="7"/>
      <c r="GD619" s="7"/>
      <c r="GE619" s="7"/>
      <c r="GF619" s="7"/>
      <c r="GG619" s="7"/>
      <c r="GH619" s="7"/>
      <c r="GI619" s="7"/>
      <c r="GJ619" s="7"/>
      <c r="GK619" s="7"/>
      <c r="GL619" s="7"/>
      <c r="GM619" s="7"/>
      <c r="GN619" s="7"/>
      <c r="GO619" s="7"/>
      <c r="GP619" s="7"/>
      <c r="GQ619" s="7"/>
      <c r="GR619" s="7"/>
      <c r="GS619" s="7"/>
      <c r="GT619" s="7"/>
      <c r="GU619" s="7"/>
      <c r="GV619" s="7"/>
      <c r="GW619" s="7"/>
      <c r="GX619" s="7"/>
      <c r="GY619" s="7"/>
      <c r="GZ619" s="7"/>
      <c r="HA619" s="7"/>
      <c r="HB619" s="7"/>
      <c r="HC619" s="7"/>
      <c r="HD619" s="7"/>
      <c r="HE619" s="7"/>
      <c r="HF619" s="7"/>
      <c r="HG619" s="7"/>
      <c r="HH619" s="7"/>
      <c r="HI619" s="7"/>
      <c r="HJ619" s="7"/>
      <c r="HK619" s="7"/>
      <c r="HL619" s="7"/>
      <c r="HM619" s="7"/>
      <c r="HN619" s="7"/>
      <c r="HO619" s="7"/>
      <c r="HP619" s="7"/>
      <c r="HQ619" s="7"/>
      <c r="HR619" s="7"/>
      <c r="HS619" s="7"/>
      <c r="HT619" s="7"/>
      <c r="HU619" s="7"/>
      <c r="HV619" s="7"/>
      <c r="HW619" s="7"/>
      <c r="HX619" s="7"/>
      <c r="HY619" s="7"/>
      <c r="HZ619" s="7"/>
      <c r="IA619" s="7"/>
      <c r="IB619" s="7"/>
      <c r="IC619" s="7"/>
      <c r="ID619" s="7"/>
      <c r="IE619" s="7"/>
      <c r="IF619" s="7"/>
      <c r="IG619" s="7"/>
      <c r="IH619" s="7"/>
      <c r="II619" s="7"/>
      <c r="IJ619" s="7"/>
      <c r="IK619" s="7"/>
      <c r="IL619" s="7"/>
      <c r="IM619" s="7"/>
      <c r="IN619" s="7"/>
      <c r="IO619" s="7"/>
    </row>
    <row r="620" s="10" customFormat="1" ht="50" customHeight="1" spans="1:18">
      <c r="A620" s="58" t="s">
        <v>1343</v>
      </c>
      <c r="B620" s="58"/>
      <c r="C620" s="90"/>
      <c r="D620" s="90"/>
      <c r="E620" s="58"/>
      <c r="F620" s="110" t="s">
        <v>1344</v>
      </c>
      <c r="G620" s="100">
        <f>SUM(G621:G623)</f>
        <v>450</v>
      </c>
      <c r="H620" s="111"/>
      <c r="I620" s="90"/>
      <c r="J620" s="90"/>
      <c r="K620" s="115"/>
      <c r="L620" s="115"/>
      <c r="M620" s="115"/>
      <c r="N620" s="115"/>
      <c r="O620" s="90"/>
      <c r="P620" s="90"/>
      <c r="Q620" s="90"/>
      <c r="R620" s="90"/>
    </row>
    <row r="621" s="10" customFormat="1" ht="50" customHeight="1" spans="1:18">
      <c r="A621" s="90">
        <v>1</v>
      </c>
      <c r="B621" s="61" t="s">
        <v>1345</v>
      </c>
      <c r="C621" s="67" t="s">
        <v>39</v>
      </c>
      <c r="D621" s="220" t="s">
        <v>745</v>
      </c>
      <c r="E621" s="93" t="s">
        <v>1346</v>
      </c>
      <c r="F621" s="221" t="s">
        <v>1347</v>
      </c>
      <c r="G621" s="64">
        <v>70</v>
      </c>
      <c r="H621" s="221" t="s">
        <v>1348</v>
      </c>
      <c r="I621" s="93">
        <v>1</v>
      </c>
      <c r="J621" s="65"/>
      <c r="K621" s="65">
        <v>0.0064</v>
      </c>
      <c r="L621" s="86">
        <v>0.0073</v>
      </c>
      <c r="M621" s="86">
        <v>0.0339</v>
      </c>
      <c r="N621" s="86">
        <v>0.0332</v>
      </c>
      <c r="O621" s="93" t="s">
        <v>1349</v>
      </c>
      <c r="P621" s="61" t="s">
        <v>111</v>
      </c>
      <c r="Q621" s="156">
        <v>2021.12</v>
      </c>
      <c r="R621" s="61"/>
    </row>
    <row r="622" s="10" customFormat="1" ht="50" customHeight="1" spans="1:18">
      <c r="A622" s="90">
        <v>2</v>
      </c>
      <c r="B622" s="61" t="s">
        <v>1350</v>
      </c>
      <c r="C622" s="90" t="s">
        <v>39</v>
      </c>
      <c r="D622" s="90" t="s">
        <v>40</v>
      </c>
      <c r="E622" s="61" t="s">
        <v>1351</v>
      </c>
      <c r="F622" s="120" t="s">
        <v>1352</v>
      </c>
      <c r="G622" s="128">
        <v>200</v>
      </c>
      <c r="H622" s="63" t="s">
        <v>1353</v>
      </c>
      <c r="I622" s="90"/>
      <c r="J622" s="90">
        <v>1</v>
      </c>
      <c r="K622" s="156">
        <v>0.071</v>
      </c>
      <c r="L622" s="156">
        <v>0.0183</v>
      </c>
      <c r="M622" s="156">
        <v>0.0357</v>
      </c>
      <c r="N622" s="156">
        <v>0.0823</v>
      </c>
      <c r="O622" s="93" t="s">
        <v>1349</v>
      </c>
      <c r="P622" s="93" t="s">
        <v>79</v>
      </c>
      <c r="Q622" s="156">
        <v>2021.12</v>
      </c>
      <c r="R622" s="90"/>
    </row>
    <row r="623" s="10" customFormat="1" ht="50" customHeight="1" spans="1:18">
      <c r="A623" s="90">
        <v>3</v>
      </c>
      <c r="B623" s="61" t="s">
        <v>1354</v>
      </c>
      <c r="C623" s="61" t="s">
        <v>39</v>
      </c>
      <c r="D623" s="90" t="s">
        <v>40</v>
      </c>
      <c r="E623" s="61" t="s">
        <v>1355</v>
      </c>
      <c r="F623" s="66" t="s">
        <v>1356</v>
      </c>
      <c r="G623" s="128">
        <v>180</v>
      </c>
      <c r="H623" s="66" t="s">
        <v>1357</v>
      </c>
      <c r="I623" s="90"/>
      <c r="J623" s="90">
        <v>1</v>
      </c>
      <c r="K623" s="87">
        <v>0.0062</v>
      </c>
      <c r="L623" s="87">
        <v>0.0234</v>
      </c>
      <c r="M623" s="90">
        <v>0.0376</v>
      </c>
      <c r="N623" s="90">
        <v>0.132</v>
      </c>
      <c r="O623" s="93" t="s">
        <v>1349</v>
      </c>
      <c r="P623" s="61" t="s">
        <v>58</v>
      </c>
      <c r="Q623" s="156">
        <v>2021.12</v>
      </c>
      <c r="R623" s="61"/>
    </row>
    <row r="624" s="10" customFormat="1" ht="58" customHeight="1" spans="1:18">
      <c r="A624" s="58" t="s">
        <v>1358</v>
      </c>
      <c r="B624" s="58"/>
      <c r="C624" s="90"/>
      <c r="D624" s="90"/>
      <c r="E624" s="58"/>
      <c r="F624" s="110" t="s">
        <v>1359</v>
      </c>
      <c r="G624" s="100">
        <f>SUM(G625:G638)</f>
        <v>1093.6</v>
      </c>
      <c r="H624" s="111"/>
      <c r="I624" s="90"/>
      <c r="J624" s="90"/>
      <c r="K624" s="115"/>
      <c r="L624" s="115"/>
      <c r="M624" s="115"/>
      <c r="N624" s="115"/>
      <c r="O624" s="90"/>
      <c r="P624" s="90"/>
      <c r="Q624" s="232"/>
      <c r="R624" s="90"/>
    </row>
    <row r="625" s="10" customFormat="1" ht="50" customHeight="1" spans="1:18">
      <c r="A625" s="61">
        <v>1</v>
      </c>
      <c r="B625" s="61" t="s">
        <v>1360</v>
      </c>
      <c r="C625" s="67" t="s">
        <v>39</v>
      </c>
      <c r="D625" s="220" t="s">
        <v>745</v>
      </c>
      <c r="E625" s="61" t="s">
        <v>1361</v>
      </c>
      <c r="F625" s="66" t="s">
        <v>1362</v>
      </c>
      <c r="G625" s="64">
        <v>156</v>
      </c>
      <c r="H625" s="66" t="s">
        <v>1363</v>
      </c>
      <c r="I625" s="61">
        <v>1</v>
      </c>
      <c r="J625" s="61"/>
      <c r="K625" s="61">
        <v>0.0108</v>
      </c>
      <c r="L625" s="61">
        <v>0.021</v>
      </c>
      <c r="M625" s="61">
        <v>0.0511</v>
      </c>
      <c r="N625" s="61">
        <v>0.0982</v>
      </c>
      <c r="O625" s="93" t="s">
        <v>1349</v>
      </c>
      <c r="P625" s="61" t="s">
        <v>111</v>
      </c>
      <c r="Q625" s="156">
        <v>2021.12</v>
      </c>
      <c r="R625" s="61"/>
    </row>
    <row r="626" s="10" customFormat="1" ht="50" customHeight="1" spans="1:18">
      <c r="A626" s="61">
        <v>2</v>
      </c>
      <c r="B626" s="129" t="s">
        <v>1364</v>
      </c>
      <c r="C626" s="67" t="s">
        <v>39</v>
      </c>
      <c r="D626" s="220" t="s">
        <v>745</v>
      </c>
      <c r="E626" s="61" t="s">
        <v>1365</v>
      </c>
      <c r="F626" s="66" t="s">
        <v>1366</v>
      </c>
      <c r="G626" s="64">
        <v>52</v>
      </c>
      <c r="H626" s="66" t="s">
        <v>1367</v>
      </c>
      <c r="I626" s="61">
        <v>1</v>
      </c>
      <c r="J626" s="67"/>
      <c r="K626" s="65">
        <v>0.0028</v>
      </c>
      <c r="L626" s="64">
        <v>0.0045</v>
      </c>
      <c r="M626" s="64">
        <v>0.0152</v>
      </c>
      <c r="N626" s="226">
        <v>0.0211</v>
      </c>
      <c r="O626" s="93" t="s">
        <v>1349</v>
      </c>
      <c r="P626" s="61" t="s">
        <v>111</v>
      </c>
      <c r="Q626" s="156">
        <v>2021.12</v>
      </c>
      <c r="R626" s="61"/>
    </row>
    <row r="627" s="10" customFormat="1" ht="50" customHeight="1" spans="1:18">
      <c r="A627" s="61">
        <v>3</v>
      </c>
      <c r="B627" s="61" t="s">
        <v>1368</v>
      </c>
      <c r="C627" s="67" t="s">
        <v>39</v>
      </c>
      <c r="D627" s="67" t="s">
        <v>745</v>
      </c>
      <c r="E627" s="61" t="s">
        <v>1369</v>
      </c>
      <c r="F627" s="66" t="s">
        <v>1370</v>
      </c>
      <c r="G627" s="64">
        <v>84</v>
      </c>
      <c r="H627" s="66" t="s">
        <v>1371</v>
      </c>
      <c r="I627" s="61"/>
      <c r="J627" s="61">
        <v>1</v>
      </c>
      <c r="K627" s="86">
        <v>0.0047</v>
      </c>
      <c r="L627" s="86">
        <v>0.0242</v>
      </c>
      <c r="M627" s="86">
        <v>0.0085</v>
      </c>
      <c r="N627" s="86">
        <v>0.0405</v>
      </c>
      <c r="O627" s="93" t="s">
        <v>1349</v>
      </c>
      <c r="P627" s="61" t="s">
        <v>111</v>
      </c>
      <c r="Q627" s="156">
        <v>2021.12</v>
      </c>
      <c r="R627" s="61"/>
    </row>
    <row r="628" s="10" customFormat="1" ht="50" customHeight="1" spans="1:18">
      <c r="A628" s="61">
        <v>4</v>
      </c>
      <c r="B628" s="61" t="s">
        <v>1372</v>
      </c>
      <c r="C628" s="90" t="s">
        <v>39</v>
      </c>
      <c r="D628" s="90" t="s">
        <v>40</v>
      </c>
      <c r="E628" s="61" t="s">
        <v>1373</v>
      </c>
      <c r="F628" s="66" t="s">
        <v>1374</v>
      </c>
      <c r="G628" s="128">
        <v>70</v>
      </c>
      <c r="H628" s="111" t="s">
        <v>1375</v>
      </c>
      <c r="I628" s="64"/>
      <c r="J628" s="67">
        <v>1</v>
      </c>
      <c r="K628" s="64">
        <v>0.0176</v>
      </c>
      <c r="L628" s="64">
        <v>0.0063</v>
      </c>
      <c r="M628" s="64">
        <v>0.107</v>
      </c>
      <c r="N628" s="64">
        <v>0.036</v>
      </c>
      <c r="O628" s="93" t="s">
        <v>1349</v>
      </c>
      <c r="P628" s="64" t="s">
        <v>76</v>
      </c>
      <c r="Q628" s="93" t="s">
        <v>1376</v>
      </c>
      <c r="R628" s="90"/>
    </row>
    <row r="629" s="10" customFormat="1" ht="50" customHeight="1" spans="1:18">
      <c r="A629" s="61">
        <v>5</v>
      </c>
      <c r="B629" s="90" t="s">
        <v>1377</v>
      </c>
      <c r="C629" s="90" t="s">
        <v>39</v>
      </c>
      <c r="D629" s="90" t="s">
        <v>40</v>
      </c>
      <c r="E629" s="61" t="s">
        <v>1378</v>
      </c>
      <c r="F629" s="63" t="s">
        <v>1379</v>
      </c>
      <c r="G629" s="128">
        <v>150</v>
      </c>
      <c r="H629" s="111" t="s">
        <v>1375</v>
      </c>
      <c r="I629" s="64"/>
      <c r="J629" s="67">
        <v>1</v>
      </c>
      <c r="K629" s="64">
        <v>0.0176</v>
      </c>
      <c r="L629" s="64">
        <v>0.0063</v>
      </c>
      <c r="M629" s="64">
        <v>0.107</v>
      </c>
      <c r="N629" s="64">
        <v>0.036</v>
      </c>
      <c r="O629" s="93" t="s">
        <v>1349</v>
      </c>
      <c r="P629" s="67" t="s">
        <v>93</v>
      </c>
      <c r="Q629" s="156">
        <v>2021.12</v>
      </c>
      <c r="R629" s="90"/>
    </row>
    <row r="630" s="10" customFormat="1" ht="50" customHeight="1" spans="1:249">
      <c r="A630" s="61">
        <v>6</v>
      </c>
      <c r="B630" s="61" t="s">
        <v>1380</v>
      </c>
      <c r="C630" s="67" t="s">
        <v>39</v>
      </c>
      <c r="D630" s="220" t="s">
        <v>1381</v>
      </c>
      <c r="E630" s="61" t="s">
        <v>1382</v>
      </c>
      <c r="F630" s="66" t="s">
        <v>1383</v>
      </c>
      <c r="G630" s="222">
        <v>40</v>
      </c>
      <c r="H630" s="111" t="s">
        <v>1384</v>
      </c>
      <c r="I630" s="64"/>
      <c r="J630" s="67">
        <v>1</v>
      </c>
      <c r="K630" s="64">
        <v>0.0076</v>
      </c>
      <c r="L630" s="64">
        <v>0.0052</v>
      </c>
      <c r="M630" s="64">
        <v>0.062</v>
      </c>
      <c r="N630" s="64">
        <v>0.017</v>
      </c>
      <c r="O630" s="93" t="s">
        <v>1349</v>
      </c>
      <c r="P630" s="61" t="s">
        <v>65</v>
      </c>
      <c r="Q630" s="156">
        <v>2021.12</v>
      </c>
      <c r="R630" s="90"/>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c r="CX630" s="8"/>
      <c r="CY630" s="8"/>
      <c r="CZ630" s="8"/>
      <c r="DA630" s="8"/>
      <c r="DB630" s="8"/>
      <c r="DC630" s="8"/>
      <c r="DD630" s="8"/>
      <c r="DE630" s="8"/>
      <c r="DF630" s="8"/>
      <c r="DG630" s="8"/>
      <c r="DH630" s="8"/>
      <c r="DI630" s="8"/>
      <c r="DJ630" s="8"/>
      <c r="DK630" s="8"/>
      <c r="DL630" s="8"/>
      <c r="DM630" s="8"/>
      <c r="DN630" s="8"/>
      <c r="DO630" s="8"/>
      <c r="DP630" s="8"/>
      <c r="DQ630" s="8"/>
      <c r="DR630" s="8"/>
      <c r="DS630" s="8"/>
      <c r="DT630" s="8"/>
      <c r="DU630" s="8"/>
      <c r="DV630" s="8"/>
      <c r="DW630" s="8"/>
      <c r="DX630" s="8"/>
      <c r="DY630" s="8"/>
      <c r="DZ630" s="8"/>
      <c r="EA630" s="8"/>
      <c r="EB630" s="8"/>
      <c r="EC630" s="8"/>
      <c r="ED630" s="8"/>
      <c r="EE630" s="8"/>
      <c r="EF630" s="8"/>
      <c r="EG630" s="8"/>
      <c r="EH630" s="8"/>
      <c r="EI630" s="8"/>
      <c r="EJ630" s="8"/>
      <c r="EK630" s="8"/>
      <c r="EL630" s="8"/>
      <c r="EM630" s="8"/>
      <c r="EN630" s="8"/>
      <c r="EO630" s="8"/>
      <c r="EP630" s="8"/>
      <c r="EQ630" s="8"/>
      <c r="ER630" s="8"/>
      <c r="ES630" s="8"/>
      <c r="ET630" s="8"/>
      <c r="EU630" s="8"/>
      <c r="EV630" s="8"/>
      <c r="EW630" s="8"/>
      <c r="EX630" s="8"/>
      <c r="EY630" s="8"/>
      <c r="EZ630" s="8"/>
      <c r="FA630" s="8"/>
      <c r="FB630" s="8"/>
      <c r="FC630" s="8"/>
      <c r="FD630" s="8"/>
      <c r="FE630" s="8"/>
      <c r="FF630" s="8"/>
      <c r="FG630" s="8"/>
      <c r="FH630" s="8"/>
      <c r="FI630" s="8"/>
      <c r="FJ630" s="8"/>
      <c r="FK630" s="8"/>
      <c r="FL630" s="8"/>
      <c r="FM630" s="8"/>
      <c r="FN630" s="8"/>
      <c r="FO630" s="8"/>
      <c r="FP630" s="8"/>
      <c r="FQ630" s="8"/>
      <c r="FR630" s="8"/>
      <c r="FS630" s="8"/>
      <c r="FT630" s="8"/>
      <c r="FU630" s="8"/>
      <c r="FV630" s="8"/>
      <c r="FW630" s="8"/>
      <c r="FX630" s="8"/>
      <c r="FY630" s="8"/>
      <c r="FZ630" s="8"/>
      <c r="GA630" s="8"/>
      <c r="GB630" s="8"/>
      <c r="GC630" s="8"/>
      <c r="GD630" s="8"/>
      <c r="GE630" s="8"/>
      <c r="GF630" s="8"/>
      <c r="GG630" s="8"/>
      <c r="GH630" s="8"/>
      <c r="GI630" s="8"/>
      <c r="GJ630" s="8"/>
      <c r="GK630" s="8"/>
      <c r="GL630" s="8"/>
      <c r="GM630" s="8"/>
      <c r="GN630" s="8"/>
      <c r="GO630" s="8"/>
      <c r="GP630" s="8"/>
      <c r="GQ630" s="8"/>
      <c r="GR630" s="8"/>
      <c r="GS630" s="8"/>
      <c r="GT630" s="8"/>
      <c r="GU630" s="8"/>
      <c r="GV630" s="8"/>
      <c r="GW630" s="8"/>
      <c r="GX630" s="8"/>
      <c r="GY630" s="8"/>
      <c r="GZ630" s="8"/>
      <c r="HA630" s="8"/>
      <c r="HB630" s="8"/>
      <c r="HC630" s="8"/>
      <c r="HD630" s="8"/>
      <c r="HE630" s="8"/>
      <c r="HF630" s="8"/>
      <c r="HG630" s="8"/>
      <c r="HH630" s="8"/>
      <c r="HI630" s="8"/>
      <c r="HJ630" s="8"/>
      <c r="HK630" s="8"/>
      <c r="HL630" s="8"/>
      <c r="HM630" s="8"/>
      <c r="HN630" s="8"/>
      <c r="HO630" s="8"/>
      <c r="HP630" s="8"/>
      <c r="HQ630" s="8"/>
      <c r="HR630" s="8"/>
      <c r="HS630" s="8"/>
      <c r="HT630" s="8"/>
      <c r="HU630" s="8"/>
      <c r="HV630" s="8"/>
      <c r="HW630" s="8"/>
      <c r="HX630" s="8"/>
      <c r="HY630" s="8"/>
      <c r="HZ630" s="8"/>
      <c r="IA630" s="8"/>
      <c r="IB630" s="8"/>
      <c r="IC630" s="8"/>
      <c r="ID630" s="8"/>
      <c r="IE630" s="8"/>
      <c r="IF630" s="8"/>
      <c r="IG630" s="8"/>
      <c r="IH630" s="8"/>
      <c r="II630" s="8"/>
      <c r="IJ630" s="8"/>
      <c r="IK630" s="8"/>
      <c r="IL630" s="8"/>
      <c r="IM630" s="8"/>
      <c r="IN630" s="8"/>
      <c r="IO630" s="8"/>
    </row>
    <row r="631" s="19" customFormat="1" ht="50" customHeight="1" spans="1:249">
      <c r="A631" s="61">
        <v>7</v>
      </c>
      <c r="B631" s="61" t="s">
        <v>1385</v>
      </c>
      <c r="C631" s="90" t="s">
        <v>39</v>
      </c>
      <c r="D631" s="90" t="s">
        <v>1386</v>
      </c>
      <c r="E631" s="61" t="s">
        <v>1387</v>
      </c>
      <c r="F631" s="131" t="s">
        <v>1388</v>
      </c>
      <c r="G631" s="98">
        <v>48</v>
      </c>
      <c r="H631" s="67" t="s">
        <v>1389</v>
      </c>
      <c r="I631" s="64"/>
      <c r="J631" s="67">
        <v>1</v>
      </c>
      <c r="K631" s="64">
        <v>0.0029</v>
      </c>
      <c r="L631" s="64">
        <v>0.0031</v>
      </c>
      <c r="M631" s="64">
        <v>0.013</v>
      </c>
      <c r="N631" s="64">
        <v>0.014</v>
      </c>
      <c r="O631" s="90" t="s">
        <v>1349</v>
      </c>
      <c r="P631" s="67" t="s">
        <v>65</v>
      </c>
      <c r="Q631" s="156">
        <v>2021.12</v>
      </c>
      <c r="R631" s="61"/>
      <c r="S631" s="159"/>
      <c r="T631" s="159"/>
      <c r="U631" s="159"/>
      <c r="V631" s="159"/>
      <c r="W631" s="159"/>
      <c r="X631" s="159"/>
      <c r="Y631" s="159"/>
      <c r="Z631" s="159"/>
      <c r="AA631" s="159"/>
      <c r="AB631" s="159"/>
      <c r="AC631" s="159"/>
      <c r="AD631" s="159"/>
      <c r="AE631" s="159"/>
      <c r="AF631" s="159"/>
      <c r="AG631" s="159"/>
      <c r="AH631" s="159"/>
      <c r="AI631" s="159"/>
      <c r="AJ631" s="159"/>
      <c r="AK631" s="159"/>
      <c r="AL631" s="159"/>
      <c r="AM631" s="159"/>
      <c r="AN631" s="159"/>
      <c r="AO631" s="159"/>
      <c r="AP631" s="159"/>
      <c r="AQ631" s="159"/>
      <c r="AR631" s="159"/>
      <c r="AS631" s="159"/>
      <c r="AT631" s="159"/>
      <c r="AU631" s="159"/>
      <c r="AV631" s="159"/>
      <c r="AW631" s="159"/>
      <c r="AX631" s="159"/>
      <c r="AY631" s="159"/>
      <c r="AZ631" s="159"/>
      <c r="BA631" s="159"/>
      <c r="BB631" s="159"/>
      <c r="BC631" s="159"/>
      <c r="BD631" s="159"/>
      <c r="BE631" s="159"/>
      <c r="BF631" s="159"/>
      <c r="BG631" s="159"/>
      <c r="BH631" s="159"/>
      <c r="BI631" s="159"/>
      <c r="BJ631" s="159"/>
      <c r="BK631" s="159"/>
      <c r="BL631" s="159"/>
      <c r="BM631" s="159"/>
      <c r="BN631" s="159"/>
      <c r="BO631" s="159"/>
      <c r="BP631" s="159"/>
      <c r="BQ631" s="159"/>
      <c r="BR631" s="159"/>
      <c r="BS631" s="159"/>
      <c r="BT631" s="159"/>
      <c r="BU631" s="159"/>
      <c r="BV631" s="159"/>
      <c r="BW631" s="159"/>
      <c r="BX631" s="159"/>
      <c r="BY631" s="159"/>
      <c r="BZ631" s="159"/>
      <c r="CA631" s="159"/>
      <c r="CB631" s="159"/>
      <c r="CC631" s="159"/>
      <c r="CD631" s="159"/>
      <c r="CE631" s="159"/>
      <c r="CF631" s="159"/>
      <c r="CG631" s="159"/>
      <c r="CH631" s="159"/>
      <c r="CI631" s="159"/>
      <c r="CJ631" s="159"/>
      <c r="CK631" s="159"/>
      <c r="CL631" s="159"/>
      <c r="CM631" s="159"/>
      <c r="CN631" s="159"/>
      <c r="CO631" s="159"/>
      <c r="CP631" s="159"/>
      <c r="CQ631" s="159"/>
      <c r="CR631" s="159"/>
      <c r="CS631" s="159"/>
      <c r="CT631" s="159"/>
      <c r="CU631" s="159"/>
      <c r="CV631" s="159"/>
      <c r="CW631" s="159"/>
      <c r="CX631" s="159"/>
      <c r="CY631" s="159"/>
      <c r="CZ631" s="159"/>
      <c r="DA631" s="159"/>
      <c r="DB631" s="159"/>
      <c r="DC631" s="159"/>
      <c r="DD631" s="159"/>
      <c r="DE631" s="159"/>
      <c r="DF631" s="159"/>
      <c r="DG631" s="159"/>
      <c r="DH631" s="159"/>
      <c r="DI631" s="159"/>
      <c r="DJ631" s="159"/>
      <c r="DK631" s="159"/>
      <c r="DL631" s="159"/>
      <c r="DM631" s="159"/>
      <c r="DN631" s="159"/>
      <c r="DO631" s="159"/>
      <c r="DP631" s="159"/>
      <c r="DQ631" s="159"/>
      <c r="DR631" s="159"/>
      <c r="DS631" s="159"/>
      <c r="DT631" s="159"/>
      <c r="DU631" s="159"/>
      <c r="DV631" s="159"/>
      <c r="DW631" s="159"/>
      <c r="DX631" s="159"/>
      <c r="DY631" s="159"/>
      <c r="DZ631" s="159"/>
      <c r="EA631" s="159"/>
      <c r="EB631" s="159"/>
      <c r="EC631" s="159"/>
      <c r="ED631" s="159"/>
      <c r="EE631" s="159"/>
      <c r="EF631" s="159"/>
      <c r="EG631" s="159"/>
      <c r="EH631" s="159"/>
      <c r="EI631" s="159"/>
      <c r="EJ631" s="159"/>
      <c r="EK631" s="159"/>
      <c r="EL631" s="159"/>
      <c r="EM631" s="159"/>
      <c r="EN631" s="159"/>
      <c r="EO631" s="159"/>
      <c r="EP631" s="159"/>
      <c r="EQ631" s="159"/>
      <c r="ER631" s="159"/>
      <c r="ES631" s="159"/>
      <c r="ET631" s="159"/>
      <c r="EU631" s="159"/>
      <c r="EV631" s="159"/>
      <c r="EW631" s="159"/>
      <c r="EX631" s="159"/>
      <c r="EY631" s="159"/>
      <c r="EZ631" s="159"/>
      <c r="FA631" s="159"/>
      <c r="FB631" s="159"/>
      <c r="FC631" s="159"/>
      <c r="FD631" s="159"/>
      <c r="FE631" s="159"/>
      <c r="FF631" s="159"/>
      <c r="FG631" s="159"/>
      <c r="FH631" s="159"/>
      <c r="FI631" s="159"/>
      <c r="FJ631" s="159"/>
      <c r="FK631" s="159"/>
      <c r="FL631" s="159"/>
      <c r="FM631" s="159"/>
      <c r="FN631" s="159"/>
      <c r="FO631" s="159"/>
      <c r="FP631" s="159"/>
      <c r="FQ631" s="159"/>
      <c r="FR631" s="159"/>
      <c r="FS631" s="159"/>
      <c r="FT631" s="159"/>
      <c r="FU631" s="159"/>
      <c r="FV631" s="159"/>
      <c r="FW631" s="159"/>
      <c r="FX631" s="159"/>
      <c r="FY631" s="159"/>
      <c r="FZ631" s="159"/>
      <c r="GA631" s="159"/>
      <c r="GB631" s="159"/>
      <c r="GC631" s="159"/>
      <c r="GD631" s="159"/>
      <c r="GE631" s="159"/>
      <c r="GF631" s="159"/>
      <c r="GG631" s="159"/>
      <c r="GH631" s="159"/>
      <c r="GI631" s="159"/>
      <c r="GJ631" s="159"/>
      <c r="GK631" s="159"/>
      <c r="GL631" s="159"/>
      <c r="GM631" s="159"/>
      <c r="GN631" s="159"/>
      <c r="GO631" s="159"/>
      <c r="GP631" s="159"/>
      <c r="GQ631" s="159"/>
      <c r="GR631" s="159"/>
      <c r="GS631" s="159"/>
      <c r="GT631" s="159"/>
      <c r="GU631" s="159"/>
      <c r="GV631" s="159"/>
      <c r="GW631" s="159"/>
      <c r="GX631" s="159"/>
      <c r="GY631" s="159"/>
      <c r="GZ631" s="159"/>
      <c r="HA631" s="159"/>
      <c r="HB631" s="159"/>
      <c r="HC631" s="159"/>
      <c r="HD631" s="159"/>
      <c r="HE631" s="159"/>
      <c r="HF631" s="159"/>
      <c r="HG631" s="159"/>
      <c r="HH631" s="159"/>
      <c r="HI631" s="159"/>
      <c r="HJ631" s="159"/>
      <c r="HK631" s="159"/>
      <c r="HL631" s="159"/>
      <c r="HM631" s="159"/>
      <c r="HN631" s="159"/>
      <c r="HO631" s="159"/>
      <c r="HP631" s="159"/>
      <c r="HQ631" s="159"/>
      <c r="HR631" s="159"/>
      <c r="HS631" s="159"/>
      <c r="HT631" s="159"/>
      <c r="HU631" s="159"/>
      <c r="HV631" s="159"/>
      <c r="HW631" s="159"/>
      <c r="HX631" s="159"/>
      <c r="HY631" s="159"/>
      <c r="HZ631" s="159"/>
      <c r="IA631" s="159"/>
      <c r="IB631" s="159"/>
      <c r="IC631" s="159"/>
      <c r="ID631" s="159"/>
      <c r="IE631" s="159"/>
      <c r="IF631" s="159"/>
      <c r="IG631" s="159"/>
      <c r="IH631" s="159"/>
      <c r="II631" s="159"/>
      <c r="IJ631" s="159"/>
      <c r="IK631" s="159"/>
      <c r="IL631" s="159"/>
      <c r="IM631" s="159"/>
      <c r="IN631" s="159"/>
      <c r="IO631" s="159"/>
    </row>
    <row r="632" s="10" customFormat="1" ht="50" customHeight="1" spans="1:18">
      <c r="A632" s="61">
        <v>8</v>
      </c>
      <c r="B632" s="61" t="s">
        <v>1390</v>
      </c>
      <c r="C632" s="90" t="s">
        <v>39</v>
      </c>
      <c r="D632" s="90" t="s">
        <v>40</v>
      </c>
      <c r="E632" s="61" t="s">
        <v>1391</v>
      </c>
      <c r="F632" s="120" t="s">
        <v>1392</v>
      </c>
      <c r="G632" s="128">
        <v>90</v>
      </c>
      <c r="H632" s="63" t="s">
        <v>1389</v>
      </c>
      <c r="I632" s="227"/>
      <c r="J632" s="67">
        <v>1</v>
      </c>
      <c r="K632" s="228">
        <v>0.0002</v>
      </c>
      <c r="L632" s="229">
        <v>0.0007</v>
      </c>
      <c r="M632" s="230">
        <v>0.0011</v>
      </c>
      <c r="N632" s="230">
        <v>0.0032</v>
      </c>
      <c r="O632" s="93" t="s">
        <v>1349</v>
      </c>
      <c r="P632" s="93" t="s">
        <v>79</v>
      </c>
      <c r="Q632" s="93" t="s">
        <v>1376</v>
      </c>
      <c r="R632" s="90"/>
    </row>
    <row r="633" s="10" customFormat="1" ht="50" customHeight="1" spans="1:18">
      <c r="A633" s="61">
        <v>9</v>
      </c>
      <c r="B633" s="61" t="s">
        <v>1393</v>
      </c>
      <c r="C633" s="90" t="s">
        <v>39</v>
      </c>
      <c r="D633" s="90" t="s">
        <v>40</v>
      </c>
      <c r="E633" s="61" t="s">
        <v>1394</v>
      </c>
      <c r="F633" s="66" t="s">
        <v>1395</v>
      </c>
      <c r="G633" s="64">
        <v>180</v>
      </c>
      <c r="H633" s="111" t="s">
        <v>1384</v>
      </c>
      <c r="I633" s="64"/>
      <c r="J633" s="67">
        <v>1</v>
      </c>
      <c r="K633" s="64">
        <v>0.0101</v>
      </c>
      <c r="L633" s="64">
        <v>0.0013</v>
      </c>
      <c r="M633" s="64">
        <v>0.058</v>
      </c>
      <c r="N633" s="64">
        <v>0.0196</v>
      </c>
      <c r="O633" s="93" t="s">
        <v>1349</v>
      </c>
      <c r="P633" s="90" t="s">
        <v>47</v>
      </c>
      <c r="Q633" s="156">
        <v>2021.12</v>
      </c>
      <c r="R633" s="90"/>
    </row>
    <row r="634" s="10" customFormat="1" ht="66" customHeight="1" spans="1:18">
      <c r="A634" s="61">
        <v>10</v>
      </c>
      <c r="B634" s="61" t="s">
        <v>1396</v>
      </c>
      <c r="C634" s="90" t="s">
        <v>39</v>
      </c>
      <c r="D634" s="90" t="s">
        <v>40</v>
      </c>
      <c r="E634" s="61" t="s">
        <v>1397</v>
      </c>
      <c r="F634" s="66" t="s">
        <v>1398</v>
      </c>
      <c r="G634" s="64">
        <v>58.6</v>
      </c>
      <c r="H634" s="66" t="s">
        <v>1399</v>
      </c>
      <c r="I634" s="129">
        <v>1</v>
      </c>
      <c r="J634" s="90"/>
      <c r="K634" s="155">
        <v>0.0109</v>
      </c>
      <c r="L634" s="155">
        <v>0.0321</v>
      </c>
      <c r="M634" s="155">
        <v>0.0567</v>
      </c>
      <c r="N634" s="155">
        <v>0.1663</v>
      </c>
      <c r="O634" s="93" t="s">
        <v>1349</v>
      </c>
      <c r="P634" s="90" t="s">
        <v>71</v>
      </c>
      <c r="Q634" s="156">
        <v>2021.12</v>
      </c>
      <c r="R634" s="90"/>
    </row>
    <row r="635" s="10" customFormat="1" ht="50" customHeight="1" spans="1:18">
      <c r="A635" s="61">
        <v>11</v>
      </c>
      <c r="B635" s="155" t="s">
        <v>1400</v>
      </c>
      <c r="C635" s="155" t="s">
        <v>39</v>
      </c>
      <c r="D635" s="90" t="s">
        <v>40</v>
      </c>
      <c r="E635" s="155" t="s">
        <v>1401</v>
      </c>
      <c r="F635" s="223" t="s">
        <v>1402</v>
      </c>
      <c r="G635" s="224">
        <v>60</v>
      </c>
      <c r="H635" s="99" t="s">
        <v>1399</v>
      </c>
      <c r="I635" s="10">
        <v>1</v>
      </c>
      <c r="J635" s="90"/>
      <c r="K635" s="115">
        <v>0</v>
      </c>
      <c r="L635" s="65">
        <v>1</v>
      </c>
      <c r="M635" s="155">
        <v>0.0567</v>
      </c>
      <c r="N635" s="65">
        <v>0.0032</v>
      </c>
      <c r="O635" s="93" t="s">
        <v>1349</v>
      </c>
      <c r="P635" s="61" t="s">
        <v>121</v>
      </c>
      <c r="Q635" s="93" t="s">
        <v>1376</v>
      </c>
      <c r="R635" s="61"/>
    </row>
    <row r="636" s="10" customFormat="1" ht="50" customHeight="1" spans="1:18">
      <c r="A636" s="61">
        <v>12</v>
      </c>
      <c r="B636" s="10" t="s">
        <v>1403</v>
      </c>
      <c r="C636" s="61" t="s">
        <v>39</v>
      </c>
      <c r="D636" s="61" t="s">
        <v>46</v>
      </c>
      <c r="E636" s="61" t="s">
        <v>1404</v>
      </c>
      <c r="F636" s="120" t="s">
        <v>1405</v>
      </c>
      <c r="G636" s="128">
        <v>22</v>
      </c>
      <c r="H636" s="225" t="s">
        <v>1406</v>
      </c>
      <c r="I636" s="231">
        <v>1</v>
      </c>
      <c r="J636" s="90"/>
      <c r="K636" s="115"/>
      <c r="L636" s="156">
        <v>0.0045</v>
      </c>
      <c r="M636" s="61"/>
      <c r="N636" s="87">
        <f>M636*0.0001</f>
        <v>0</v>
      </c>
      <c r="O636" s="93" t="s">
        <v>1349</v>
      </c>
      <c r="P636" s="90" t="s">
        <v>54</v>
      </c>
      <c r="Q636" s="156">
        <v>2021.12</v>
      </c>
      <c r="R636" s="90"/>
    </row>
    <row r="637" s="10" customFormat="1" ht="50" customHeight="1" spans="1:18">
      <c r="A637" s="61">
        <v>13</v>
      </c>
      <c r="B637" s="61" t="s">
        <v>1407</v>
      </c>
      <c r="C637" s="61" t="s">
        <v>39</v>
      </c>
      <c r="D637" s="90" t="s">
        <v>40</v>
      </c>
      <c r="E637" s="61" t="s">
        <v>1408</v>
      </c>
      <c r="F637" s="66" t="s">
        <v>1409</v>
      </c>
      <c r="G637" s="128">
        <v>78</v>
      </c>
      <c r="H637" s="66" t="s">
        <v>1410</v>
      </c>
      <c r="I637" s="231"/>
      <c r="J637" s="90">
        <v>1</v>
      </c>
      <c r="K637" s="65">
        <v>0.0025</v>
      </c>
      <c r="L637" s="65">
        <v>0.0084</v>
      </c>
      <c r="M637" s="65">
        <v>0.0137</v>
      </c>
      <c r="N637" s="65">
        <v>0.0314</v>
      </c>
      <c r="O637" s="93" t="s">
        <v>1349</v>
      </c>
      <c r="P637" s="90" t="s">
        <v>50</v>
      </c>
      <c r="Q637" s="156">
        <v>2021.12</v>
      </c>
      <c r="R637" s="90"/>
    </row>
    <row r="638" s="10" customFormat="1" ht="50" customHeight="1" spans="1:18">
      <c r="A638" s="61">
        <v>14</v>
      </c>
      <c r="B638" s="61" t="s">
        <v>1411</v>
      </c>
      <c r="C638" s="90" t="s">
        <v>880</v>
      </c>
      <c r="D638" s="90" t="s">
        <v>40</v>
      </c>
      <c r="E638" s="61" t="s">
        <v>1412</v>
      </c>
      <c r="F638" s="63" t="s">
        <v>1413</v>
      </c>
      <c r="G638" s="222">
        <v>5</v>
      </c>
      <c r="H638" s="223" t="s">
        <v>1414</v>
      </c>
      <c r="I638" s="90"/>
      <c r="J638" s="61">
        <v>1</v>
      </c>
      <c r="K638" s="61">
        <v>0.0025</v>
      </c>
      <c r="L638" s="61">
        <v>0.0057</v>
      </c>
      <c r="M638" s="61">
        <v>0.0106</v>
      </c>
      <c r="N638" s="61">
        <v>0.0266</v>
      </c>
      <c r="O638" s="93" t="s">
        <v>1349</v>
      </c>
      <c r="P638" s="61" t="s">
        <v>121</v>
      </c>
      <c r="Q638" s="93" t="s">
        <v>1376</v>
      </c>
      <c r="R638" s="61"/>
    </row>
    <row r="639" s="10" customFormat="1" ht="43" customHeight="1" spans="1:18">
      <c r="A639" s="58" t="s">
        <v>1415</v>
      </c>
      <c r="B639" s="58"/>
      <c r="C639" s="90"/>
      <c r="D639" s="90"/>
      <c r="E639" s="58"/>
      <c r="F639" s="110" t="s">
        <v>1416</v>
      </c>
      <c r="G639" s="100">
        <f>SUM(G640:G665)</f>
        <v>1759.3275</v>
      </c>
      <c r="H639" s="111"/>
      <c r="I639" s="90"/>
      <c r="J639" s="90"/>
      <c r="K639" s="115"/>
      <c r="L639" s="115"/>
      <c r="M639" s="115"/>
      <c r="N639" s="115"/>
      <c r="O639" s="90"/>
      <c r="P639" s="90"/>
      <c r="Q639" s="90"/>
      <c r="R639" s="90"/>
    </row>
    <row r="640" s="10" customFormat="1" ht="50" customHeight="1" spans="1:18">
      <c r="A640" s="90">
        <v>1</v>
      </c>
      <c r="B640" s="61" t="s">
        <v>1417</v>
      </c>
      <c r="C640" s="90" t="s">
        <v>39</v>
      </c>
      <c r="D640" s="90" t="s">
        <v>40</v>
      </c>
      <c r="E640" s="61" t="s">
        <v>1418</v>
      </c>
      <c r="F640" s="66" t="s">
        <v>1419</v>
      </c>
      <c r="G640" s="128">
        <v>20</v>
      </c>
      <c r="H640" s="111" t="s">
        <v>1375</v>
      </c>
      <c r="I640" s="64"/>
      <c r="J640" s="67">
        <v>1</v>
      </c>
      <c r="K640" s="64">
        <v>0.0176</v>
      </c>
      <c r="L640" s="64">
        <v>0.0063</v>
      </c>
      <c r="M640" s="64">
        <v>0.107</v>
      </c>
      <c r="N640" s="64">
        <v>0.036</v>
      </c>
      <c r="O640" s="93" t="s">
        <v>1349</v>
      </c>
      <c r="P640" s="64" t="s">
        <v>76</v>
      </c>
      <c r="Q640" s="93" t="s">
        <v>1376</v>
      </c>
      <c r="R640" s="90"/>
    </row>
    <row r="641" s="10" customFormat="1" ht="50" customHeight="1" spans="1:18">
      <c r="A641" s="61">
        <v>2</v>
      </c>
      <c r="B641" s="61" t="s">
        <v>1420</v>
      </c>
      <c r="C641" s="90" t="s">
        <v>39</v>
      </c>
      <c r="D641" s="90" t="s">
        <v>40</v>
      </c>
      <c r="E641" s="61" t="s">
        <v>1421</v>
      </c>
      <c r="F641" s="66" t="s">
        <v>1422</v>
      </c>
      <c r="G641" s="128">
        <v>16.5</v>
      </c>
      <c r="H641" s="111" t="s">
        <v>1384</v>
      </c>
      <c r="I641" s="64"/>
      <c r="J641" s="67">
        <v>1</v>
      </c>
      <c r="K641" s="64">
        <v>0.0076</v>
      </c>
      <c r="L641" s="64">
        <v>0.0052</v>
      </c>
      <c r="M641" s="64">
        <v>0.062</v>
      </c>
      <c r="N641" s="64">
        <v>0.017</v>
      </c>
      <c r="O641" s="93" t="s">
        <v>1349</v>
      </c>
      <c r="P641" s="64" t="s">
        <v>76</v>
      </c>
      <c r="Q641" s="93" t="s">
        <v>1376</v>
      </c>
      <c r="R641" s="90"/>
    </row>
    <row r="642" s="10" customFormat="1" ht="50" customHeight="1" spans="1:18">
      <c r="A642" s="90">
        <v>3</v>
      </c>
      <c r="B642" s="61" t="s">
        <v>1423</v>
      </c>
      <c r="C642" s="90" t="s">
        <v>39</v>
      </c>
      <c r="D642" s="90" t="s">
        <v>40</v>
      </c>
      <c r="E642" s="61" t="s">
        <v>1424</v>
      </c>
      <c r="F642" s="66" t="s">
        <v>1425</v>
      </c>
      <c r="G642" s="128">
        <v>23.3475</v>
      </c>
      <c r="H642" s="111" t="s">
        <v>1384</v>
      </c>
      <c r="I642" s="64"/>
      <c r="J642" s="67">
        <v>1</v>
      </c>
      <c r="K642" s="64">
        <v>0.0101</v>
      </c>
      <c r="L642" s="64">
        <v>0.021</v>
      </c>
      <c r="M642" s="64">
        <v>0.069</v>
      </c>
      <c r="N642" s="64">
        <v>0.098</v>
      </c>
      <c r="O642" s="93" t="s">
        <v>1349</v>
      </c>
      <c r="P642" s="64" t="s">
        <v>76</v>
      </c>
      <c r="Q642" s="93" t="s">
        <v>1376</v>
      </c>
      <c r="R642" s="90"/>
    </row>
    <row r="643" s="10" customFormat="1" ht="50" customHeight="1" spans="1:18">
      <c r="A643" s="61">
        <v>4</v>
      </c>
      <c r="B643" s="61" t="s">
        <v>1426</v>
      </c>
      <c r="C643" s="90" t="s">
        <v>39</v>
      </c>
      <c r="D643" s="90" t="s">
        <v>40</v>
      </c>
      <c r="E643" s="61" t="s">
        <v>1427</v>
      </c>
      <c r="F643" s="120" t="s">
        <v>1428</v>
      </c>
      <c r="G643" s="128">
        <v>37.5</v>
      </c>
      <c r="H643" s="63" t="s">
        <v>1429</v>
      </c>
      <c r="I643" s="93"/>
      <c r="J643" s="65">
        <v>1</v>
      </c>
      <c r="K643" s="65">
        <v>0.0003</v>
      </c>
      <c r="L643" s="65">
        <v>0.0212</v>
      </c>
      <c r="M643" s="93">
        <v>0.0389</v>
      </c>
      <c r="N643" s="65">
        <v>0.0822</v>
      </c>
      <c r="O643" s="93" t="s">
        <v>1349</v>
      </c>
      <c r="P643" s="93" t="s">
        <v>79</v>
      </c>
      <c r="Q643" s="93" t="s">
        <v>1376</v>
      </c>
      <c r="R643" s="90"/>
    </row>
    <row r="644" s="10" customFormat="1" ht="50" customHeight="1" spans="1:18">
      <c r="A644" s="90">
        <v>5</v>
      </c>
      <c r="B644" s="61" t="s">
        <v>1430</v>
      </c>
      <c r="C644" s="90" t="s">
        <v>39</v>
      </c>
      <c r="D644" s="90" t="s">
        <v>40</v>
      </c>
      <c r="E644" s="61" t="s">
        <v>1431</v>
      </c>
      <c r="F644" s="120" t="s">
        <v>1432</v>
      </c>
      <c r="G644" s="128">
        <v>50</v>
      </c>
      <c r="H644" s="111" t="s">
        <v>1433</v>
      </c>
      <c r="I644" s="90"/>
      <c r="J644" s="90">
        <v>1</v>
      </c>
      <c r="K644" s="87">
        <v>0.0025</v>
      </c>
      <c r="L644" s="87">
        <v>0.0056</v>
      </c>
      <c r="M644" s="87">
        <v>0.0397</v>
      </c>
      <c r="N644" s="87">
        <v>0.0703</v>
      </c>
      <c r="O644" s="93" t="s">
        <v>1349</v>
      </c>
      <c r="P644" s="90" t="s">
        <v>107</v>
      </c>
      <c r="Q644" s="93" t="s">
        <v>1376</v>
      </c>
      <c r="R644" s="90"/>
    </row>
    <row r="645" s="10" customFormat="1" ht="50" customHeight="1" spans="1:18">
      <c r="A645" s="61">
        <v>6</v>
      </c>
      <c r="B645" s="61" t="s">
        <v>1434</v>
      </c>
      <c r="C645" s="61" t="s">
        <v>39</v>
      </c>
      <c r="D645" s="90" t="s">
        <v>40</v>
      </c>
      <c r="E645" s="61" t="s">
        <v>1435</v>
      </c>
      <c r="F645" s="66" t="s">
        <v>1436</v>
      </c>
      <c r="G645" s="128">
        <v>47.5</v>
      </c>
      <c r="H645" s="63" t="s">
        <v>1433</v>
      </c>
      <c r="I645" s="90"/>
      <c r="J645" s="90">
        <v>1</v>
      </c>
      <c r="K645" s="87">
        <v>0.0036</v>
      </c>
      <c r="L645" s="87">
        <v>0.0126</v>
      </c>
      <c r="M645" s="87">
        <v>0.0265</v>
      </c>
      <c r="N645" s="87">
        <v>0.0483</v>
      </c>
      <c r="O645" s="93" t="s">
        <v>1349</v>
      </c>
      <c r="P645" s="116" t="s">
        <v>107</v>
      </c>
      <c r="Q645" s="93" t="s">
        <v>1376</v>
      </c>
      <c r="R645" s="90"/>
    </row>
    <row r="646" s="10" customFormat="1" ht="50" customHeight="1" spans="1:18">
      <c r="A646" s="90">
        <v>7</v>
      </c>
      <c r="B646" s="61" t="s">
        <v>1437</v>
      </c>
      <c r="C646" s="61" t="s">
        <v>39</v>
      </c>
      <c r="D646" s="90" t="s">
        <v>40</v>
      </c>
      <c r="E646" s="61" t="s">
        <v>1438</v>
      </c>
      <c r="F646" s="66" t="s">
        <v>1439</v>
      </c>
      <c r="G646" s="128">
        <v>80</v>
      </c>
      <c r="H646" s="63" t="s">
        <v>1433</v>
      </c>
      <c r="I646" s="90">
        <v>1</v>
      </c>
      <c r="J646" s="90"/>
      <c r="K646" s="87">
        <f>74/10000</f>
        <v>0.0074</v>
      </c>
      <c r="L646" s="87">
        <f>233/10000</f>
        <v>0.0233</v>
      </c>
      <c r="M646" s="87">
        <f>243/10000</f>
        <v>0.0243</v>
      </c>
      <c r="N646" s="87">
        <f>1252/10000</f>
        <v>0.1252</v>
      </c>
      <c r="O646" s="93" t="s">
        <v>1349</v>
      </c>
      <c r="P646" s="116" t="s">
        <v>107</v>
      </c>
      <c r="Q646" s="93" t="s">
        <v>1376</v>
      </c>
      <c r="R646" s="90"/>
    </row>
    <row r="647" s="10" customFormat="1" ht="50" customHeight="1" spans="1:18">
      <c r="A647" s="61">
        <v>8</v>
      </c>
      <c r="B647" s="61" t="s">
        <v>1440</v>
      </c>
      <c r="C647" s="61" t="s">
        <v>39</v>
      </c>
      <c r="D647" s="90" t="s">
        <v>40</v>
      </c>
      <c r="E647" s="61" t="s">
        <v>1441</v>
      </c>
      <c r="F647" s="66" t="s">
        <v>1442</v>
      </c>
      <c r="G647" s="128">
        <v>18.27</v>
      </c>
      <c r="H647" s="63" t="s">
        <v>1433</v>
      </c>
      <c r="I647" s="90">
        <v>1</v>
      </c>
      <c r="J647" s="90"/>
      <c r="K647" s="87">
        <v>0.0035</v>
      </c>
      <c r="L647" s="87">
        <v>0.01</v>
      </c>
      <c r="M647" s="87">
        <v>0.021</v>
      </c>
      <c r="N647" s="87">
        <v>0.1</v>
      </c>
      <c r="O647" s="93" t="s">
        <v>1349</v>
      </c>
      <c r="P647" s="116" t="s">
        <v>107</v>
      </c>
      <c r="Q647" s="93" t="s">
        <v>1376</v>
      </c>
      <c r="R647" s="90"/>
    </row>
    <row r="648" s="10" customFormat="1" ht="50" customHeight="1" spans="1:18">
      <c r="A648" s="90">
        <v>9</v>
      </c>
      <c r="B648" s="61" t="s">
        <v>1443</v>
      </c>
      <c r="C648" s="61" t="s">
        <v>39</v>
      </c>
      <c r="D648" s="90" t="s">
        <v>40</v>
      </c>
      <c r="E648" s="61" t="s">
        <v>1444</v>
      </c>
      <c r="F648" s="66" t="s">
        <v>1445</v>
      </c>
      <c r="G648" s="64">
        <v>60</v>
      </c>
      <c r="H648" s="66" t="s">
        <v>1446</v>
      </c>
      <c r="I648" s="90"/>
      <c r="J648" s="90">
        <v>1</v>
      </c>
      <c r="K648" s="87">
        <v>0.0062</v>
      </c>
      <c r="L648" s="87">
        <v>0.252</v>
      </c>
      <c r="M648" s="87">
        <v>0.0174</v>
      </c>
      <c r="N648" s="87">
        <v>0.827</v>
      </c>
      <c r="O648" s="93" t="s">
        <v>1349</v>
      </c>
      <c r="P648" s="61" t="s">
        <v>58</v>
      </c>
      <c r="Q648" s="156">
        <v>2021.12</v>
      </c>
      <c r="R648" s="61"/>
    </row>
    <row r="649" s="10" customFormat="1" ht="50" customHeight="1" spans="1:18">
      <c r="A649" s="61">
        <v>10</v>
      </c>
      <c r="B649" s="61" t="s">
        <v>1447</v>
      </c>
      <c r="C649" s="61" t="s">
        <v>39</v>
      </c>
      <c r="D649" s="61" t="s">
        <v>40</v>
      </c>
      <c r="E649" s="61" t="s">
        <v>1448</v>
      </c>
      <c r="F649" s="66" t="s">
        <v>1449</v>
      </c>
      <c r="G649" s="64">
        <v>19.25</v>
      </c>
      <c r="H649" s="66" t="s">
        <v>1357</v>
      </c>
      <c r="I649" s="90"/>
      <c r="J649" s="90">
        <v>1</v>
      </c>
      <c r="K649" s="87">
        <v>0.0068</v>
      </c>
      <c r="L649" s="87">
        <v>0.0128</v>
      </c>
      <c r="M649" s="87">
        <v>0.0327</v>
      </c>
      <c r="N649" s="87">
        <v>0.0633</v>
      </c>
      <c r="O649" s="93" t="s">
        <v>1349</v>
      </c>
      <c r="P649" s="61" t="s">
        <v>58</v>
      </c>
      <c r="Q649" s="156">
        <v>2021.12</v>
      </c>
      <c r="R649" s="61"/>
    </row>
    <row r="650" s="10" customFormat="1" ht="50" customHeight="1" spans="1:18">
      <c r="A650" s="90">
        <v>11</v>
      </c>
      <c r="B650" s="61" t="s">
        <v>1450</v>
      </c>
      <c r="C650" s="61" t="s">
        <v>39</v>
      </c>
      <c r="D650" s="61" t="s">
        <v>40</v>
      </c>
      <c r="E650" s="61" t="s">
        <v>1451</v>
      </c>
      <c r="F650" s="66" t="s">
        <v>1452</v>
      </c>
      <c r="G650" s="64">
        <v>95.38</v>
      </c>
      <c r="H650" s="66" t="s">
        <v>1453</v>
      </c>
      <c r="I650" s="90"/>
      <c r="J650" s="90">
        <v>1</v>
      </c>
      <c r="K650" s="87">
        <v>0.0049</v>
      </c>
      <c r="L650" s="87">
        <v>0.0142</v>
      </c>
      <c r="M650" s="87">
        <v>0.0262</v>
      </c>
      <c r="N650" s="87">
        <v>0.077</v>
      </c>
      <c r="O650" s="93" t="s">
        <v>1349</v>
      </c>
      <c r="P650" s="61" t="s">
        <v>58</v>
      </c>
      <c r="Q650" s="156">
        <v>2021.12</v>
      </c>
      <c r="R650" s="61"/>
    </row>
    <row r="651" s="10" customFormat="1" ht="50" customHeight="1" spans="1:18">
      <c r="A651" s="61">
        <v>12</v>
      </c>
      <c r="B651" s="61" t="s">
        <v>1454</v>
      </c>
      <c r="C651" s="61" t="s">
        <v>39</v>
      </c>
      <c r="D651" s="61" t="s">
        <v>40</v>
      </c>
      <c r="E651" s="61" t="s">
        <v>1401</v>
      </c>
      <c r="F651" s="66" t="s">
        <v>1455</v>
      </c>
      <c r="G651" s="64">
        <v>123.9</v>
      </c>
      <c r="H651" s="223" t="s">
        <v>1456</v>
      </c>
      <c r="I651" s="61">
        <v>1</v>
      </c>
      <c r="J651" s="61"/>
      <c r="K651" s="61">
        <v>0.0046</v>
      </c>
      <c r="L651" s="61">
        <v>0.0045</v>
      </c>
      <c r="M651" s="61">
        <v>0.02</v>
      </c>
      <c r="N651" s="61">
        <v>0.0233</v>
      </c>
      <c r="O651" s="93" t="s">
        <v>1349</v>
      </c>
      <c r="P651" s="61" t="s">
        <v>121</v>
      </c>
      <c r="Q651" s="156">
        <v>2021.12</v>
      </c>
      <c r="R651" s="61"/>
    </row>
    <row r="652" s="10" customFormat="1" ht="50" customHeight="1" spans="1:18">
      <c r="A652" s="90">
        <v>13</v>
      </c>
      <c r="B652" s="61" t="s">
        <v>1457</v>
      </c>
      <c r="C652" s="61" t="s">
        <v>39</v>
      </c>
      <c r="D652" s="155" t="s">
        <v>40</v>
      </c>
      <c r="E652" s="61" t="s">
        <v>1458</v>
      </c>
      <c r="F652" s="66" t="s">
        <v>1459</v>
      </c>
      <c r="G652" s="64">
        <v>60</v>
      </c>
      <c r="H652" s="66" t="s">
        <v>1460</v>
      </c>
      <c r="I652" s="61"/>
      <c r="J652" s="61">
        <v>1</v>
      </c>
      <c r="K652" s="61">
        <v>0.0025</v>
      </c>
      <c r="L652" s="61">
        <v>0.0057</v>
      </c>
      <c r="M652" s="61">
        <v>0.0106</v>
      </c>
      <c r="N652" s="61">
        <v>0.0266</v>
      </c>
      <c r="O652" s="93" t="s">
        <v>1349</v>
      </c>
      <c r="P652" s="61" t="s">
        <v>121</v>
      </c>
      <c r="Q652" s="156">
        <v>2021.12</v>
      </c>
      <c r="R652" s="61"/>
    </row>
    <row r="653" s="10" customFormat="1" ht="50" customHeight="1" spans="1:18">
      <c r="A653" s="61">
        <v>14</v>
      </c>
      <c r="B653" s="61" t="s">
        <v>1461</v>
      </c>
      <c r="C653" s="155" t="s">
        <v>39</v>
      </c>
      <c r="D653" s="155" t="s">
        <v>40</v>
      </c>
      <c r="E653" s="61" t="s">
        <v>1462</v>
      </c>
      <c r="F653" s="66" t="s">
        <v>1463</v>
      </c>
      <c r="G653" s="224">
        <v>187.8</v>
      </c>
      <c r="H653" s="66" t="s">
        <v>1460</v>
      </c>
      <c r="I653" s="155">
        <v>1</v>
      </c>
      <c r="J653" s="155"/>
      <c r="K653" s="155"/>
      <c r="L653" s="155">
        <v>0.0142</v>
      </c>
      <c r="M653" s="155"/>
      <c r="N653" s="155">
        <v>0.0663</v>
      </c>
      <c r="O653" s="93" t="s">
        <v>1349</v>
      </c>
      <c r="P653" s="61" t="s">
        <v>121</v>
      </c>
      <c r="Q653" s="156">
        <v>2021.12</v>
      </c>
      <c r="R653" s="61"/>
    </row>
    <row r="654" s="10" customFormat="1" ht="50" customHeight="1" spans="1:18">
      <c r="A654" s="90">
        <v>15</v>
      </c>
      <c r="B654" s="61" t="s">
        <v>1464</v>
      </c>
      <c r="C654" s="155" t="s">
        <v>39</v>
      </c>
      <c r="D654" s="155" t="s">
        <v>40</v>
      </c>
      <c r="E654" s="61" t="s">
        <v>1465</v>
      </c>
      <c r="F654" s="66" t="s">
        <v>1466</v>
      </c>
      <c r="G654" s="224">
        <v>45</v>
      </c>
      <c r="H654" s="63" t="s">
        <v>1433</v>
      </c>
      <c r="I654" s="155"/>
      <c r="J654" s="155">
        <v>1</v>
      </c>
      <c r="K654" s="155"/>
      <c r="L654" s="155">
        <v>0.056</v>
      </c>
      <c r="M654" s="155"/>
      <c r="N654" s="155">
        <v>0.0461</v>
      </c>
      <c r="O654" s="93" t="s">
        <v>1349</v>
      </c>
      <c r="P654" s="61" t="s">
        <v>121</v>
      </c>
      <c r="Q654" s="156">
        <v>2021.12</v>
      </c>
      <c r="R654" s="61"/>
    </row>
    <row r="655" s="10" customFormat="1" ht="50" customHeight="1" spans="1:18">
      <c r="A655" s="61">
        <v>16</v>
      </c>
      <c r="B655" s="155" t="s">
        <v>1467</v>
      </c>
      <c r="C655" s="155" t="s">
        <v>880</v>
      </c>
      <c r="D655" s="155" t="s">
        <v>40</v>
      </c>
      <c r="E655" s="155" t="s">
        <v>1468</v>
      </c>
      <c r="F655" s="223" t="s">
        <v>1469</v>
      </c>
      <c r="G655" s="224">
        <v>10</v>
      </c>
      <c r="H655" s="223" t="s">
        <v>1470</v>
      </c>
      <c r="I655" s="155"/>
      <c r="J655" s="155">
        <v>1</v>
      </c>
      <c r="K655" s="155"/>
      <c r="L655" s="155">
        <v>0.0082</v>
      </c>
      <c r="M655" s="155"/>
      <c r="N655" s="155">
        <v>0.0442</v>
      </c>
      <c r="O655" s="93" t="s">
        <v>1349</v>
      </c>
      <c r="P655" s="61" t="s">
        <v>121</v>
      </c>
      <c r="Q655" s="156">
        <v>2021.12</v>
      </c>
      <c r="R655" s="61"/>
    </row>
    <row r="656" s="10" customFormat="1" ht="50" customHeight="1" spans="1:18">
      <c r="A656" s="90">
        <v>17</v>
      </c>
      <c r="B656" s="65" t="s">
        <v>1471</v>
      </c>
      <c r="C656" s="233" t="s">
        <v>39</v>
      </c>
      <c r="D656" s="61" t="s">
        <v>40</v>
      </c>
      <c r="E656" s="61" t="s">
        <v>1472</v>
      </c>
      <c r="F656" s="66" t="s">
        <v>1473</v>
      </c>
      <c r="G656" s="64">
        <v>170</v>
      </c>
      <c r="H656" s="225" t="s">
        <v>1406</v>
      </c>
      <c r="I656" s="90">
        <v>1</v>
      </c>
      <c r="J656" s="90"/>
      <c r="K656" s="115"/>
      <c r="L656" s="65">
        <v>0.0047</v>
      </c>
      <c r="M656" s="61"/>
      <c r="N656" s="156">
        <v>0.0406</v>
      </c>
      <c r="O656" s="93" t="s">
        <v>1349</v>
      </c>
      <c r="P656" s="90" t="s">
        <v>54</v>
      </c>
      <c r="Q656" s="156">
        <v>2021.12</v>
      </c>
      <c r="R656" s="61"/>
    </row>
    <row r="657" s="10" customFormat="1" ht="50" customHeight="1" spans="1:18">
      <c r="A657" s="61">
        <v>18</v>
      </c>
      <c r="B657" s="65" t="s">
        <v>1474</v>
      </c>
      <c r="C657" s="233" t="s">
        <v>39</v>
      </c>
      <c r="D657" s="61" t="s">
        <v>40</v>
      </c>
      <c r="E657" s="61" t="s">
        <v>1472</v>
      </c>
      <c r="F657" s="66" t="s">
        <v>1475</v>
      </c>
      <c r="G657" s="64">
        <v>320</v>
      </c>
      <c r="H657" s="63" t="s">
        <v>1476</v>
      </c>
      <c r="I657" s="67">
        <v>1</v>
      </c>
      <c r="J657" s="67"/>
      <c r="K657" s="89">
        <v>0.0064</v>
      </c>
      <c r="L657" s="89">
        <v>0.0096</v>
      </c>
      <c r="M657" s="89">
        <v>0.0309</v>
      </c>
      <c r="N657" s="89">
        <v>0.045</v>
      </c>
      <c r="O657" s="93" t="s">
        <v>1349</v>
      </c>
      <c r="P657" s="90" t="s">
        <v>54</v>
      </c>
      <c r="Q657" s="156">
        <v>2021.12</v>
      </c>
      <c r="R657" s="90"/>
    </row>
    <row r="658" s="10" customFormat="1" ht="50" customHeight="1" spans="1:18">
      <c r="A658" s="90">
        <v>19</v>
      </c>
      <c r="B658" s="65" t="s">
        <v>1477</v>
      </c>
      <c r="C658" s="233" t="s">
        <v>39</v>
      </c>
      <c r="D658" s="61" t="s">
        <v>40</v>
      </c>
      <c r="E658" s="61" t="s">
        <v>1478</v>
      </c>
      <c r="F658" s="66" t="s">
        <v>1479</v>
      </c>
      <c r="G658" s="64">
        <v>56</v>
      </c>
      <c r="H658" s="225" t="s">
        <v>1406</v>
      </c>
      <c r="I658" s="90">
        <v>1</v>
      </c>
      <c r="J658" s="90"/>
      <c r="K658" s="115"/>
      <c r="L658" s="65">
        <v>0.0047</v>
      </c>
      <c r="M658" s="61"/>
      <c r="N658" s="156">
        <v>0.0546</v>
      </c>
      <c r="O658" s="93" t="s">
        <v>1349</v>
      </c>
      <c r="P658" s="90" t="s">
        <v>54</v>
      </c>
      <c r="Q658" s="156">
        <v>2021.12</v>
      </c>
      <c r="R658" s="90"/>
    </row>
    <row r="659" s="10" customFormat="1" ht="50" customHeight="1" spans="1:18">
      <c r="A659" s="61">
        <v>20</v>
      </c>
      <c r="B659" s="155" t="s">
        <v>1480</v>
      </c>
      <c r="C659" s="67" t="s">
        <v>39</v>
      </c>
      <c r="D659" s="155" t="s">
        <v>40</v>
      </c>
      <c r="E659" s="67" t="s">
        <v>1481</v>
      </c>
      <c r="F659" s="66" t="s">
        <v>1482</v>
      </c>
      <c r="G659" s="64">
        <v>100</v>
      </c>
      <c r="H659" s="63" t="s">
        <v>1476</v>
      </c>
      <c r="I659" s="67">
        <v>1</v>
      </c>
      <c r="J659" s="67"/>
      <c r="K659" s="89">
        <v>0.0064</v>
      </c>
      <c r="L659" s="89">
        <v>0.0096</v>
      </c>
      <c r="M659" s="89">
        <v>0.0309</v>
      </c>
      <c r="N659" s="89">
        <v>0.045</v>
      </c>
      <c r="O659" s="93" t="s">
        <v>1349</v>
      </c>
      <c r="P659" s="61" t="s">
        <v>121</v>
      </c>
      <c r="Q659" s="156">
        <v>2021.12</v>
      </c>
      <c r="R659" s="61"/>
    </row>
    <row r="660" s="10" customFormat="1" ht="50" customHeight="1" spans="1:18">
      <c r="A660" s="90">
        <v>21</v>
      </c>
      <c r="B660" s="61" t="s">
        <v>1483</v>
      </c>
      <c r="C660" s="61" t="s">
        <v>39</v>
      </c>
      <c r="D660" s="61" t="s">
        <v>40</v>
      </c>
      <c r="E660" s="61" t="s">
        <v>1484</v>
      </c>
      <c r="F660" s="66" t="s">
        <v>1485</v>
      </c>
      <c r="G660" s="128">
        <v>17.5</v>
      </c>
      <c r="H660" s="66" t="s">
        <v>1410</v>
      </c>
      <c r="I660" s="90">
        <v>1</v>
      </c>
      <c r="J660" s="90"/>
      <c r="K660" s="61">
        <v>0.0063</v>
      </c>
      <c r="L660" s="65">
        <v>0.0141</v>
      </c>
      <c r="M660" s="65">
        <v>0.0357</v>
      </c>
      <c r="N660" s="65">
        <v>0.0705</v>
      </c>
      <c r="O660" s="93" t="s">
        <v>1349</v>
      </c>
      <c r="P660" s="90" t="s">
        <v>50</v>
      </c>
      <c r="Q660" s="156">
        <v>2021.12</v>
      </c>
      <c r="R660" s="61"/>
    </row>
    <row r="661" s="10" customFormat="1" ht="50" customHeight="1" spans="1:18">
      <c r="A661" s="61">
        <v>22</v>
      </c>
      <c r="B661" s="61" t="s">
        <v>1486</v>
      </c>
      <c r="C661" s="61" t="s">
        <v>39</v>
      </c>
      <c r="D661" s="61" t="s">
        <v>40</v>
      </c>
      <c r="E661" s="61" t="s">
        <v>1487</v>
      </c>
      <c r="F661" s="66" t="s">
        <v>1488</v>
      </c>
      <c r="G661" s="128">
        <v>52.78</v>
      </c>
      <c r="H661" s="66" t="s">
        <v>1410</v>
      </c>
      <c r="I661" s="90">
        <v>1</v>
      </c>
      <c r="J661" s="90"/>
      <c r="K661" s="65">
        <v>0.0091</v>
      </c>
      <c r="L661" s="65">
        <v>0.0112</v>
      </c>
      <c r="M661" s="65">
        <v>0.0505</v>
      </c>
      <c r="N661" s="65">
        <v>0.0954</v>
      </c>
      <c r="O661" s="93" t="s">
        <v>1349</v>
      </c>
      <c r="P661" s="90" t="s">
        <v>50</v>
      </c>
      <c r="Q661" s="156">
        <v>2021.12</v>
      </c>
      <c r="R661" s="61"/>
    </row>
    <row r="662" s="10" customFormat="1" ht="50" customHeight="1" spans="1:18">
      <c r="A662" s="90">
        <v>23</v>
      </c>
      <c r="B662" s="61" t="s">
        <v>1489</v>
      </c>
      <c r="C662" s="61" t="s">
        <v>39</v>
      </c>
      <c r="D662" s="61" t="s">
        <v>40</v>
      </c>
      <c r="E662" s="61" t="s">
        <v>1490</v>
      </c>
      <c r="F662" s="66" t="s">
        <v>1491</v>
      </c>
      <c r="G662" s="128">
        <v>30</v>
      </c>
      <c r="H662" s="66" t="s">
        <v>1410</v>
      </c>
      <c r="I662" s="90">
        <v>1</v>
      </c>
      <c r="J662" s="90"/>
      <c r="K662" s="65">
        <v>0.0028</v>
      </c>
      <c r="L662" s="65">
        <v>0.0055</v>
      </c>
      <c r="M662" s="65">
        <v>0.20165</v>
      </c>
      <c r="N662" s="65">
        <v>0.0251</v>
      </c>
      <c r="O662" s="93" t="s">
        <v>1349</v>
      </c>
      <c r="P662" s="90" t="s">
        <v>50</v>
      </c>
      <c r="Q662" s="156">
        <v>2021.12</v>
      </c>
      <c r="R662" s="61"/>
    </row>
    <row r="663" s="10" customFormat="1" ht="50" customHeight="1" spans="1:18">
      <c r="A663" s="61">
        <v>24</v>
      </c>
      <c r="B663" s="61" t="s">
        <v>1492</v>
      </c>
      <c r="C663" s="61" t="s">
        <v>39</v>
      </c>
      <c r="D663" s="61" t="s">
        <v>40</v>
      </c>
      <c r="E663" s="61" t="s">
        <v>1493</v>
      </c>
      <c r="F663" s="66" t="s">
        <v>1494</v>
      </c>
      <c r="G663" s="64">
        <v>31.2</v>
      </c>
      <c r="H663" s="225" t="s">
        <v>1495</v>
      </c>
      <c r="I663" s="61">
        <v>1</v>
      </c>
      <c r="J663" s="61"/>
      <c r="K663" s="86">
        <v>0.0018</v>
      </c>
      <c r="L663" s="86">
        <v>0.0106</v>
      </c>
      <c r="M663" s="86">
        <v>0.01</v>
      </c>
      <c r="N663" s="86">
        <f>510/10000</f>
        <v>0.051</v>
      </c>
      <c r="O663" s="93" t="s">
        <v>1349</v>
      </c>
      <c r="P663" s="93" t="s">
        <v>41</v>
      </c>
      <c r="Q663" s="156">
        <v>2021.12</v>
      </c>
      <c r="R663" s="61"/>
    </row>
    <row r="664" s="10" customFormat="1" ht="50" customHeight="1" spans="1:18">
      <c r="A664" s="90">
        <v>25</v>
      </c>
      <c r="B664" s="61" t="s">
        <v>1496</v>
      </c>
      <c r="C664" s="61" t="s">
        <v>39</v>
      </c>
      <c r="D664" s="61" t="s">
        <v>40</v>
      </c>
      <c r="E664" s="61" t="s">
        <v>1497</v>
      </c>
      <c r="F664" s="66" t="s">
        <v>1498</v>
      </c>
      <c r="G664" s="64">
        <v>67.6</v>
      </c>
      <c r="H664" s="63" t="s">
        <v>1499</v>
      </c>
      <c r="I664" s="61">
        <v>1</v>
      </c>
      <c r="J664" s="61"/>
      <c r="K664" s="89">
        <v>0.0031</v>
      </c>
      <c r="L664" s="89">
        <v>0.0025</v>
      </c>
      <c r="M664" s="89">
        <v>0.0186</v>
      </c>
      <c r="N664" s="89">
        <v>0.015</v>
      </c>
      <c r="O664" s="93" t="s">
        <v>1349</v>
      </c>
      <c r="P664" s="93" t="s">
        <v>41</v>
      </c>
      <c r="Q664" s="156">
        <v>2021.12</v>
      </c>
      <c r="R664" s="61"/>
    </row>
    <row r="665" s="10" customFormat="1" ht="50" customHeight="1" spans="1:18">
      <c r="A665" s="61">
        <v>26</v>
      </c>
      <c r="B665" s="90" t="s">
        <v>1500</v>
      </c>
      <c r="C665" s="90" t="s">
        <v>39</v>
      </c>
      <c r="D665" s="90" t="s">
        <v>40</v>
      </c>
      <c r="E665" s="61" t="s">
        <v>1501</v>
      </c>
      <c r="F665" s="66" t="s">
        <v>1502</v>
      </c>
      <c r="G665" s="128">
        <v>19.8</v>
      </c>
      <c r="H665" s="111" t="s">
        <v>1384</v>
      </c>
      <c r="I665" s="64"/>
      <c r="J665" s="67">
        <v>1</v>
      </c>
      <c r="K665" s="64">
        <v>0.0101</v>
      </c>
      <c r="L665" s="64">
        <v>0.0013</v>
      </c>
      <c r="M665" s="64">
        <v>0.058</v>
      </c>
      <c r="N665" s="64">
        <v>0.0196</v>
      </c>
      <c r="O665" s="93" t="s">
        <v>1349</v>
      </c>
      <c r="P665" s="64" t="s">
        <v>76</v>
      </c>
      <c r="Q665" s="93" t="s">
        <v>1376</v>
      </c>
      <c r="R665" s="61"/>
    </row>
    <row r="666" s="10" customFormat="1" ht="54" customHeight="1" spans="1:18">
      <c r="A666" s="58" t="s">
        <v>1503</v>
      </c>
      <c r="B666" s="58"/>
      <c r="C666" s="90"/>
      <c r="D666" s="90"/>
      <c r="E666" s="58"/>
      <c r="F666" s="110" t="s">
        <v>1504</v>
      </c>
      <c r="G666" s="100">
        <f>SUM(G667:G674)</f>
        <v>430.96</v>
      </c>
      <c r="H666" s="111"/>
      <c r="I666" s="90"/>
      <c r="J666" s="90"/>
      <c r="K666" s="115"/>
      <c r="L666" s="115"/>
      <c r="M666" s="115"/>
      <c r="N666" s="115"/>
      <c r="O666" s="90"/>
      <c r="P666" s="90"/>
      <c r="Q666" s="90"/>
      <c r="R666" s="90"/>
    </row>
    <row r="667" s="10" customFormat="1" ht="50" customHeight="1" spans="1:18">
      <c r="A667" s="90">
        <v>1</v>
      </c>
      <c r="B667" s="61" t="s">
        <v>1505</v>
      </c>
      <c r="C667" s="90" t="s">
        <v>39</v>
      </c>
      <c r="D667" s="61" t="s">
        <v>40</v>
      </c>
      <c r="E667" s="61" t="s">
        <v>1506</v>
      </c>
      <c r="F667" s="63" t="s">
        <v>1507</v>
      </c>
      <c r="G667" s="128">
        <v>56</v>
      </c>
      <c r="H667" s="66" t="s">
        <v>1508</v>
      </c>
      <c r="I667" s="90">
        <v>1</v>
      </c>
      <c r="J667" s="90"/>
      <c r="K667" s="87">
        <v>0.0101</v>
      </c>
      <c r="L667" s="87">
        <v>0.0112</v>
      </c>
      <c r="M667" s="87">
        <v>0.0335</v>
      </c>
      <c r="N667" s="87">
        <v>0.0435</v>
      </c>
      <c r="O667" s="93" t="s">
        <v>1349</v>
      </c>
      <c r="P667" s="67" t="s">
        <v>107</v>
      </c>
      <c r="Q667" s="65">
        <v>2021.12</v>
      </c>
      <c r="R667" s="90"/>
    </row>
    <row r="668" s="10" customFormat="1" ht="50" customHeight="1" spans="1:18">
      <c r="A668" s="90">
        <v>2</v>
      </c>
      <c r="B668" s="61" t="s">
        <v>1509</v>
      </c>
      <c r="C668" s="90" t="s">
        <v>39</v>
      </c>
      <c r="D668" s="61" t="s">
        <v>40</v>
      </c>
      <c r="E668" s="61" t="s">
        <v>1510</v>
      </c>
      <c r="F668" s="63" t="s">
        <v>1511</v>
      </c>
      <c r="G668" s="128">
        <v>42</v>
      </c>
      <c r="H668" s="66" t="s">
        <v>1508</v>
      </c>
      <c r="I668" s="65">
        <v>1</v>
      </c>
      <c r="J668" s="65"/>
      <c r="K668" s="65">
        <v>0.0051</v>
      </c>
      <c r="L668" s="65">
        <v>0.0089</v>
      </c>
      <c r="M668" s="65">
        <v>0.0398</v>
      </c>
      <c r="N668" s="65">
        <v>0.0477</v>
      </c>
      <c r="O668" s="93" t="s">
        <v>1349</v>
      </c>
      <c r="P668" s="67" t="s">
        <v>107</v>
      </c>
      <c r="Q668" s="65">
        <v>2021.12</v>
      </c>
      <c r="R668" s="90"/>
    </row>
    <row r="669" s="10" customFormat="1" ht="50" customHeight="1" spans="1:18">
      <c r="A669" s="90">
        <v>3</v>
      </c>
      <c r="B669" s="61" t="s">
        <v>1512</v>
      </c>
      <c r="C669" s="90" t="s">
        <v>39</v>
      </c>
      <c r="D669" s="61" t="s">
        <v>40</v>
      </c>
      <c r="E669" s="61" t="s">
        <v>1513</v>
      </c>
      <c r="F669" s="63" t="s">
        <v>1514</v>
      </c>
      <c r="G669" s="128">
        <v>36</v>
      </c>
      <c r="H669" s="66" t="s">
        <v>1508</v>
      </c>
      <c r="I669" s="90"/>
      <c r="J669" s="65">
        <v>1</v>
      </c>
      <c r="K669" s="65">
        <v>0.0042</v>
      </c>
      <c r="L669" s="65">
        <v>0.0231</v>
      </c>
      <c r="M669" s="86">
        <v>0.0357</v>
      </c>
      <c r="N669" s="65">
        <v>0.0704</v>
      </c>
      <c r="O669" s="93" t="s">
        <v>1349</v>
      </c>
      <c r="P669" s="67" t="s">
        <v>107</v>
      </c>
      <c r="Q669" s="65">
        <v>2021.12</v>
      </c>
      <c r="R669" s="90"/>
    </row>
    <row r="670" s="10" customFormat="1" ht="50" customHeight="1" spans="1:18">
      <c r="A670" s="90">
        <v>4</v>
      </c>
      <c r="B670" s="61" t="s">
        <v>1515</v>
      </c>
      <c r="C670" s="90" t="s">
        <v>39</v>
      </c>
      <c r="D670" s="61" t="s">
        <v>40</v>
      </c>
      <c r="E670" s="61" t="s">
        <v>1516</v>
      </c>
      <c r="F670" s="63" t="s">
        <v>1517</v>
      </c>
      <c r="G670" s="128">
        <v>35.56</v>
      </c>
      <c r="H670" s="66" t="s">
        <v>1508</v>
      </c>
      <c r="I670" s="90">
        <v>1</v>
      </c>
      <c r="J670" s="90"/>
      <c r="K670" s="87">
        <v>0.0056</v>
      </c>
      <c r="L670" s="87">
        <v>0.178</v>
      </c>
      <c r="M670" s="87">
        <v>0.135</v>
      </c>
      <c r="N670" s="87">
        <v>0.569</v>
      </c>
      <c r="O670" s="93" t="s">
        <v>1349</v>
      </c>
      <c r="P670" s="67" t="s">
        <v>107</v>
      </c>
      <c r="Q670" s="65">
        <v>2021.12</v>
      </c>
      <c r="R670" s="90"/>
    </row>
    <row r="671" s="10" customFormat="1" ht="50" customHeight="1" spans="1:18">
      <c r="A671" s="90">
        <v>5</v>
      </c>
      <c r="B671" s="61" t="s">
        <v>1518</v>
      </c>
      <c r="C671" s="67" t="s">
        <v>39</v>
      </c>
      <c r="D671" s="61" t="s">
        <v>40</v>
      </c>
      <c r="E671" s="61" t="s">
        <v>1519</v>
      </c>
      <c r="F671" s="66" t="s">
        <v>1520</v>
      </c>
      <c r="G671" s="64">
        <v>30</v>
      </c>
      <c r="H671" s="66" t="s">
        <v>1521</v>
      </c>
      <c r="I671" s="61"/>
      <c r="J671" s="61">
        <v>1</v>
      </c>
      <c r="K671" s="61">
        <v>0.0064</v>
      </c>
      <c r="L671" s="61">
        <v>0.0192</v>
      </c>
      <c r="M671" s="61">
        <v>0.0352</v>
      </c>
      <c r="N671" s="61">
        <v>0.088</v>
      </c>
      <c r="O671" s="93" t="s">
        <v>1349</v>
      </c>
      <c r="P671" s="61" t="s">
        <v>93</v>
      </c>
      <c r="Q671" s="65"/>
      <c r="R671" s="61"/>
    </row>
    <row r="672" s="10" customFormat="1" ht="65" customHeight="1" spans="1:18">
      <c r="A672" s="90">
        <v>6</v>
      </c>
      <c r="B672" s="61" t="s">
        <v>1522</v>
      </c>
      <c r="C672" s="67" t="s">
        <v>39</v>
      </c>
      <c r="D672" s="61" t="s">
        <v>40</v>
      </c>
      <c r="E672" s="67" t="s">
        <v>1523</v>
      </c>
      <c r="F672" s="99" t="s">
        <v>1524</v>
      </c>
      <c r="G672" s="64">
        <v>95</v>
      </c>
      <c r="H672" s="99" t="s">
        <v>1521</v>
      </c>
      <c r="I672" s="65"/>
      <c r="J672" s="65">
        <v>1</v>
      </c>
      <c r="K672" s="65">
        <v>0.0065</v>
      </c>
      <c r="L672" s="65">
        <v>0.0342</v>
      </c>
      <c r="M672" s="65">
        <v>0.0165</v>
      </c>
      <c r="N672" s="65">
        <v>0.0892</v>
      </c>
      <c r="O672" s="93" t="s">
        <v>1349</v>
      </c>
      <c r="P672" s="61" t="s">
        <v>93</v>
      </c>
      <c r="Q672" s="65"/>
      <c r="R672" s="65"/>
    </row>
    <row r="673" s="10" customFormat="1" ht="50" customHeight="1" spans="1:18">
      <c r="A673" s="90">
        <v>7</v>
      </c>
      <c r="B673" s="155" t="s">
        <v>1525</v>
      </c>
      <c r="C673" s="155" t="s">
        <v>39</v>
      </c>
      <c r="D673" s="61" t="s">
        <v>40</v>
      </c>
      <c r="E673" s="155" t="s">
        <v>1526</v>
      </c>
      <c r="F673" s="223" t="s">
        <v>1527</v>
      </c>
      <c r="G673" s="224">
        <v>50</v>
      </c>
      <c r="H673" s="223" t="s">
        <v>1528</v>
      </c>
      <c r="I673" s="155"/>
      <c r="J673" s="155">
        <v>1</v>
      </c>
      <c r="K673" s="155">
        <v>0.0108</v>
      </c>
      <c r="L673" s="155">
        <v>0.0226</v>
      </c>
      <c r="M673" s="155">
        <v>0.054</v>
      </c>
      <c r="N673" s="155">
        <v>0.1194</v>
      </c>
      <c r="O673" s="93" t="s">
        <v>1349</v>
      </c>
      <c r="P673" s="93" t="s">
        <v>47</v>
      </c>
      <c r="Q673" s="65">
        <v>2021.12</v>
      </c>
      <c r="R673" s="61"/>
    </row>
    <row r="674" s="10" customFormat="1" ht="50" customHeight="1" spans="1:18">
      <c r="A674" s="90">
        <v>8</v>
      </c>
      <c r="B674" s="61" t="s">
        <v>1529</v>
      </c>
      <c r="C674" s="155" t="s">
        <v>39</v>
      </c>
      <c r="D674" s="61" t="s">
        <v>40</v>
      </c>
      <c r="E674" s="155" t="s">
        <v>1530</v>
      </c>
      <c r="F674" s="66" t="s">
        <v>1531</v>
      </c>
      <c r="G674" s="224">
        <v>86.4</v>
      </c>
      <c r="H674" s="66" t="s">
        <v>1532</v>
      </c>
      <c r="I674" s="92">
        <v>1</v>
      </c>
      <c r="J674" s="61"/>
      <c r="K674" s="65">
        <v>885</v>
      </c>
      <c r="L674" s="65">
        <v>1734</v>
      </c>
      <c r="M674" s="65">
        <v>4496</v>
      </c>
      <c r="N674" s="65">
        <v>7398</v>
      </c>
      <c r="O674" s="93" t="s">
        <v>1349</v>
      </c>
      <c r="P674" s="93" t="s">
        <v>83</v>
      </c>
      <c r="Q674" s="65">
        <v>2021.12</v>
      </c>
      <c r="R674" s="93"/>
    </row>
    <row r="675" s="10" customFormat="1" ht="51" customHeight="1" spans="1:18">
      <c r="A675" s="58" t="s">
        <v>1533</v>
      </c>
      <c r="B675" s="58"/>
      <c r="C675" s="90"/>
      <c r="D675" s="90"/>
      <c r="E675" s="58"/>
      <c r="F675" s="110" t="s">
        <v>1534</v>
      </c>
      <c r="G675" s="100">
        <f>SUM(G676:G683)</f>
        <v>513.6</v>
      </c>
      <c r="H675" s="111"/>
      <c r="I675" s="90"/>
      <c r="J675" s="90"/>
      <c r="K675" s="115"/>
      <c r="L675" s="115"/>
      <c r="M675" s="115"/>
      <c r="N675" s="115"/>
      <c r="O675" s="90"/>
      <c r="P675" s="90"/>
      <c r="Q675" s="90"/>
      <c r="R675" s="90"/>
    </row>
    <row r="676" s="10" customFormat="1" ht="50" customHeight="1" spans="1:18">
      <c r="A676" s="90">
        <v>1</v>
      </c>
      <c r="B676" s="61" t="s">
        <v>1535</v>
      </c>
      <c r="C676" s="90" t="s">
        <v>39</v>
      </c>
      <c r="D676" s="61" t="s">
        <v>40</v>
      </c>
      <c r="E676" s="61" t="s">
        <v>1536</v>
      </c>
      <c r="F676" s="63" t="s">
        <v>1537</v>
      </c>
      <c r="G676" s="128">
        <v>26.4</v>
      </c>
      <c r="H676" s="66" t="s">
        <v>1538</v>
      </c>
      <c r="I676" s="65">
        <v>1</v>
      </c>
      <c r="J676" s="65"/>
      <c r="K676" s="65">
        <v>0.0064</v>
      </c>
      <c r="L676" s="65">
        <v>0.0192</v>
      </c>
      <c r="M676" s="65">
        <v>0.0352</v>
      </c>
      <c r="N676" s="65">
        <v>0.088</v>
      </c>
      <c r="O676" s="93" t="s">
        <v>1349</v>
      </c>
      <c r="P676" s="67" t="s">
        <v>93</v>
      </c>
      <c r="Q676" s="65">
        <v>2021.12</v>
      </c>
      <c r="R676" s="61"/>
    </row>
    <row r="677" s="10" customFormat="1" ht="50" customHeight="1" spans="1:18">
      <c r="A677" s="61">
        <v>2</v>
      </c>
      <c r="B677" s="61" t="s">
        <v>1539</v>
      </c>
      <c r="C677" s="67" t="s">
        <v>39</v>
      </c>
      <c r="D677" s="61" t="s">
        <v>40</v>
      </c>
      <c r="E677" s="67" t="s">
        <v>1540</v>
      </c>
      <c r="F677" s="99" t="s">
        <v>1541</v>
      </c>
      <c r="G677" s="64">
        <v>26</v>
      </c>
      <c r="H677" s="99" t="s">
        <v>1542</v>
      </c>
      <c r="I677" s="65">
        <v>1</v>
      </c>
      <c r="J677" s="65"/>
      <c r="K677" s="65">
        <v>0.0114</v>
      </c>
      <c r="L677" s="65">
        <v>0.087</v>
      </c>
      <c r="M677" s="65">
        <v>0.0664</v>
      </c>
      <c r="N677" s="65">
        <v>0.0366</v>
      </c>
      <c r="O677" s="93" t="s">
        <v>1349</v>
      </c>
      <c r="P677" s="65" t="s">
        <v>47</v>
      </c>
      <c r="Q677" s="93" t="s">
        <v>1376</v>
      </c>
      <c r="R677" s="65"/>
    </row>
    <row r="678" s="10" customFormat="1" ht="67" customHeight="1" spans="1:18">
      <c r="A678" s="90">
        <v>3</v>
      </c>
      <c r="B678" s="61" t="s">
        <v>1543</v>
      </c>
      <c r="C678" s="67" t="s">
        <v>39</v>
      </c>
      <c r="D678" s="61" t="s">
        <v>40</v>
      </c>
      <c r="E678" s="61" t="s">
        <v>1544</v>
      </c>
      <c r="F678" s="66" t="s">
        <v>1545</v>
      </c>
      <c r="G678" s="64">
        <v>48</v>
      </c>
      <c r="H678" s="66" t="s">
        <v>1542</v>
      </c>
      <c r="I678" s="61">
        <v>1</v>
      </c>
      <c r="J678" s="61"/>
      <c r="K678" s="61">
        <v>0.0144</v>
      </c>
      <c r="L678" s="61">
        <v>0.0251</v>
      </c>
      <c r="M678" s="61">
        <v>0.0668</v>
      </c>
      <c r="N678" s="61">
        <v>0.1074</v>
      </c>
      <c r="O678" s="93" t="s">
        <v>1349</v>
      </c>
      <c r="P678" s="65" t="s">
        <v>47</v>
      </c>
      <c r="Q678" s="93" t="s">
        <v>1376</v>
      </c>
      <c r="R678" s="61"/>
    </row>
    <row r="679" s="10" customFormat="1" ht="50" customHeight="1" spans="1:18">
      <c r="A679" s="61">
        <v>4</v>
      </c>
      <c r="B679" s="61" t="s">
        <v>1546</v>
      </c>
      <c r="C679" s="61" t="s">
        <v>39</v>
      </c>
      <c r="D679" s="61" t="s">
        <v>40</v>
      </c>
      <c r="E679" s="61" t="s">
        <v>1547</v>
      </c>
      <c r="F679" s="66" t="s">
        <v>1548</v>
      </c>
      <c r="G679" s="64">
        <v>114</v>
      </c>
      <c r="H679" s="225" t="s">
        <v>1542</v>
      </c>
      <c r="I679" s="61">
        <v>1</v>
      </c>
      <c r="J679" s="61"/>
      <c r="K679" s="86">
        <v>0.0287</v>
      </c>
      <c r="L679" s="86">
        <v>0.0323</v>
      </c>
      <c r="M679" s="86">
        <v>0.134</v>
      </c>
      <c r="N679" s="86">
        <v>0.187</v>
      </c>
      <c r="O679" s="93" t="s">
        <v>1349</v>
      </c>
      <c r="P679" s="93" t="s">
        <v>47</v>
      </c>
      <c r="Q679" s="65">
        <v>2021.12</v>
      </c>
      <c r="R679" s="93"/>
    </row>
    <row r="680" s="10" customFormat="1" ht="50" customHeight="1" spans="1:18">
      <c r="A680" s="90">
        <v>5</v>
      </c>
      <c r="B680" s="61" t="s">
        <v>1549</v>
      </c>
      <c r="C680" s="61" t="s">
        <v>39</v>
      </c>
      <c r="D680" s="61" t="s">
        <v>40</v>
      </c>
      <c r="E680" s="61" t="s">
        <v>1550</v>
      </c>
      <c r="F680" s="66" t="s">
        <v>1551</v>
      </c>
      <c r="G680" s="64">
        <v>110</v>
      </c>
      <c r="H680" s="225" t="s">
        <v>1542</v>
      </c>
      <c r="I680" s="61">
        <v>1</v>
      </c>
      <c r="J680" s="61"/>
      <c r="K680" s="89">
        <v>0.0072</v>
      </c>
      <c r="L680" s="89">
        <v>0.0141</v>
      </c>
      <c r="M680" s="89">
        <v>0.0432</v>
      </c>
      <c r="N680" s="89">
        <v>0.0692</v>
      </c>
      <c r="O680" s="93" t="s">
        <v>1349</v>
      </c>
      <c r="P680" s="93" t="s">
        <v>47</v>
      </c>
      <c r="Q680" s="65">
        <v>2021.12</v>
      </c>
      <c r="R680" s="93"/>
    </row>
    <row r="681" s="10" customFormat="1" ht="50" customHeight="1" spans="1:18">
      <c r="A681" s="61">
        <v>6</v>
      </c>
      <c r="B681" s="61" t="s">
        <v>1552</v>
      </c>
      <c r="C681" s="61" t="s">
        <v>39</v>
      </c>
      <c r="D681" s="61" t="s">
        <v>40</v>
      </c>
      <c r="E681" s="67" t="s">
        <v>1553</v>
      </c>
      <c r="F681" s="66" t="s">
        <v>1554</v>
      </c>
      <c r="G681" s="64">
        <v>110</v>
      </c>
      <c r="H681" s="225" t="s">
        <v>1555</v>
      </c>
      <c r="I681" s="61"/>
      <c r="J681" s="67">
        <v>1</v>
      </c>
      <c r="K681" s="64">
        <v>0.0074</v>
      </c>
      <c r="L681" s="64">
        <v>0.0257</v>
      </c>
      <c r="M681" s="64">
        <v>0.043</v>
      </c>
      <c r="N681" s="64">
        <v>0.1238</v>
      </c>
      <c r="O681" s="93" t="s">
        <v>1349</v>
      </c>
      <c r="P681" s="93" t="s">
        <v>71</v>
      </c>
      <c r="Q681" s="65">
        <v>2021.12</v>
      </c>
      <c r="R681" s="61"/>
    </row>
    <row r="682" s="10" customFormat="1" ht="50" customHeight="1" spans="1:18">
      <c r="A682" s="90">
        <v>7</v>
      </c>
      <c r="B682" s="61" t="s">
        <v>1556</v>
      </c>
      <c r="C682" s="61" t="s">
        <v>39</v>
      </c>
      <c r="D682" s="61" t="s">
        <v>40</v>
      </c>
      <c r="E682" s="61" t="s">
        <v>1431</v>
      </c>
      <c r="F682" s="66" t="s">
        <v>1557</v>
      </c>
      <c r="G682" s="64">
        <v>64.8</v>
      </c>
      <c r="H682" s="225" t="s">
        <v>1508</v>
      </c>
      <c r="I682" s="61"/>
      <c r="J682" s="61">
        <v>1</v>
      </c>
      <c r="K682" s="86">
        <v>0.0051</v>
      </c>
      <c r="L682" s="86">
        <v>0.0089</v>
      </c>
      <c r="M682" s="86">
        <v>0.0398</v>
      </c>
      <c r="N682" s="86">
        <v>0.0477</v>
      </c>
      <c r="O682" s="93" t="s">
        <v>1349</v>
      </c>
      <c r="P682" s="93" t="s">
        <v>107</v>
      </c>
      <c r="Q682" s="65">
        <v>2021.12</v>
      </c>
      <c r="R682" s="93"/>
    </row>
    <row r="683" s="10" customFormat="1" ht="50" customHeight="1" spans="1:18">
      <c r="A683" s="61">
        <v>8</v>
      </c>
      <c r="B683" s="61" t="s">
        <v>1558</v>
      </c>
      <c r="C683" s="61" t="s">
        <v>39</v>
      </c>
      <c r="D683" s="61" t="s">
        <v>40</v>
      </c>
      <c r="E683" s="61" t="s">
        <v>1559</v>
      </c>
      <c r="F683" s="66" t="s">
        <v>1560</v>
      </c>
      <c r="G683" s="64">
        <v>14.4</v>
      </c>
      <c r="H683" s="225" t="s">
        <v>1375</v>
      </c>
      <c r="I683" s="61"/>
      <c r="J683" s="61">
        <v>1</v>
      </c>
      <c r="K683" s="86">
        <v>0.0037</v>
      </c>
      <c r="L683" s="86">
        <v>0.0124</v>
      </c>
      <c r="M683" s="86">
        <v>0.0194</v>
      </c>
      <c r="N683" s="86">
        <v>0.0572</v>
      </c>
      <c r="O683" s="93" t="s">
        <v>1349</v>
      </c>
      <c r="P683" s="93" t="s">
        <v>76</v>
      </c>
      <c r="Q683" s="93" t="s">
        <v>1376</v>
      </c>
      <c r="R683" s="93"/>
    </row>
    <row r="684" s="10" customFormat="1" ht="35" customHeight="1" spans="1:18">
      <c r="A684" s="58" t="s">
        <v>1561</v>
      </c>
      <c r="B684" s="58"/>
      <c r="C684" s="90"/>
      <c r="D684" s="90"/>
      <c r="E684" s="58"/>
      <c r="F684" s="110" t="s">
        <v>1562</v>
      </c>
      <c r="G684" s="100">
        <f>SUM(G685:G687)</f>
        <v>105.5</v>
      </c>
      <c r="H684" s="111"/>
      <c r="I684" s="90"/>
      <c r="J684" s="90"/>
      <c r="K684" s="115"/>
      <c r="L684" s="115"/>
      <c r="M684" s="115"/>
      <c r="N684" s="115"/>
      <c r="O684" s="90"/>
      <c r="P684" s="90"/>
      <c r="Q684" s="90"/>
      <c r="R684" s="90"/>
    </row>
    <row r="685" s="10" customFormat="1" ht="50" customHeight="1" spans="1:18">
      <c r="A685" s="61">
        <v>1</v>
      </c>
      <c r="B685" s="61" t="s">
        <v>1563</v>
      </c>
      <c r="C685" s="67" t="s">
        <v>39</v>
      </c>
      <c r="D685" s="65" t="s">
        <v>40</v>
      </c>
      <c r="E685" s="67" t="s">
        <v>1564</v>
      </c>
      <c r="F685" s="99" t="s">
        <v>1565</v>
      </c>
      <c r="G685" s="64">
        <v>16.5</v>
      </c>
      <c r="H685" s="99" t="s">
        <v>1566</v>
      </c>
      <c r="I685" s="65"/>
      <c r="J685" s="65">
        <v>1</v>
      </c>
      <c r="K685" s="65">
        <v>0.0122</v>
      </c>
      <c r="L685" s="65">
        <v>0.0346</v>
      </c>
      <c r="M685" s="65">
        <v>0.559</v>
      </c>
      <c r="N685" s="65">
        <v>0.1525</v>
      </c>
      <c r="O685" s="93" t="s">
        <v>1349</v>
      </c>
      <c r="P685" s="65" t="s">
        <v>111</v>
      </c>
      <c r="Q685" s="65">
        <v>2021.12</v>
      </c>
      <c r="R685" s="61"/>
    </row>
    <row r="686" s="10" customFormat="1" ht="58" customHeight="1" spans="1:18">
      <c r="A686" s="61">
        <v>2</v>
      </c>
      <c r="B686" s="61" t="s">
        <v>1567</v>
      </c>
      <c r="C686" s="67" t="s">
        <v>39</v>
      </c>
      <c r="D686" s="61" t="s">
        <v>40</v>
      </c>
      <c r="E686" s="67" t="s">
        <v>1369</v>
      </c>
      <c r="F686" s="99" t="s">
        <v>1568</v>
      </c>
      <c r="G686" s="128">
        <v>45</v>
      </c>
      <c r="H686" s="99" t="s">
        <v>1371</v>
      </c>
      <c r="I686" s="65"/>
      <c r="J686" s="65">
        <v>1</v>
      </c>
      <c r="K686" s="65">
        <v>0.0047</v>
      </c>
      <c r="L686" s="65">
        <v>0.0242</v>
      </c>
      <c r="M686" s="65">
        <v>0.0085</v>
      </c>
      <c r="N686" s="65">
        <v>0.0405</v>
      </c>
      <c r="O686" s="93" t="s">
        <v>1349</v>
      </c>
      <c r="P686" s="65" t="s">
        <v>111</v>
      </c>
      <c r="Q686" s="65">
        <v>2021.12</v>
      </c>
      <c r="R686" s="90"/>
    </row>
    <row r="687" s="10" customFormat="1" ht="70" customHeight="1" spans="1:18">
      <c r="A687" s="61">
        <v>3</v>
      </c>
      <c r="B687" s="61" t="s">
        <v>1569</v>
      </c>
      <c r="C687" s="90" t="s">
        <v>39</v>
      </c>
      <c r="D687" s="61" t="s">
        <v>40</v>
      </c>
      <c r="E687" s="61" t="s">
        <v>1570</v>
      </c>
      <c r="F687" s="120" t="s">
        <v>1571</v>
      </c>
      <c r="G687" s="128">
        <v>44</v>
      </c>
      <c r="H687" s="99" t="s">
        <v>1572</v>
      </c>
      <c r="I687" s="90">
        <v>5</v>
      </c>
      <c r="J687" s="90"/>
      <c r="K687" s="115">
        <v>0.0233</v>
      </c>
      <c r="L687" s="115">
        <v>0.0385</v>
      </c>
      <c r="M687" s="115">
        <v>0.0987</v>
      </c>
      <c r="N687" s="115">
        <v>0.1526</v>
      </c>
      <c r="O687" s="61" t="s">
        <v>1349</v>
      </c>
      <c r="P687" s="90" t="s">
        <v>65</v>
      </c>
      <c r="Q687" s="65">
        <v>2021.12</v>
      </c>
      <c r="R687" s="90"/>
    </row>
    <row r="688" s="10" customFormat="1" ht="55" customHeight="1" spans="1:18">
      <c r="A688" s="58" t="s">
        <v>1573</v>
      </c>
      <c r="B688" s="58"/>
      <c r="C688" s="90"/>
      <c r="D688" s="90"/>
      <c r="E688" s="61"/>
      <c r="F688" s="110" t="s">
        <v>1574</v>
      </c>
      <c r="G688" s="100">
        <f>SUM(G689:G699)</f>
        <v>246.26</v>
      </c>
      <c r="H688" s="111"/>
      <c r="I688" s="90"/>
      <c r="J688" s="90"/>
      <c r="K688" s="115"/>
      <c r="L688" s="115"/>
      <c r="M688" s="115"/>
      <c r="N688" s="115"/>
      <c r="O688" s="90"/>
      <c r="P688" s="90"/>
      <c r="Q688" s="90"/>
      <c r="R688" s="90"/>
    </row>
    <row r="689" s="10" customFormat="1" ht="50" customHeight="1" spans="1:18">
      <c r="A689" s="61">
        <v>1</v>
      </c>
      <c r="B689" s="61" t="s">
        <v>1575</v>
      </c>
      <c r="C689" s="67" t="s">
        <v>1032</v>
      </c>
      <c r="D689" s="220" t="s">
        <v>40</v>
      </c>
      <c r="E689" s="61" t="s">
        <v>1361</v>
      </c>
      <c r="F689" s="66" t="s">
        <v>1576</v>
      </c>
      <c r="G689" s="64">
        <v>49.5</v>
      </c>
      <c r="H689" s="63" t="s">
        <v>1034</v>
      </c>
      <c r="I689" s="61">
        <v>1</v>
      </c>
      <c r="J689" s="61"/>
      <c r="K689" s="61">
        <v>0.0108</v>
      </c>
      <c r="L689" s="61">
        <v>0.021</v>
      </c>
      <c r="M689" s="61">
        <v>0.0511</v>
      </c>
      <c r="N689" s="61">
        <v>0.0982</v>
      </c>
      <c r="O689" s="93" t="s">
        <v>1349</v>
      </c>
      <c r="P689" s="61" t="s">
        <v>111</v>
      </c>
      <c r="Q689" s="156">
        <v>2021.12</v>
      </c>
      <c r="R689" s="61"/>
    </row>
    <row r="690" s="10" customFormat="1" ht="50" customHeight="1" spans="1:18">
      <c r="A690" s="61">
        <v>2</v>
      </c>
      <c r="B690" s="61" t="s">
        <v>1577</v>
      </c>
      <c r="C690" s="67" t="s">
        <v>39</v>
      </c>
      <c r="D690" s="220" t="s">
        <v>40</v>
      </c>
      <c r="E690" s="61" t="s">
        <v>1578</v>
      </c>
      <c r="F690" s="66" t="s">
        <v>1579</v>
      </c>
      <c r="G690" s="64">
        <v>36</v>
      </c>
      <c r="H690" s="63" t="s">
        <v>1580</v>
      </c>
      <c r="I690" s="61"/>
      <c r="J690" s="61">
        <v>1</v>
      </c>
      <c r="K690" s="61">
        <v>0.004</v>
      </c>
      <c r="L690" s="61">
        <v>0.0144</v>
      </c>
      <c r="M690" s="61">
        <v>0.019</v>
      </c>
      <c r="N690" s="61">
        <v>0.0625</v>
      </c>
      <c r="O690" s="93" t="s">
        <v>1349</v>
      </c>
      <c r="P690" s="61" t="s">
        <v>111</v>
      </c>
      <c r="Q690" s="156">
        <v>2021.12</v>
      </c>
      <c r="R690" s="61"/>
    </row>
    <row r="691" s="10" customFormat="1" ht="50" customHeight="1" spans="1:18">
      <c r="A691" s="61">
        <v>3</v>
      </c>
      <c r="B691" s="61" t="s">
        <v>1581</v>
      </c>
      <c r="C691" s="61" t="s">
        <v>39</v>
      </c>
      <c r="D691" s="234" t="s">
        <v>40</v>
      </c>
      <c r="E691" s="61" t="s">
        <v>1582</v>
      </c>
      <c r="F691" s="66" t="s">
        <v>1583</v>
      </c>
      <c r="G691" s="128">
        <v>12</v>
      </c>
      <c r="H691" s="66" t="s">
        <v>1584</v>
      </c>
      <c r="I691" s="90"/>
      <c r="J691" s="236">
        <v>1</v>
      </c>
      <c r="K691" s="87">
        <v>0.0036</v>
      </c>
      <c r="L691" s="87">
        <v>0.0192</v>
      </c>
      <c r="M691" s="87">
        <v>0.0182</v>
      </c>
      <c r="N691" s="87">
        <v>0.0781</v>
      </c>
      <c r="O691" s="93" t="s">
        <v>1349</v>
      </c>
      <c r="P691" s="90" t="s">
        <v>67</v>
      </c>
      <c r="Q691" s="156">
        <v>2021.12</v>
      </c>
      <c r="R691" s="61"/>
    </row>
    <row r="692" s="10" customFormat="1" ht="50" customHeight="1" spans="1:18">
      <c r="A692" s="61">
        <v>4</v>
      </c>
      <c r="B692" s="61" t="s">
        <v>1585</v>
      </c>
      <c r="C692" s="90" t="s">
        <v>39</v>
      </c>
      <c r="D692" s="90" t="s">
        <v>40</v>
      </c>
      <c r="E692" s="61" t="s">
        <v>1424</v>
      </c>
      <c r="F692" s="66" t="s">
        <v>1586</v>
      </c>
      <c r="G692" s="128">
        <v>4.2</v>
      </c>
      <c r="H692" s="111" t="s">
        <v>1375</v>
      </c>
      <c r="I692" s="64"/>
      <c r="J692" s="67">
        <v>1</v>
      </c>
      <c r="K692" s="64">
        <v>0.0101</v>
      </c>
      <c r="L692" s="64">
        <v>0.021</v>
      </c>
      <c r="M692" s="64">
        <v>0.069</v>
      </c>
      <c r="N692" s="64">
        <v>0.098</v>
      </c>
      <c r="O692" s="93" t="s">
        <v>1349</v>
      </c>
      <c r="P692" s="64" t="s">
        <v>76</v>
      </c>
      <c r="Q692" s="93" t="s">
        <v>1376</v>
      </c>
      <c r="R692" s="61"/>
    </row>
    <row r="693" s="10" customFormat="1" ht="50" customHeight="1" spans="1:18">
      <c r="A693" s="61">
        <v>5</v>
      </c>
      <c r="B693" s="61" t="s">
        <v>1587</v>
      </c>
      <c r="C693" s="90" t="s">
        <v>39</v>
      </c>
      <c r="D693" s="90" t="s">
        <v>40</v>
      </c>
      <c r="E693" s="61" t="s">
        <v>1588</v>
      </c>
      <c r="F693" s="66" t="s">
        <v>1589</v>
      </c>
      <c r="G693" s="128">
        <v>15</v>
      </c>
      <c r="H693" s="63" t="s">
        <v>1389</v>
      </c>
      <c r="I693" s="90"/>
      <c r="J693" s="155">
        <v>1</v>
      </c>
      <c r="K693" s="155">
        <v>0.0043</v>
      </c>
      <c r="L693" s="155">
        <v>0.0137</v>
      </c>
      <c r="M693" s="155">
        <v>0.0291</v>
      </c>
      <c r="N693" s="155">
        <v>0.0521</v>
      </c>
      <c r="O693" s="93" t="s">
        <v>1349</v>
      </c>
      <c r="P693" s="93" t="s">
        <v>79</v>
      </c>
      <c r="Q693" s="156">
        <v>2021.12</v>
      </c>
      <c r="R693" s="61"/>
    </row>
    <row r="694" s="10" customFormat="1" ht="50" customHeight="1" spans="1:18">
      <c r="A694" s="61">
        <v>6</v>
      </c>
      <c r="B694" s="61" t="s">
        <v>1590</v>
      </c>
      <c r="C694" s="90" t="s">
        <v>39</v>
      </c>
      <c r="D694" s="90" t="s">
        <v>40</v>
      </c>
      <c r="E694" s="61" t="s">
        <v>1591</v>
      </c>
      <c r="F694" s="120" t="s">
        <v>1592</v>
      </c>
      <c r="G694" s="128">
        <v>40</v>
      </c>
      <c r="H694" s="63" t="s">
        <v>1389</v>
      </c>
      <c r="I694" s="90">
        <v>1</v>
      </c>
      <c r="J694" s="90"/>
      <c r="K694" s="236">
        <v>0.0065</v>
      </c>
      <c r="L694" s="156">
        <v>0.0141</v>
      </c>
      <c r="M694" s="156">
        <v>0.0356</v>
      </c>
      <c r="N694" s="156">
        <v>0.1682</v>
      </c>
      <c r="O694" s="93" t="s">
        <v>1349</v>
      </c>
      <c r="P694" s="93" t="s">
        <v>79</v>
      </c>
      <c r="Q694" s="93" t="s">
        <v>1376</v>
      </c>
      <c r="R694" s="61"/>
    </row>
    <row r="695" s="10" customFormat="1" ht="50" customHeight="1" spans="1:18">
      <c r="A695" s="61">
        <v>7</v>
      </c>
      <c r="B695" s="61" t="s">
        <v>1593</v>
      </c>
      <c r="C695" s="90" t="s">
        <v>39</v>
      </c>
      <c r="D695" s="220" t="s">
        <v>40</v>
      </c>
      <c r="E695" s="61" t="s">
        <v>1435</v>
      </c>
      <c r="F695" s="66" t="s">
        <v>1594</v>
      </c>
      <c r="G695" s="64">
        <v>10.56</v>
      </c>
      <c r="H695" s="66" t="s">
        <v>1508</v>
      </c>
      <c r="I695" s="90"/>
      <c r="J695" s="90">
        <v>1</v>
      </c>
      <c r="K695" s="87">
        <v>0.0037</v>
      </c>
      <c r="L695" s="87">
        <v>0.0124</v>
      </c>
      <c r="M695" s="87">
        <v>0.0194</v>
      </c>
      <c r="N695" s="87">
        <v>0.0572</v>
      </c>
      <c r="O695" s="93" t="s">
        <v>1349</v>
      </c>
      <c r="P695" s="90" t="s">
        <v>107</v>
      </c>
      <c r="Q695" s="93" t="s">
        <v>1376</v>
      </c>
      <c r="R695" s="61"/>
    </row>
    <row r="696" s="10" customFormat="1" ht="50" customHeight="1" spans="1:18">
      <c r="A696" s="61">
        <v>8</v>
      </c>
      <c r="B696" s="61" t="s">
        <v>1595</v>
      </c>
      <c r="C696" s="61" t="s">
        <v>39</v>
      </c>
      <c r="D696" s="61" t="s">
        <v>40</v>
      </c>
      <c r="E696" s="61" t="s">
        <v>1596</v>
      </c>
      <c r="F696" s="66" t="s">
        <v>1597</v>
      </c>
      <c r="G696" s="64">
        <v>11</v>
      </c>
      <c r="H696" s="63" t="s">
        <v>1532</v>
      </c>
      <c r="I696" s="92">
        <v>1</v>
      </c>
      <c r="J696" s="92"/>
      <c r="K696" s="92">
        <v>58</v>
      </c>
      <c r="L696" s="92">
        <v>149</v>
      </c>
      <c r="M696" s="92">
        <v>280</v>
      </c>
      <c r="N696" s="92">
        <v>579</v>
      </c>
      <c r="O696" s="61" t="s">
        <v>1349</v>
      </c>
      <c r="P696" s="61" t="s">
        <v>83</v>
      </c>
      <c r="Q696" s="156">
        <v>2021.12</v>
      </c>
      <c r="R696" s="61"/>
    </row>
    <row r="697" s="10" customFormat="1" ht="50" customHeight="1" spans="1:18">
      <c r="A697" s="61">
        <v>9</v>
      </c>
      <c r="B697" s="61" t="s">
        <v>1598</v>
      </c>
      <c r="C697" s="90" t="s">
        <v>39</v>
      </c>
      <c r="D697" s="61" t="s">
        <v>40</v>
      </c>
      <c r="E697" s="61" t="s">
        <v>1547</v>
      </c>
      <c r="F697" s="66" t="s">
        <v>1599</v>
      </c>
      <c r="G697" s="128">
        <v>40</v>
      </c>
      <c r="H697" s="66" t="s">
        <v>1528</v>
      </c>
      <c r="I697" s="90">
        <v>1</v>
      </c>
      <c r="J697" s="90"/>
      <c r="K697" s="87">
        <v>0.0287</v>
      </c>
      <c r="L697" s="87">
        <v>0.0323</v>
      </c>
      <c r="M697" s="87">
        <v>0.134</v>
      </c>
      <c r="N697" s="87">
        <v>0.187</v>
      </c>
      <c r="O697" s="93" t="s">
        <v>1349</v>
      </c>
      <c r="P697" s="90" t="s">
        <v>47</v>
      </c>
      <c r="Q697" s="156">
        <v>2021.12</v>
      </c>
      <c r="R697" s="61"/>
    </row>
    <row r="698" s="10" customFormat="1" ht="50" customHeight="1" spans="1:18">
      <c r="A698" s="61">
        <v>10</v>
      </c>
      <c r="B698" s="61" t="s">
        <v>1600</v>
      </c>
      <c r="C698" s="90" t="s">
        <v>39</v>
      </c>
      <c r="D698" s="90" t="s">
        <v>40</v>
      </c>
      <c r="E698" s="67" t="s">
        <v>1601</v>
      </c>
      <c r="F698" s="66" t="s">
        <v>1602</v>
      </c>
      <c r="G698" s="128">
        <v>18</v>
      </c>
      <c r="H698" s="66" t="s">
        <v>1528</v>
      </c>
      <c r="I698" s="92">
        <v>1</v>
      </c>
      <c r="J698" s="86"/>
      <c r="K698" s="86">
        <v>0.0048</v>
      </c>
      <c r="L698" s="86">
        <v>0.0023</v>
      </c>
      <c r="M698" s="86">
        <v>0.0274</v>
      </c>
      <c r="N698" s="86">
        <v>0.0116</v>
      </c>
      <c r="O698" s="93" t="s">
        <v>1349</v>
      </c>
      <c r="P698" s="90" t="s">
        <v>47</v>
      </c>
      <c r="Q698" s="156">
        <v>2021.12</v>
      </c>
      <c r="R698" s="61"/>
    </row>
    <row r="699" s="10" customFormat="1" ht="50" customHeight="1" spans="1:18">
      <c r="A699" s="61">
        <v>11</v>
      </c>
      <c r="B699" s="61" t="s">
        <v>1603</v>
      </c>
      <c r="C699" s="90" t="s">
        <v>39</v>
      </c>
      <c r="D699" s="90" t="s">
        <v>40</v>
      </c>
      <c r="E699" s="67" t="s">
        <v>1604</v>
      </c>
      <c r="F699" s="66" t="s">
        <v>1605</v>
      </c>
      <c r="G699" s="128">
        <v>10</v>
      </c>
      <c r="H699" s="66" t="s">
        <v>1528</v>
      </c>
      <c r="I699" s="90">
        <v>1</v>
      </c>
      <c r="J699" s="90"/>
      <c r="K699" s="86">
        <v>0.0285</v>
      </c>
      <c r="L699" s="86">
        <v>0.0275</v>
      </c>
      <c r="M699" s="86">
        <v>0.1617</v>
      </c>
      <c r="N699" s="86">
        <v>0.1099</v>
      </c>
      <c r="O699" s="93" t="s">
        <v>1349</v>
      </c>
      <c r="P699" s="90" t="s">
        <v>47</v>
      </c>
      <c r="Q699" s="156">
        <v>2021.12</v>
      </c>
      <c r="R699" s="61"/>
    </row>
    <row r="700" s="10" customFormat="1" ht="48" customHeight="1" spans="1:18">
      <c r="A700" s="58" t="s">
        <v>1606</v>
      </c>
      <c r="B700" s="58"/>
      <c r="C700" s="90"/>
      <c r="D700" s="90"/>
      <c r="E700" s="61"/>
      <c r="F700" s="110" t="s">
        <v>1607</v>
      </c>
      <c r="G700" s="100">
        <f>SUM(G701:G723)</f>
        <v>1204.39</v>
      </c>
      <c r="H700" s="111"/>
      <c r="I700" s="90"/>
      <c r="J700" s="90"/>
      <c r="K700" s="115"/>
      <c r="L700" s="115"/>
      <c r="M700" s="115"/>
      <c r="N700" s="115"/>
      <c r="O700" s="90"/>
      <c r="P700" s="90"/>
      <c r="Q700" s="90"/>
      <c r="R700" s="90"/>
    </row>
    <row r="701" s="10" customFormat="1" ht="50" customHeight="1" spans="1:18">
      <c r="A701" s="90">
        <v>1</v>
      </c>
      <c r="B701" s="61" t="s">
        <v>1608</v>
      </c>
      <c r="C701" s="90" t="s">
        <v>39</v>
      </c>
      <c r="D701" s="61" t="s">
        <v>40</v>
      </c>
      <c r="E701" s="61" t="s">
        <v>1609</v>
      </c>
      <c r="F701" s="63" t="s">
        <v>1610</v>
      </c>
      <c r="G701" s="128">
        <v>46.7</v>
      </c>
      <c r="H701" s="66" t="s">
        <v>1521</v>
      </c>
      <c r="I701" s="90"/>
      <c r="J701" s="90">
        <v>1</v>
      </c>
      <c r="K701" s="87">
        <v>0.0048</v>
      </c>
      <c r="L701" s="87">
        <v>0.024</v>
      </c>
      <c r="M701" s="87">
        <v>0.013</v>
      </c>
      <c r="N701" s="87">
        <v>0.065</v>
      </c>
      <c r="O701" s="67" t="s">
        <v>1349</v>
      </c>
      <c r="P701" s="67" t="s">
        <v>93</v>
      </c>
      <c r="Q701" s="156">
        <v>2021.12</v>
      </c>
      <c r="R701" s="61"/>
    </row>
    <row r="702" s="10" customFormat="1" ht="50" customHeight="1" spans="1:18">
      <c r="A702" s="90">
        <v>2</v>
      </c>
      <c r="B702" s="61" t="s">
        <v>1611</v>
      </c>
      <c r="C702" s="90" t="s">
        <v>39</v>
      </c>
      <c r="D702" s="61" t="s">
        <v>40</v>
      </c>
      <c r="E702" s="61" t="s">
        <v>1612</v>
      </c>
      <c r="F702" s="63" t="s">
        <v>1613</v>
      </c>
      <c r="G702" s="128">
        <v>32.3</v>
      </c>
      <c r="H702" s="66" t="s">
        <v>1521</v>
      </c>
      <c r="I702" s="90"/>
      <c r="J702" s="90">
        <v>1</v>
      </c>
      <c r="K702" s="87">
        <v>0.0058</v>
      </c>
      <c r="L702" s="87">
        <v>0.029</v>
      </c>
      <c r="M702" s="87">
        <v>0.0102</v>
      </c>
      <c r="N702" s="87">
        <v>0.051</v>
      </c>
      <c r="O702" s="67" t="s">
        <v>1349</v>
      </c>
      <c r="P702" s="67" t="s">
        <v>93</v>
      </c>
      <c r="Q702" s="156">
        <v>2021.12</v>
      </c>
      <c r="R702" s="61"/>
    </row>
    <row r="703" s="10" customFormat="1" ht="50" customHeight="1" spans="1:18">
      <c r="A703" s="90">
        <v>3</v>
      </c>
      <c r="B703" s="61" t="s">
        <v>1614</v>
      </c>
      <c r="C703" s="67" t="s">
        <v>39</v>
      </c>
      <c r="D703" s="220" t="s">
        <v>40</v>
      </c>
      <c r="E703" s="93" t="s">
        <v>1346</v>
      </c>
      <c r="F703" s="221" t="s">
        <v>1615</v>
      </c>
      <c r="G703" s="64">
        <v>48</v>
      </c>
      <c r="H703" s="221" t="s">
        <v>1616</v>
      </c>
      <c r="I703" s="65">
        <v>1</v>
      </c>
      <c r="J703" s="65"/>
      <c r="K703" s="65">
        <v>0.0064</v>
      </c>
      <c r="L703" s="65">
        <v>0.0073</v>
      </c>
      <c r="M703" s="65">
        <v>0.0339</v>
      </c>
      <c r="N703" s="65">
        <v>0.0332</v>
      </c>
      <c r="O703" s="93" t="s">
        <v>1349</v>
      </c>
      <c r="P703" s="61" t="s">
        <v>111</v>
      </c>
      <c r="Q703" s="156">
        <v>2021.12</v>
      </c>
      <c r="R703" s="61"/>
    </row>
    <row r="704" s="10" customFormat="1" ht="50" customHeight="1" spans="1:18">
      <c r="A704" s="90">
        <v>4</v>
      </c>
      <c r="B704" s="61" t="s">
        <v>1617</v>
      </c>
      <c r="C704" s="61" t="s">
        <v>39</v>
      </c>
      <c r="D704" s="234" t="s">
        <v>40</v>
      </c>
      <c r="E704" s="61" t="s">
        <v>1618</v>
      </c>
      <c r="F704" s="66" t="s">
        <v>1619</v>
      </c>
      <c r="G704" s="128">
        <v>18</v>
      </c>
      <c r="H704" s="235" t="s">
        <v>1620</v>
      </c>
      <c r="I704" s="90">
        <v>1</v>
      </c>
      <c r="J704" s="236"/>
      <c r="K704" s="87">
        <v>0.0034</v>
      </c>
      <c r="L704" s="87">
        <v>0.0134</v>
      </c>
      <c r="M704" s="87">
        <v>0.0142</v>
      </c>
      <c r="N704" s="87">
        <v>0.0604</v>
      </c>
      <c r="O704" s="93" t="s">
        <v>1349</v>
      </c>
      <c r="P704" s="90" t="s">
        <v>67</v>
      </c>
      <c r="Q704" s="156">
        <v>2021.12</v>
      </c>
      <c r="R704" s="61"/>
    </row>
    <row r="705" s="10" customFormat="1" ht="50" customHeight="1" spans="1:18">
      <c r="A705" s="90">
        <v>5</v>
      </c>
      <c r="B705" s="61" t="s">
        <v>1621</v>
      </c>
      <c r="C705" s="61" t="s">
        <v>39</v>
      </c>
      <c r="D705" s="234" t="s">
        <v>40</v>
      </c>
      <c r="E705" s="61" t="s">
        <v>1622</v>
      </c>
      <c r="F705" s="66" t="s">
        <v>1623</v>
      </c>
      <c r="G705" s="64">
        <v>46</v>
      </c>
      <c r="H705" s="66" t="s">
        <v>1624</v>
      </c>
      <c r="I705" s="61">
        <v>1</v>
      </c>
      <c r="J705" s="93"/>
      <c r="K705" s="86">
        <v>0.0021</v>
      </c>
      <c r="L705" s="86">
        <v>0.0047</v>
      </c>
      <c r="M705" s="86">
        <v>0.0114</v>
      </c>
      <c r="N705" s="86">
        <v>0.0208</v>
      </c>
      <c r="O705" s="93" t="s">
        <v>1349</v>
      </c>
      <c r="P705" s="90" t="s">
        <v>67</v>
      </c>
      <c r="Q705" s="156">
        <v>2021.12</v>
      </c>
      <c r="R705" s="61"/>
    </row>
    <row r="706" s="10" customFormat="1" ht="69" customHeight="1" spans="1:18">
      <c r="A706" s="90">
        <v>6</v>
      </c>
      <c r="B706" s="61" t="s">
        <v>1625</v>
      </c>
      <c r="C706" s="61" t="s">
        <v>39</v>
      </c>
      <c r="D706" s="61" t="s">
        <v>40</v>
      </c>
      <c r="E706" s="61" t="s">
        <v>1626</v>
      </c>
      <c r="F706" s="66" t="s">
        <v>1627</v>
      </c>
      <c r="G706" s="237">
        <v>220</v>
      </c>
      <c r="H706" s="63" t="s">
        <v>1628</v>
      </c>
      <c r="I706" s="90">
        <v>1</v>
      </c>
      <c r="J706" s="256"/>
      <c r="K706" s="257">
        <v>0.0021</v>
      </c>
      <c r="L706" s="257">
        <v>0.0096</v>
      </c>
      <c r="M706" s="156">
        <v>0.0124</v>
      </c>
      <c r="N706" s="86">
        <v>0.0549</v>
      </c>
      <c r="O706" s="93" t="s">
        <v>1349</v>
      </c>
      <c r="P706" s="90" t="s">
        <v>67</v>
      </c>
      <c r="Q706" s="156">
        <v>2021.12</v>
      </c>
      <c r="R706" s="61"/>
    </row>
    <row r="707" s="10" customFormat="1" ht="69" customHeight="1" spans="1:18">
      <c r="A707" s="90">
        <v>7</v>
      </c>
      <c r="B707" s="61" t="s">
        <v>1629</v>
      </c>
      <c r="C707" s="90" t="s">
        <v>39</v>
      </c>
      <c r="D707" s="90" t="s">
        <v>40</v>
      </c>
      <c r="E707" s="61" t="s">
        <v>1630</v>
      </c>
      <c r="F707" s="66" t="s">
        <v>1631</v>
      </c>
      <c r="G707" s="128">
        <v>13.75</v>
      </c>
      <c r="H707" s="111" t="s">
        <v>1375</v>
      </c>
      <c r="I707" s="64"/>
      <c r="J707" s="67">
        <v>1</v>
      </c>
      <c r="K707" s="64">
        <v>0.0101</v>
      </c>
      <c r="L707" s="64">
        <v>0.0013</v>
      </c>
      <c r="M707" s="64">
        <v>0.058</v>
      </c>
      <c r="N707" s="64">
        <v>0.0196</v>
      </c>
      <c r="O707" s="93" t="s">
        <v>1349</v>
      </c>
      <c r="P707" s="64" t="s">
        <v>76</v>
      </c>
      <c r="Q707" s="93" t="s">
        <v>1376</v>
      </c>
      <c r="R707" s="90"/>
    </row>
    <row r="708" s="10" customFormat="1" ht="104" customHeight="1" spans="1:18">
      <c r="A708" s="90">
        <v>8</v>
      </c>
      <c r="B708" s="61" t="s">
        <v>1632</v>
      </c>
      <c r="C708" s="90" t="s">
        <v>39</v>
      </c>
      <c r="D708" s="61" t="s">
        <v>40</v>
      </c>
      <c r="E708" s="61" t="s">
        <v>102</v>
      </c>
      <c r="F708" s="63" t="s">
        <v>1633</v>
      </c>
      <c r="G708" s="128">
        <v>90</v>
      </c>
      <c r="H708" s="66" t="s">
        <v>1634</v>
      </c>
      <c r="I708" s="90">
        <v>1</v>
      </c>
      <c r="J708" s="90"/>
      <c r="K708" s="87">
        <v>0.0233</v>
      </c>
      <c r="L708" s="87">
        <v>0.0385</v>
      </c>
      <c r="M708" s="87">
        <v>0.0987</v>
      </c>
      <c r="N708" s="87">
        <v>0.1526</v>
      </c>
      <c r="O708" s="93" t="s">
        <v>1349</v>
      </c>
      <c r="P708" s="67" t="s">
        <v>65</v>
      </c>
      <c r="Q708" s="156">
        <v>2021.12</v>
      </c>
      <c r="R708" s="90"/>
    </row>
    <row r="709" s="10" customFormat="1" ht="50" customHeight="1" spans="1:18">
      <c r="A709" s="90">
        <v>9</v>
      </c>
      <c r="B709" s="61" t="s">
        <v>1635</v>
      </c>
      <c r="C709" s="90" t="s">
        <v>39</v>
      </c>
      <c r="D709" s="90" t="s">
        <v>40</v>
      </c>
      <c r="E709" s="61" t="s">
        <v>1636</v>
      </c>
      <c r="F709" s="66" t="s">
        <v>1637</v>
      </c>
      <c r="G709" s="128">
        <v>99.5</v>
      </c>
      <c r="H709" s="63" t="s">
        <v>1429</v>
      </c>
      <c r="I709" s="90">
        <v>1</v>
      </c>
      <c r="J709" s="155"/>
      <c r="K709" s="228">
        <v>0.0087</v>
      </c>
      <c r="L709" s="229">
        <v>0.0145</v>
      </c>
      <c r="M709" s="230">
        <v>0.0464</v>
      </c>
      <c r="N709" s="230">
        <v>0.0723</v>
      </c>
      <c r="O709" s="93" t="s">
        <v>1349</v>
      </c>
      <c r="P709" s="93" t="s">
        <v>79</v>
      </c>
      <c r="Q709" s="156">
        <v>2021.12</v>
      </c>
      <c r="R709" s="90"/>
    </row>
    <row r="710" s="10" customFormat="1" ht="50" customHeight="1" spans="1:18">
      <c r="A710" s="90">
        <v>10</v>
      </c>
      <c r="B710" s="61" t="s">
        <v>1638</v>
      </c>
      <c r="C710" s="90" t="s">
        <v>39</v>
      </c>
      <c r="D710" s="90" t="s">
        <v>40</v>
      </c>
      <c r="E710" s="61" t="s">
        <v>1639</v>
      </c>
      <c r="F710" s="120" t="s">
        <v>1640</v>
      </c>
      <c r="G710" s="128">
        <v>26.2</v>
      </c>
      <c r="H710" s="63" t="s">
        <v>1429</v>
      </c>
      <c r="I710" s="227"/>
      <c r="J710" s="155">
        <v>1</v>
      </c>
      <c r="K710" s="228">
        <v>0.0002</v>
      </c>
      <c r="L710" s="229">
        <v>0.0007</v>
      </c>
      <c r="M710" s="230">
        <v>0.0011</v>
      </c>
      <c r="N710" s="230">
        <v>0.0032</v>
      </c>
      <c r="O710" s="93" t="s">
        <v>1349</v>
      </c>
      <c r="P710" s="93" t="s">
        <v>79</v>
      </c>
      <c r="Q710" s="156">
        <v>2021.12</v>
      </c>
      <c r="R710" s="90"/>
    </row>
    <row r="711" s="10" customFormat="1" ht="50" customHeight="1" spans="1:249">
      <c r="A711" s="90">
        <v>11</v>
      </c>
      <c r="B711" s="61" t="s">
        <v>1641</v>
      </c>
      <c r="C711" s="238" t="s">
        <v>1642</v>
      </c>
      <c r="D711" s="238" t="s">
        <v>1643</v>
      </c>
      <c r="E711" s="239" t="s">
        <v>1644</v>
      </c>
      <c r="F711" s="240" t="s">
        <v>1645</v>
      </c>
      <c r="G711" s="241">
        <v>100</v>
      </c>
      <c r="H711" s="242" t="s">
        <v>1646</v>
      </c>
      <c r="I711" s="238">
        <v>1</v>
      </c>
      <c r="J711" s="155">
        <v>1</v>
      </c>
      <c r="K711" s="155">
        <v>0.0108</v>
      </c>
      <c r="L711" s="155">
        <v>0.0278</v>
      </c>
      <c r="M711" s="155">
        <v>0.0291</v>
      </c>
      <c r="N711" s="155">
        <v>0.0521</v>
      </c>
      <c r="O711" s="61" t="s">
        <v>1349</v>
      </c>
      <c r="P711" s="93" t="s">
        <v>79</v>
      </c>
      <c r="Q711" s="156">
        <v>2021.12</v>
      </c>
      <c r="R711" s="259"/>
      <c r="S711" s="260"/>
      <c r="T711" s="260"/>
      <c r="U711" s="260"/>
      <c r="V711" s="260"/>
      <c r="W711" s="260"/>
      <c r="X711" s="260"/>
      <c r="Y711" s="260"/>
      <c r="Z711" s="260"/>
      <c r="AA711" s="260"/>
      <c r="AB711" s="260"/>
      <c r="AC711" s="260"/>
      <c r="AD711" s="260"/>
      <c r="AE711" s="260"/>
      <c r="AF711" s="260"/>
      <c r="AG711" s="260"/>
      <c r="AH711" s="260"/>
      <c r="AI711" s="260"/>
      <c r="AJ711" s="260"/>
      <c r="AK711" s="260"/>
      <c r="AL711" s="260"/>
      <c r="AM711" s="260"/>
      <c r="AN711" s="260"/>
      <c r="AO711" s="260"/>
      <c r="AP711" s="260"/>
      <c r="AQ711" s="260"/>
      <c r="AR711" s="260"/>
      <c r="AS711" s="260"/>
      <c r="AT711" s="260"/>
      <c r="AU711" s="260"/>
      <c r="AV711" s="260"/>
      <c r="AW711" s="260"/>
      <c r="AX711" s="260"/>
      <c r="AY711" s="260"/>
      <c r="AZ711" s="260"/>
      <c r="BA711" s="260"/>
      <c r="BB711" s="260"/>
      <c r="BC711" s="260"/>
      <c r="BD711" s="260"/>
      <c r="BE711" s="260"/>
      <c r="BF711" s="260"/>
      <c r="BG711" s="260"/>
      <c r="BH711" s="260"/>
      <c r="BI711" s="260"/>
      <c r="BJ711" s="260"/>
      <c r="BK711" s="260"/>
      <c r="BL711" s="260"/>
      <c r="BM711" s="260"/>
      <c r="BN711" s="260"/>
      <c r="BO711" s="260"/>
      <c r="BP711" s="260"/>
      <c r="BQ711" s="260"/>
      <c r="BR711" s="260"/>
      <c r="BS711" s="260"/>
      <c r="BT711" s="260"/>
      <c r="BU711" s="260"/>
      <c r="BV711" s="260"/>
      <c r="BW711" s="260"/>
      <c r="BX711" s="260"/>
      <c r="BY711" s="260"/>
      <c r="BZ711" s="260"/>
      <c r="CA711" s="260"/>
      <c r="CB711" s="260"/>
      <c r="CC711" s="260"/>
      <c r="CD711" s="260"/>
      <c r="CE711" s="260"/>
      <c r="CF711" s="260"/>
      <c r="CG711" s="260"/>
      <c r="CH711" s="260"/>
      <c r="CI711" s="260"/>
      <c r="CJ711" s="260"/>
      <c r="CK711" s="260"/>
      <c r="CL711" s="260"/>
      <c r="CM711" s="260"/>
      <c r="CN711" s="260"/>
      <c r="CO711" s="260"/>
      <c r="CP711" s="260"/>
      <c r="CQ711" s="260"/>
      <c r="CR711" s="260"/>
      <c r="CS711" s="260"/>
      <c r="CT711" s="260"/>
      <c r="CU711" s="260"/>
      <c r="CV711" s="260"/>
      <c r="CW711" s="260"/>
      <c r="CX711" s="260"/>
      <c r="CY711" s="260"/>
      <c r="CZ711" s="260"/>
      <c r="DA711" s="260"/>
      <c r="DB711" s="260"/>
      <c r="DC711" s="260"/>
      <c r="DD711" s="260"/>
      <c r="DE711" s="260"/>
      <c r="DF711" s="260"/>
      <c r="DG711" s="260"/>
      <c r="DH711" s="260"/>
      <c r="DI711" s="260"/>
      <c r="DJ711" s="260"/>
      <c r="DK711" s="260"/>
      <c r="DL711" s="260"/>
      <c r="DM711" s="260"/>
      <c r="DN711" s="260"/>
      <c r="DO711" s="260"/>
      <c r="DP711" s="260"/>
      <c r="DQ711" s="260"/>
      <c r="DR711" s="260"/>
      <c r="DS711" s="260"/>
      <c r="DT711" s="260"/>
      <c r="DU711" s="260"/>
      <c r="DV711" s="260"/>
      <c r="DW711" s="260"/>
      <c r="DX711" s="260"/>
      <c r="DY711" s="260"/>
      <c r="DZ711" s="260"/>
      <c r="EA711" s="260"/>
      <c r="EB711" s="260"/>
      <c r="EC711" s="260"/>
      <c r="ED711" s="260"/>
      <c r="EE711" s="260"/>
      <c r="EF711" s="260"/>
      <c r="EG711" s="260"/>
      <c r="EH711" s="260"/>
      <c r="EI711" s="260"/>
      <c r="EJ711" s="260"/>
      <c r="EK711" s="260"/>
      <c r="EL711" s="260"/>
      <c r="EM711" s="260"/>
      <c r="EN711" s="260"/>
      <c r="EO711" s="260"/>
      <c r="EP711" s="260"/>
      <c r="EQ711" s="260"/>
      <c r="ER711" s="260"/>
      <c r="ES711" s="260"/>
      <c r="ET711" s="260"/>
      <c r="EU711" s="260"/>
      <c r="EV711" s="260"/>
      <c r="EW711" s="260"/>
      <c r="EX711" s="260"/>
      <c r="EY711" s="260"/>
      <c r="EZ711" s="260"/>
      <c r="FA711" s="260"/>
      <c r="FB711" s="260"/>
      <c r="FC711" s="260"/>
      <c r="FD711" s="260"/>
      <c r="FE711" s="260"/>
      <c r="FF711" s="260"/>
      <c r="FG711" s="260"/>
      <c r="FH711" s="260"/>
      <c r="FI711" s="260"/>
      <c r="FJ711" s="260"/>
      <c r="FK711" s="260"/>
      <c r="FL711" s="260"/>
      <c r="FM711" s="260"/>
      <c r="FN711" s="260"/>
      <c r="FO711" s="260"/>
      <c r="FP711" s="260"/>
      <c r="FQ711" s="260"/>
      <c r="FR711" s="260"/>
      <c r="FS711" s="260"/>
      <c r="FT711" s="260"/>
      <c r="FU711" s="260"/>
      <c r="FV711" s="260"/>
      <c r="FW711" s="260"/>
      <c r="FX711" s="260"/>
      <c r="FY711" s="260"/>
      <c r="FZ711" s="260"/>
      <c r="GA711" s="260"/>
      <c r="GB711" s="260"/>
      <c r="GC711" s="260"/>
      <c r="GD711" s="260"/>
      <c r="GE711" s="260"/>
      <c r="GF711" s="260"/>
      <c r="GG711" s="260"/>
      <c r="GH711" s="260"/>
      <c r="GI711" s="260"/>
      <c r="GJ711" s="260"/>
      <c r="GK711" s="260"/>
      <c r="GL711" s="260"/>
      <c r="GM711" s="260"/>
      <c r="GN711" s="260"/>
      <c r="GO711" s="260"/>
      <c r="GP711" s="260"/>
      <c r="GQ711" s="260"/>
      <c r="GR711" s="260"/>
      <c r="GS711" s="260"/>
      <c r="GT711" s="260"/>
      <c r="GU711" s="260"/>
      <c r="GV711" s="260"/>
      <c r="GW711" s="260"/>
      <c r="GX711" s="260"/>
      <c r="GY711" s="260"/>
      <c r="GZ711" s="260"/>
      <c r="HA711" s="260"/>
      <c r="HB711" s="260"/>
      <c r="HC711" s="260"/>
      <c r="HD711" s="260"/>
      <c r="HE711" s="260"/>
      <c r="HF711" s="260"/>
      <c r="HG711" s="260"/>
      <c r="HH711" s="260"/>
      <c r="HI711" s="260"/>
      <c r="HJ711" s="260"/>
      <c r="HK711" s="260"/>
      <c r="HL711" s="260"/>
      <c r="HM711" s="260"/>
      <c r="HN711" s="260"/>
      <c r="HO711" s="260"/>
      <c r="HP711" s="260"/>
      <c r="HQ711" s="260"/>
      <c r="HR711" s="260"/>
      <c r="HS711" s="260"/>
      <c r="HT711" s="260"/>
      <c r="HU711" s="260"/>
      <c r="HV711" s="260"/>
      <c r="HW711" s="260"/>
      <c r="HX711" s="260"/>
      <c r="HY711" s="260"/>
      <c r="HZ711" s="260"/>
      <c r="IA711" s="260"/>
      <c r="IB711" s="260"/>
      <c r="IC711" s="260"/>
      <c r="ID711" s="260"/>
      <c r="IE711" s="260"/>
      <c r="IF711" s="260"/>
      <c r="IG711" s="260"/>
      <c r="IH711" s="260"/>
      <c r="II711" s="260"/>
      <c r="IJ711" s="260"/>
      <c r="IK711" s="260"/>
      <c r="IL711" s="260"/>
      <c r="IM711" s="260"/>
      <c r="IN711" s="260"/>
      <c r="IO711" s="260"/>
    </row>
    <row r="712" s="10" customFormat="1" ht="50" customHeight="1" spans="1:18">
      <c r="A712" s="90">
        <v>12</v>
      </c>
      <c r="B712" s="61" t="s">
        <v>1647</v>
      </c>
      <c r="C712" s="61" t="s">
        <v>39</v>
      </c>
      <c r="D712" s="61" t="s">
        <v>40</v>
      </c>
      <c r="E712" s="61" t="s">
        <v>1648</v>
      </c>
      <c r="F712" s="66" t="s">
        <v>1649</v>
      </c>
      <c r="G712" s="64">
        <v>88.27</v>
      </c>
      <c r="H712" s="63" t="s">
        <v>1532</v>
      </c>
      <c r="I712" s="92">
        <v>1</v>
      </c>
      <c r="J712" s="92">
        <v>2</v>
      </c>
      <c r="K712" s="92">
        <v>241</v>
      </c>
      <c r="L712" s="92">
        <v>545</v>
      </c>
      <c r="M712" s="92">
        <v>1112</v>
      </c>
      <c r="N712" s="92">
        <v>2342</v>
      </c>
      <c r="O712" s="61" t="s">
        <v>1349</v>
      </c>
      <c r="P712" s="61" t="s">
        <v>83</v>
      </c>
      <c r="Q712" s="156">
        <v>2021.12</v>
      </c>
      <c r="R712" s="90"/>
    </row>
    <row r="713" s="10" customFormat="1" ht="50" customHeight="1" spans="1:18">
      <c r="A713" s="90">
        <v>13</v>
      </c>
      <c r="B713" s="61" t="s">
        <v>1650</v>
      </c>
      <c r="C713" s="90" t="s">
        <v>39</v>
      </c>
      <c r="D713" s="61" t="s">
        <v>40</v>
      </c>
      <c r="E713" s="61" t="s">
        <v>1540</v>
      </c>
      <c r="F713" s="66" t="s">
        <v>1651</v>
      </c>
      <c r="G713" s="128">
        <v>21</v>
      </c>
      <c r="H713" s="66" t="s">
        <v>1528</v>
      </c>
      <c r="I713" s="90">
        <v>1</v>
      </c>
      <c r="J713" s="90"/>
      <c r="K713" s="87">
        <v>0.0114</v>
      </c>
      <c r="L713" s="87">
        <v>0.087</v>
      </c>
      <c r="M713" s="87">
        <v>0.0664</v>
      </c>
      <c r="N713" s="87">
        <v>0.0366</v>
      </c>
      <c r="O713" s="93" t="s">
        <v>1349</v>
      </c>
      <c r="P713" s="90" t="s">
        <v>47</v>
      </c>
      <c r="Q713" s="156">
        <v>2021.12</v>
      </c>
      <c r="R713" s="61"/>
    </row>
    <row r="714" s="10" customFormat="1" ht="50" customHeight="1" spans="1:18">
      <c r="A714" s="90">
        <v>14</v>
      </c>
      <c r="B714" s="61" t="s">
        <v>1652</v>
      </c>
      <c r="C714" s="90" t="s">
        <v>39</v>
      </c>
      <c r="D714" s="61" t="s">
        <v>40</v>
      </c>
      <c r="E714" s="61" t="s">
        <v>1394</v>
      </c>
      <c r="F714" s="66" t="s">
        <v>1653</v>
      </c>
      <c r="G714" s="128">
        <v>40</v>
      </c>
      <c r="H714" s="66" t="s">
        <v>1528</v>
      </c>
      <c r="I714" s="90">
        <v>1</v>
      </c>
      <c r="J714" s="90"/>
      <c r="K714" s="87">
        <v>0.0128</v>
      </c>
      <c r="L714" s="87">
        <v>0.0248</v>
      </c>
      <c r="M714" s="87">
        <v>0.0707</v>
      </c>
      <c r="N714" s="87">
        <v>0.1316</v>
      </c>
      <c r="O714" s="93" t="s">
        <v>1349</v>
      </c>
      <c r="P714" s="90" t="s">
        <v>47</v>
      </c>
      <c r="Q714" s="156">
        <v>2021.12</v>
      </c>
      <c r="R714" s="61"/>
    </row>
    <row r="715" s="10" customFormat="1" ht="50" customHeight="1" spans="1:18">
      <c r="A715" s="90">
        <v>15</v>
      </c>
      <c r="B715" s="61" t="s">
        <v>1654</v>
      </c>
      <c r="C715" s="90" t="s">
        <v>39</v>
      </c>
      <c r="D715" s="61" t="s">
        <v>40</v>
      </c>
      <c r="E715" s="61" t="s">
        <v>1655</v>
      </c>
      <c r="F715" s="66" t="s">
        <v>1656</v>
      </c>
      <c r="G715" s="128">
        <v>5</v>
      </c>
      <c r="H715" s="66" t="s">
        <v>1528</v>
      </c>
      <c r="I715" s="90">
        <v>2</v>
      </c>
      <c r="J715" s="90"/>
      <c r="K715" s="87">
        <v>0.0218</v>
      </c>
      <c r="L715" s="87">
        <v>0.0374</v>
      </c>
      <c r="M715" s="87">
        <v>0.1052</v>
      </c>
      <c r="N715" s="87">
        <v>0.1662</v>
      </c>
      <c r="O715" s="93" t="s">
        <v>1349</v>
      </c>
      <c r="P715" s="61" t="s">
        <v>47</v>
      </c>
      <c r="Q715" s="156">
        <v>2021.12</v>
      </c>
      <c r="R715" s="61"/>
    </row>
    <row r="716" s="10" customFormat="1" ht="50" customHeight="1" spans="1:18">
      <c r="A716" s="90">
        <v>16</v>
      </c>
      <c r="B716" s="61" t="s">
        <v>1657</v>
      </c>
      <c r="C716" s="90" t="s">
        <v>39</v>
      </c>
      <c r="D716" s="90" t="s">
        <v>40</v>
      </c>
      <c r="E716" s="61" t="s">
        <v>1550</v>
      </c>
      <c r="F716" s="66" t="s">
        <v>1658</v>
      </c>
      <c r="G716" s="128">
        <v>50</v>
      </c>
      <c r="H716" s="66" t="s">
        <v>1528</v>
      </c>
      <c r="I716" s="90">
        <v>1</v>
      </c>
      <c r="J716" s="90"/>
      <c r="K716" s="87">
        <v>0.0072</v>
      </c>
      <c r="L716" s="87">
        <v>0.0141</v>
      </c>
      <c r="M716" s="87">
        <v>0.0432</v>
      </c>
      <c r="N716" s="87">
        <v>0.0692</v>
      </c>
      <c r="O716" s="93" t="s">
        <v>1349</v>
      </c>
      <c r="P716" s="90" t="s">
        <v>47</v>
      </c>
      <c r="Q716" s="156">
        <v>2021.12</v>
      </c>
      <c r="R716" s="61"/>
    </row>
    <row r="717" s="10" customFormat="1" ht="50" customHeight="1" spans="1:18">
      <c r="A717" s="90">
        <v>17</v>
      </c>
      <c r="B717" s="61" t="s">
        <v>1659</v>
      </c>
      <c r="C717" s="90" t="s">
        <v>39</v>
      </c>
      <c r="D717" s="90" t="s">
        <v>40</v>
      </c>
      <c r="E717" s="61" t="s">
        <v>1660</v>
      </c>
      <c r="F717" s="66" t="s">
        <v>1661</v>
      </c>
      <c r="G717" s="128">
        <v>10</v>
      </c>
      <c r="H717" s="66" t="s">
        <v>1528</v>
      </c>
      <c r="I717" s="90"/>
      <c r="J717" s="90">
        <v>1</v>
      </c>
      <c r="K717" s="87">
        <v>0.0153</v>
      </c>
      <c r="L717" s="87">
        <v>0.0359</v>
      </c>
      <c r="M717" s="87">
        <v>0.056</v>
      </c>
      <c r="N717" s="87">
        <v>0.187</v>
      </c>
      <c r="O717" s="93" t="s">
        <v>1349</v>
      </c>
      <c r="P717" s="90" t="s">
        <v>47</v>
      </c>
      <c r="Q717" s="156">
        <v>2021.12</v>
      </c>
      <c r="R717" s="61"/>
    </row>
    <row r="718" s="10" customFormat="1" ht="50" customHeight="1" spans="1:18">
      <c r="A718" s="90">
        <v>18</v>
      </c>
      <c r="B718" s="61" t="s">
        <v>1662</v>
      </c>
      <c r="C718" s="61" t="s">
        <v>39</v>
      </c>
      <c r="D718" s="61" t="s">
        <v>40</v>
      </c>
      <c r="E718" s="61" t="s">
        <v>1663</v>
      </c>
      <c r="F718" s="66" t="s">
        <v>1664</v>
      </c>
      <c r="G718" s="64">
        <v>50</v>
      </c>
      <c r="H718" s="63" t="s">
        <v>1665</v>
      </c>
      <c r="I718" s="61"/>
      <c r="J718" s="61">
        <f t="shared" ref="J718:N718" si="50">SUM(J719:J719)</f>
        <v>1</v>
      </c>
      <c r="K718" s="61">
        <f t="shared" si="50"/>
        <v>0.0066</v>
      </c>
      <c r="L718" s="61">
        <f t="shared" si="50"/>
        <v>0.0145</v>
      </c>
      <c r="M718" s="61">
        <f t="shared" si="50"/>
        <v>0.0367</v>
      </c>
      <c r="N718" s="61">
        <f t="shared" si="50"/>
        <v>0.0826</v>
      </c>
      <c r="O718" s="93" t="s">
        <v>1349</v>
      </c>
      <c r="P718" s="93" t="s">
        <v>41</v>
      </c>
      <c r="Q718" s="156">
        <v>2021.12</v>
      </c>
      <c r="R718" s="61"/>
    </row>
    <row r="719" s="10" customFormat="1" ht="50" customHeight="1" spans="1:18">
      <c r="A719" s="90">
        <v>19</v>
      </c>
      <c r="B719" s="61" t="s">
        <v>1666</v>
      </c>
      <c r="C719" s="234" t="s">
        <v>1667</v>
      </c>
      <c r="D719" s="234" t="s">
        <v>40</v>
      </c>
      <c r="E719" s="234" t="s">
        <v>1668</v>
      </c>
      <c r="F719" s="66" t="s">
        <v>1669</v>
      </c>
      <c r="G719" s="222">
        <v>33.17</v>
      </c>
      <c r="H719" s="243" t="s">
        <v>1670</v>
      </c>
      <c r="I719" s="90"/>
      <c r="J719" s="90">
        <v>1</v>
      </c>
      <c r="K719" s="87">
        <v>0.0066</v>
      </c>
      <c r="L719" s="87">
        <v>0.0145</v>
      </c>
      <c r="M719" s="87">
        <v>0.0367</v>
      </c>
      <c r="N719" s="87">
        <v>0.0826</v>
      </c>
      <c r="O719" s="93" t="s">
        <v>1349</v>
      </c>
      <c r="P719" s="61" t="s">
        <v>58</v>
      </c>
      <c r="Q719" s="156">
        <v>2021.12</v>
      </c>
      <c r="R719" s="61"/>
    </row>
    <row r="720" s="10" customFormat="1" ht="47" customHeight="1" spans="1:18">
      <c r="A720" s="90">
        <v>20</v>
      </c>
      <c r="B720" s="67" t="s">
        <v>1671</v>
      </c>
      <c r="C720" s="67" t="s">
        <v>39</v>
      </c>
      <c r="D720" s="67" t="s">
        <v>40</v>
      </c>
      <c r="E720" s="67" t="s">
        <v>1672</v>
      </c>
      <c r="F720" s="63" t="s">
        <v>1673</v>
      </c>
      <c r="G720" s="64">
        <v>60</v>
      </c>
      <c r="H720" s="63" t="s">
        <v>1674</v>
      </c>
      <c r="I720" s="61"/>
      <c r="J720" s="65">
        <v>1</v>
      </c>
      <c r="K720" s="86">
        <v>0.0045</v>
      </c>
      <c r="L720" s="86">
        <v>0.0123</v>
      </c>
      <c r="M720" s="86">
        <v>0.0199</v>
      </c>
      <c r="N720" s="65">
        <v>0.0511</v>
      </c>
      <c r="O720" s="93" t="s">
        <v>1349</v>
      </c>
      <c r="P720" s="65" t="s">
        <v>58</v>
      </c>
      <c r="Q720" s="156">
        <v>2021.12</v>
      </c>
      <c r="R720" s="61"/>
    </row>
    <row r="721" s="10" customFormat="1" ht="47" customHeight="1" spans="1:18">
      <c r="A721" s="90">
        <v>21</v>
      </c>
      <c r="B721" s="61" t="s">
        <v>1675</v>
      </c>
      <c r="C721" s="67" t="s">
        <v>39</v>
      </c>
      <c r="D721" s="61" t="s">
        <v>40</v>
      </c>
      <c r="E721" s="61" t="s">
        <v>1676</v>
      </c>
      <c r="F721" s="66" t="s">
        <v>1677</v>
      </c>
      <c r="G721" s="128">
        <v>15</v>
      </c>
      <c r="H721" s="63" t="s">
        <v>1674</v>
      </c>
      <c r="I721" s="61"/>
      <c r="J721" s="65">
        <v>1</v>
      </c>
      <c r="K721" s="86">
        <v>0.0045</v>
      </c>
      <c r="L721" s="86">
        <v>0.0119</v>
      </c>
      <c r="M721" s="86">
        <v>0.0225</v>
      </c>
      <c r="N721" s="61">
        <v>0.0742</v>
      </c>
      <c r="O721" s="93" t="s">
        <v>1349</v>
      </c>
      <c r="P721" s="65" t="s">
        <v>58</v>
      </c>
      <c r="Q721" s="156">
        <v>2021.12</v>
      </c>
      <c r="R721" s="61"/>
    </row>
    <row r="722" s="10" customFormat="1" ht="47" customHeight="1" spans="1:18">
      <c r="A722" s="90">
        <v>22</v>
      </c>
      <c r="B722" s="61" t="s">
        <v>1678</v>
      </c>
      <c r="C722" s="90" t="s">
        <v>39</v>
      </c>
      <c r="D722" s="61" t="s">
        <v>40</v>
      </c>
      <c r="E722" s="61" t="s">
        <v>1451</v>
      </c>
      <c r="F722" s="66" t="s">
        <v>1679</v>
      </c>
      <c r="G722" s="128">
        <v>36.5</v>
      </c>
      <c r="H722" s="66" t="s">
        <v>1453</v>
      </c>
      <c r="I722" s="90"/>
      <c r="J722" s="90">
        <v>1</v>
      </c>
      <c r="K722" s="87">
        <v>0.0049</v>
      </c>
      <c r="L722" s="87">
        <v>0.0142</v>
      </c>
      <c r="M722" s="87">
        <v>0.0262</v>
      </c>
      <c r="N722" s="87">
        <v>0.077</v>
      </c>
      <c r="O722" s="93" t="s">
        <v>1349</v>
      </c>
      <c r="P722" s="61" t="s">
        <v>58</v>
      </c>
      <c r="Q722" s="156">
        <v>2021.12</v>
      </c>
      <c r="R722" s="61"/>
    </row>
    <row r="723" s="10" customFormat="1" ht="47" customHeight="1" spans="1:18">
      <c r="A723" s="90">
        <v>23</v>
      </c>
      <c r="B723" s="90" t="s">
        <v>1680</v>
      </c>
      <c r="C723" s="233" t="s">
        <v>880</v>
      </c>
      <c r="D723" s="61" t="s">
        <v>40</v>
      </c>
      <c r="E723" s="61" t="s">
        <v>1681</v>
      </c>
      <c r="F723" s="120" t="s">
        <v>1682</v>
      </c>
      <c r="G723" s="128">
        <v>55</v>
      </c>
      <c r="H723" s="225" t="s">
        <v>1406</v>
      </c>
      <c r="I723" s="90">
        <v>1</v>
      </c>
      <c r="J723" s="90"/>
      <c r="K723" s="115"/>
      <c r="L723" s="65">
        <v>0.0083</v>
      </c>
      <c r="M723" s="61"/>
      <c r="N723" s="156">
        <v>0.0406</v>
      </c>
      <c r="O723" s="93" t="s">
        <v>1349</v>
      </c>
      <c r="P723" s="90" t="s">
        <v>54</v>
      </c>
      <c r="Q723" s="156">
        <v>2021.12</v>
      </c>
      <c r="R723" s="61"/>
    </row>
    <row r="724" s="10" customFormat="1" ht="64" customHeight="1" spans="1:18">
      <c r="A724" s="58" t="s">
        <v>1683</v>
      </c>
      <c r="B724" s="58"/>
      <c r="C724" s="244"/>
      <c r="D724" s="84"/>
      <c r="E724" s="58"/>
      <c r="F724" s="110" t="s">
        <v>1684</v>
      </c>
      <c r="G724" s="100">
        <f>SUM(G725:G740)</f>
        <v>10147.997</v>
      </c>
      <c r="H724" s="110"/>
      <c r="I724" s="84"/>
      <c r="J724" s="84"/>
      <c r="K724" s="84"/>
      <c r="L724" s="84"/>
      <c r="M724" s="84"/>
      <c r="N724" s="84"/>
      <c r="O724" s="84"/>
      <c r="P724" s="84"/>
      <c r="Q724" s="84"/>
      <c r="R724" s="84"/>
    </row>
    <row r="725" s="6" customFormat="1" ht="84" customHeight="1" spans="1:249">
      <c r="A725" s="90">
        <v>1</v>
      </c>
      <c r="B725" s="61" t="s">
        <v>1685</v>
      </c>
      <c r="C725" s="61" t="s">
        <v>39</v>
      </c>
      <c r="D725" s="61" t="s">
        <v>1386</v>
      </c>
      <c r="E725" s="61" t="s">
        <v>41</v>
      </c>
      <c r="F725" s="66" t="s">
        <v>1686</v>
      </c>
      <c r="G725" s="98">
        <v>864.947</v>
      </c>
      <c r="H725" s="61" t="s">
        <v>1687</v>
      </c>
      <c r="I725" s="61"/>
      <c r="J725" s="61">
        <v>8</v>
      </c>
      <c r="K725" s="86">
        <v>0.1686</v>
      </c>
      <c r="L725" s="86">
        <v>0.27231</v>
      </c>
      <c r="M725" s="86">
        <v>0.4479</v>
      </c>
      <c r="N725" s="86">
        <v>0.885</v>
      </c>
      <c r="O725" s="90" t="s">
        <v>1349</v>
      </c>
      <c r="P725" s="93" t="s">
        <v>41</v>
      </c>
      <c r="Q725" s="65">
        <v>2021.12</v>
      </c>
      <c r="R725" s="116"/>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8"/>
      <c r="BS725" s="8"/>
      <c r="BT725" s="8"/>
      <c r="BU725" s="8"/>
      <c r="BV725" s="8"/>
      <c r="BW725" s="8"/>
      <c r="BX725" s="8"/>
      <c r="BY725" s="8"/>
      <c r="BZ725" s="8"/>
      <c r="CA725" s="8"/>
      <c r="CB725" s="8"/>
      <c r="CC725" s="8"/>
      <c r="CD725" s="8"/>
      <c r="CE725" s="8"/>
      <c r="CF725" s="8"/>
      <c r="CG725" s="8"/>
      <c r="CH725" s="8"/>
      <c r="CI725" s="8"/>
      <c r="CJ725" s="8"/>
      <c r="CK725" s="8"/>
      <c r="CL725" s="8"/>
      <c r="CM725" s="8"/>
      <c r="CN725" s="8"/>
      <c r="CO725" s="8"/>
      <c r="CP725" s="8"/>
      <c r="CQ725" s="8"/>
      <c r="CR725" s="8"/>
      <c r="CS725" s="8"/>
      <c r="CT725" s="8"/>
      <c r="CU725" s="8"/>
      <c r="CV725" s="8"/>
      <c r="CW725" s="8"/>
      <c r="CX725" s="8"/>
      <c r="CY725" s="8"/>
      <c r="CZ725" s="8"/>
      <c r="DA725" s="8"/>
      <c r="DB725" s="8"/>
      <c r="DC725" s="8"/>
      <c r="DD725" s="8"/>
      <c r="DE725" s="8"/>
      <c r="DF725" s="8"/>
      <c r="DG725" s="8"/>
      <c r="DH725" s="8"/>
      <c r="DI725" s="8"/>
      <c r="DJ725" s="8"/>
      <c r="DK725" s="8"/>
      <c r="DL725" s="8"/>
      <c r="DM725" s="8"/>
      <c r="DN725" s="8"/>
      <c r="DO725" s="8"/>
      <c r="DP725" s="8"/>
      <c r="DQ725" s="8"/>
      <c r="DR725" s="8"/>
      <c r="DS725" s="8"/>
      <c r="DT725" s="8"/>
      <c r="DU725" s="8"/>
      <c r="DV725" s="8"/>
      <c r="DW725" s="8"/>
      <c r="DX725" s="8"/>
      <c r="DY725" s="8"/>
      <c r="DZ725" s="8"/>
      <c r="EA725" s="8"/>
      <c r="EB725" s="8"/>
      <c r="EC725" s="8"/>
      <c r="ED725" s="8"/>
      <c r="EE725" s="8"/>
      <c r="EF725" s="8"/>
      <c r="EG725" s="8"/>
      <c r="EH725" s="8"/>
      <c r="EI725" s="8"/>
      <c r="EJ725" s="8"/>
      <c r="EK725" s="8"/>
      <c r="EL725" s="8"/>
      <c r="EM725" s="8"/>
      <c r="EN725" s="8"/>
      <c r="EO725" s="8"/>
      <c r="EP725" s="8"/>
      <c r="EQ725" s="8"/>
      <c r="ER725" s="8"/>
      <c r="ES725" s="8"/>
      <c r="ET725" s="8"/>
      <c r="EU725" s="8"/>
      <c r="EV725" s="8"/>
      <c r="EW725" s="8"/>
      <c r="EX725" s="8"/>
      <c r="EY725" s="8"/>
      <c r="EZ725" s="8"/>
      <c r="FA725" s="8"/>
      <c r="FB725" s="8"/>
      <c r="FC725" s="8"/>
      <c r="FD725" s="8"/>
      <c r="FE725" s="8"/>
      <c r="FF725" s="8"/>
      <c r="FG725" s="8"/>
      <c r="FH725" s="8"/>
      <c r="FI725" s="8"/>
      <c r="FJ725" s="8"/>
      <c r="FK725" s="8"/>
      <c r="FL725" s="8"/>
      <c r="FM725" s="8"/>
      <c r="FN725" s="8"/>
      <c r="FO725" s="8"/>
      <c r="FP725" s="8"/>
      <c r="FQ725" s="8"/>
      <c r="FR725" s="8"/>
      <c r="FS725" s="8"/>
      <c r="FT725" s="8"/>
      <c r="FU725" s="8"/>
      <c r="FV725" s="8"/>
      <c r="FW725" s="8"/>
      <c r="FX725" s="8"/>
      <c r="FY725" s="8"/>
      <c r="FZ725" s="8"/>
      <c r="GA725" s="8"/>
      <c r="GB725" s="8"/>
      <c r="GC725" s="8"/>
      <c r="GD725" s="8"/>
      <c r="GE725" s="8"/>
      <c r="GF725" s="8"/>
      <c r="GG725" s="8"/>
      <c r="GH725" s="8"/>
      <c r="GI725" s="8"/>
      <c r="GJ725" s="8"/>
      <c r="GK725" s="8"/>
      <c r="GL725" s="8"/>
      <c r="GM725" s="8"/>
      <c r="GN725" s="8"/>
      <c r="GO725" s="8"/>
      <c r="GP725" s="8"/>
      <c r="GQ725" s="8"/>
      <c r="GR725" s="8"/>
      <c r="GS725" s="8"/>
      <c r="GT725" s="8"/>
      <c r="GU725" s="8"/>
      <c r="GV725" s="8"/>
      <c r="GW725" s="8"/>
      <c r="GX725" s="8"/>
      <c r="GY725" s="8"/>
      <c r="GZ725" s="8"/>
      <c r="HA725" s="8"/>
      <c r="HB725" s="8"/>
      <c r="HC725" s="8"/>
      <c r="HD725" s="8"/>
      <c r="HE725" s="8"/>
      <c r="HF725" s="8"/>
      <c r="HG725" s="8"/>
      <c r="HH725" s="8"/>
      <c r="HI725" s="8"/>
      <c r="HJ725" s="8"/>
      <c r="HK725" s="8"/>
      <c r="HL725" s="8"/>
      <c r="HM725" s="8"/>
      <c r="HN725" s="8"/>
      <c r="HO725" s="8"/>
      <c r="HP725" s="8"/>
      <c r="HQ725" s="8"/>
      <c r="HR725" s="8"/>
      <c r="HS725" s="8"/>
      <c r="HT725" s="8"/>
      <c r="HU725" s="8"/>
      <c r="HV725" s="8"/>
      <c r="HW725" s="8"/>
      <c r="HX725" s="8"/>
      <c r="HY725" s="8"/>
      <c r="HZ725" s="8"/>
      <c r="IA725" s="8"/>
      <c r="IB725" s="8"/>
      <c r="IC725" s="8"/>
      <c r="ID725" s="8"/>
      <c r="IE725" s="8"/>
      <c r="IF725" s="8"/>
      <c r="IG725" s="8"/>
      <c r="IH725" s="8"/>
      <c r="II725" s="8"/>
      <c r="IJ725" s="8"/>
      <c r="IK725" s="8"/>
      <c r="IL725" s="8"/>
      <c r="IM725" s="8"/>
      <c r="IN725" s="8"/>
      <c r="IO725" s="8"/>
    </row>
    <row r="726" s="10" customFormat="1" ht="87" customHeight="1" spans="1:18">
      <c r="A726" s="90">
        <v>2</v>
      </c>
      <c r="B726" s="61" t="s">
        <v>1685</v>
      </c>
      <c r="C726" s="61" t="s">
        <v>39</v>
      </c>
      <c r="D726" s="61" t="s">
        <v>40</v>
      </c>
      <c r="E726" s="61" t="s">
        <v>41</v>
      </c>
      <c r="F726" s="66" t="s">
        <v>1688</v>
      </c>
      <c r="G726" s="64">
        <v>748</v>
      </c>
      <c r="H726" s="66" t="s">
        <v>1689</v>
      </c>
      <c r="I726" s="61">
        <v>9</v>
      </c>
      <c r="J726" s="61">
        <v>7</v>
      </c>
      <c r="K726" s="86">
        <v>0.1122</v>
      </c>
      <c r="L726" s="86">
        <v>0.2569</v>
      </c>
      <c r="M726" s="86">
        <v>0.6398</v>
      </c>
      <c r="N726" s="86">
        <v>1.08</v>
      </c>
      <c r="O726" s="93" t="s">
        <v>1349</v>
      </c>
      <c r="P726" s="93" t="s">
        <v>41</v>
      </c>
      <c r="Q726" s="65">
        <v>2021.12</v>
      </c>
      <c r="R726" s="93"/>
    </row>
    <row r="727" s="10" customFormat="1" ht="96" customHeight="1" spans="1:18">
      <c r="A727" s="90">
        <v>3</v>
      </c>
      <c r="B727" s="61" t="s">
        <v>1690</v>
      </c>
      <c r="C727" s="61" t="s">
        <v>39</v>
      </c>
      <c r="D727" s="61" t="s">
        <v>40</v>
      </c>
      <c r="E727" s="61" t="s">
        <v>76</v>
      </c>
      <c r="F727" s="66" t="s">
        <v>1691</v>
      </c>
      <c r="G727" s="64">
        <v>298.82</v>
      </c>
      <c r="H727" s="66" t="s">
        <v>1687</v>
      </c>
      <c r="I727" s="61"/>
      <c r="J727" s="89">
        <v>5</v>
      </c>
      <c r="K727" s="89">
        <v>0.065</v>
      </c>
      <c r="L727" s="89">
        <v>0.0054</v>
      </c>
      <c r="M727" s="89">
        <v>0.452</v>
      </c>
      <c r="N727" s="61">
        <v>0.12</v>
      </c>
      <c r="O727" s="93" t="s">
        <v>1349</v>
      </c>
      <c r="P727" s="61" t="s">
        <v>76</v>
      </c>
      <c r="Q727" s="93" t="s">
        <v>1376</v>
      </c>
      <c r="R727" s="93"/>
    </row>
    <row r="728" s="10" customFormat="1" ht="111" customHeight="1" spans="1:18">
      <c r="A728" s="90">
        <v>4</v>
      </c>
      <c r="B728" s="61" t="s">
        <v>1692</v>
      </c>
      <c r="C728" s="90" t="s">
        <v>39</v>
      </c>
      <c r="D728" s="61" t="s">
        <v>40</v>
      </c>
      <c r="E728" s="61" t="s">
        <v>65</v>
      </c>
      <c r="F728" s="66" t="s">
        <v>1693</v>
      </c>
      <c r="G728" s="128">
        <v>308</v>
      </c>
      <c r="H728" s="66" t="s">
        <v>1694</v>
      </c>
      <c r="I728" s="90">
        <v>1</v>
      </c>
      <c r="J728" s="64">
        <v>1</v>
      </c>
      <c r="K728" s="64">
        <v>0.0228</v>
      </c>
      <c r="L728" s="64">
        <v>0.0768</v>
      </c>
      <c r="M728" s="64">
        <v>0.1208</v>
      </c>
      <c r="N728" s="64">
        <v>0.3993</v>
      </c>
      <c r="O728" s="93" t="s">
        <v>1349</v>
      </c>
      <c r="P728" s="64" t="s">
        <v>65</v>
      </c>
      <c r="Q728" s="65">
        <v>2021.12</v>
      </c>
      <c r="R728" s="90"/>
    </row>
    <row r="729" s="10" customFormat="1" ht="69" customHeight="1" spans="1:18">
      <c r="A729" s="90">
        <v>5</v>
      </c>
      <c r="B729" s="61" t="s">
        <v>1695</v>
      </c>
      <c r="C729" s="61" t="s">
        <v>39</v>
      </c>
      <c r="D729" s="61" t="s">
        <v>40</v>
      </c>
      <c r="E729" s="61" t="s">
        <v>67</v>
      </c>
      <c r="F729" s="66" t="s">
        <v>1696</v>
      </c>
      <c r="G729" s="64">
        <v>959.42</v>
      </c>
      <c r="H729" s="66" t="s">
        <v>1697</v>
      </c>
      <c r="I729" s="61">
        <v>5</v>
      </c>
      <c r="J729" s="61">
        <v>2</v>
      </c>
      <c r="K729" s="86">
        <v>0.0622</v>
      </c>
      <c r="L729" s="86">
        <v>0.1057</v>
      </c>
      <c r="M729" s="86">
        <v>0.2641</v>
      </c>
      <c r="N729" s="86">
        <v>0.6473</v>
      </c>
      <c r="O729" s="61" t="s">
        <v>1349</v>
      </c>
      <c r="P729" s="93" t="s">
        <v>67</v>
      </c>
      <c r="Q729" s="65">
        <v>2021.12</v>
      </c>
      <c r="R729" s="61"/>
    </row>
    <row r="730" s="10" customFormat="1" ht="86" customHeight="1" spans="1:18">
      <c r="A730" s="90">
        <v>6</v>
      </c>
      <c r="B730" s="61" t="s">
        <v>1698</v>
      </c>
      <c r="C730" s="61" t="s">
        <v>39</v>
      </c>
      <c r="D730" s="61" t="s">
        <v>40</v>
      </c>
      <c r="E730" s="61" t="s">
        <v>927</v>
      </c>
      <c r="F730" s="66" t="s">
        <v>1699</v>
      </c>
      <c r="G730" s="128">
        <v>676.5</v>
      </c>
      <c r="H730" s="225" t="s">
        <v>1389</v>
      </c>
      <c r="I730" s="90">
        <v>3</v>
      </c>
      <c r="J730" s="87">
        <v>5</v>
      </c>
      <c r="K730" s="87"/>
      <c r="L730" s="61"/>
      <c r="M730" s="90"/>
      <c r="N730" s="61"/>
      <c r="O730" s="61" t="s">
        <v>1349</v>
      </c>
      <c r="P730" s="90" t="s">
        <v>79</v>
      </c>
      <c r="Q730" s="65">
        <v>2021.12</v>
      </c>
      <c r="R730" s="61"/>
    </row>
    <row r="731" s="10" customFormat="1" ht="73" customHeight="1" spans="1:18">
      <c r="A731" s="90">
        <v>7</v>
      </c>
      <c r="B731" s="61" t="s">
        <v>1700</v>
      </c>
      <c r="C731" s="90" t="s">
        <v>39</v>
      </c>
      <c r="D731" s="61" t="s">
        <v>40</v>
      </c>
      <c r="E731" s="61" t="s">
        <v>107</v>
      </c>
      <c r="F731" s="66" t="s">
        <v>1701</v>
      </c>
      <c r="G731" s="128">
        <v>331</v>
      </c>
      <c r="H731" s="63" t="s">
        <v>1508</v>
      </c>
      <c r="I731" s="90">
        <v>2</v>
      </c>
      <c r="J731" s="90">
        <v>2</v>
      </c>
      <c r="K731" s="90">
        <v>0.0527</v>
      </c>
      <c r="L731" s="90">
        <v>0.1487</v>
      </c>
      <c r="M731" s="90">
        <v>0.2165</v>
      </c>
      <c r="N731" s="90">
        <v>0.6076</v>
      </c>
      <c r="O731" s="61" t="s">
        <v>1349</v>
      </c>
      <c r="P731" s="93" t="s">
        <v>107</v>
      </c>
      <c r="Q731" s="65">
        <v>2021.12</v>
      </c>
      <c r="R731" s="90"/>
    </row>
    <row r="732" s="10" customFormat="1" ht="64" customHeight="1" spans="1:18">
      <c r="A732" s="90">
        <v>8</v>
      </c>
      <c r="B732" s="61" t="s">
        <v>1702</v>
      </c>
      <c r="C732" s="90" t="s">
        <v>39</v>
      </c>
      <c r="D732" s="61" t="s">
        <v>40</v>
      </c>
      <c r="E732" s="61" t="s">
        <v>93</v>
      </c>
      <c r="F732" s="66" t="s">
        <v>1703</v>
      </c>
      <c r="G732" s="128">
        <v>91.3</v>
      </c>
      <c r="H732" s="66" t="s">
        <v>1538</v>
      </c>
      <c r="I732" s="90"/>
      <c r="J732" s="90">
        <v>1</v>
      </c>
      <c r="K732" s="128">
        <v>0.0038</v>
      </c>
      <c r="L732" s="128">
        <v>0.019</v>
      </c>
      <c r="M732" s="128">
        <v>0.0142</v>
      </c>
      <c r="N732" s="128">
        <v>0.071</v>
      </c>
      <c r="O732" s="90" t="s">
        <v>1349</v>
      </c>
      <c r="P732" s="90" t="s">
        <v>93</v>
      </c>
      <c r="Q732" s="65">
        <v>2021.12</v>
      </c>
      <c r="R732" s="90"/>
    </row>
    <row r="733" s="10" customFormat="1" ht="56" customHeight="1" spans="1:18">
      <c r="A733" s="90">
        <v>9</v>
      </c>
      <c r="B733" s="61" t="s">
        <v>1704</v>
      </c>
      <c r="C733" s="90" t="s">
        <v>39</v>
      </c>
      <c r="D733" s="61" t="s">
        <v>40</v>
      </c>
      <c r="E733" s="61" t="s">
        <v>83</v>
      </c>
      <c r="F733" s="161" t="s">
        <v>1705</v>
      </c>
      <c r="G733" s="128">
        <v>902</v>
      </c>
      <c r="H733" s="66" t="s">
        <v>1706</v>
      </c>
      <c r="I733" s="61"/>
      <c r="J733" s="61">
        <v>6</v>
      </c>
      <c r="K733" s="61">
        <v>1298</v>
      </c>
      <c r="L733" s="61">
        <v>2598</v>
      </c>
      <c r="M733" s="61">
        <v>6776</v>
      </c>
      <c r="N733" s="61">
        <v>11252</v>
      </c>
      <c r="O733" s="67" t="s">
        <v>1349</v>
      </c>
      <c r="P733" s="67" t="s">
        <v>83</v>
      </c>
      <c r="Q733" s="65">
        <v>2021.12</v>
      </c>
      <c r="R733" s="61"/>
    </row>
    <row r="734" s="10" customFormat="1" ht="77" customHeight="1" spans="1:18">
      <c r="A734" s="90">
        <v>10</v>
      </c>
      <c r="B734" s="61" t="s">
        <v>1707</v>
      </c>
      <c r="C734" s="61" t="s">
        <v>39</v>
      </c>
      <c r="D734" s="61" t="s">
        <v>40</v>
      </c>
      <c r="E734" s="61" t="s">
        <v>47</v>
      </c>
      <c r="F734" s="66" t="s">
        <v>1708</v>
      </c>
      <c r="G734" s="64">
        <v>764.5</v>
      </c>
      <c r="H734" s="63" t="s">
        <v>1709</v>
      </c>
      <c r="I734" s="92"/>
      <c r="J734" s="92">
        <v>3</v>
      </c>
      <c r="K734" s="92">
        <v>0.0294</v>
      </c>
      <c r="L734" s="92">
        <v>0.0767</v>
      </c>
      <c r="M734" s="92">
        <v>0.2217</v>
      </c>
      <c r="N734" s="92">
        <v>0.3506</v>
      </c>
      <c r="O734" s="61" t="s">
        <v>1349</v>
      </c>
      <c r="P734" s="61" t="s">
        <v>47</v>
      </c>
      <c r="Q734" s="65">
        <v>2021.12</v>
      </c>
      <c r="R734" s="90"/>
    </row>
    <row r="735" s="10" customFormat="1" ht="73" customHeight="1" spans="1:18">
      <c r="A735" s="90">
        <v>11</v>
      </c>
      <c r="B735" s="61" t="s">
        <v>1710</v>
      </c>
      <c r="C735" s="61" t="s">
        <v>39</v>
      </c>
      <c r="D735" s="61" t="s">
        <v>40</v>
      </c>
      <c r="E735" s="61" t="s">
        <v>58</v>
      </c>
      <c r="F735" s="243" t="s">
        <v>1711</v>
      </c>
      <c r="G735" s="128">
        <v>967</v>
      </c>
      <c r="H735" s="66" t="s">
        <v>1712</v>
      </c>
      <c r="I735" s="90"/>
      <c r="J735" s="90">
        <v>5</v>
      </c>
      <c r="K735" s="87">
        <v>0.0337</v>
      </c>
      <c r="L735" s="87">
        <v>0.1008</v>
      </c>
      <c r="M735" s="87">
        <v>0.1768</v>
      </c>
      <c r="N735" s="87">
        <v>0.5111</v>
      </c>
      <c r="O735" s="61" t="s">
        <v>1349</v>
      </c>
      <c r="P735" s="90" t="s">
        <v>58</v>
      </c>
      <c r="Q735" s="65">
        <v>2021.12</v>
      </c>
      <c r="R735" s="61"/>
    </row>
    <row r="736" s="10" customFormat="1" ht="90" customHeight="1" spans="1:18">
      <c r="A736" s="90">
        <v>12</v>
      </c>
      <c r="B736" s="67" t="s">
        <v>1713</v>
      </c>
      <c r="C736" s="61" t="s">
        <v>39</v>
      </c>
      <c r="D736" s="61" t="s">
        <v>40</v>
      </c>
      <c r="E736" s="61" t="s">
        <v>121</v>
      </c>
      <c r="F736" s="66" t="s">
        <v>1714</v>
      </c>
      <c r="G736" s="64">
        <v>717.56</v>
      </c>
      <c r="H736" s="66" t="s">
        <v>1715</v>
      </c>
      <c r="I736" s="65"/>
      <c r="J736" s="61">
        <v>1</v>
      </c>
      <c r="K736" s="86"/>
      <c r="L736" s="86">
        <v>0.0082</v>
      </c>
      <c r="M736" s="86"/>
      <c r="N736" s="86">
        <v>0.0442</v>
      </c>
      <c r="O736" s="61" t="s">
        <v>1349</v>
      </c>
      <c r="P736" s="65" t="s">
        <v>121</v>
      </c>
      <c r="Q736" s="65">
        <v>2021.12</v>
      </c>
      <c r="R736" s="61"/>
    </row>
    <row r="737" s="10" customFormat="1" ht="91" customHeight="1" spans="1:18">
      <c r="A737" s="90">
        <v>13</v>
      </c>
      <c r="B737" s="155" t="s">
        <v>1716</v>
      </c>
      <c r="C737" s="155" t="s">
        <v>39</v>
      </c>
      <c r="D737" s="155" t="s">
        <v>40</v>
      </c>
      <c r="E737" s="155" t="s">
        <v>54</v>
      </c>
      <c r="F737" s="223" t="s">
        <v>1717</v>
      </c>
      <c r="G737" s="224">
        <v>477.73</v>
      </c>
      <c r="H737" s="63" t="s">
        <v>1406</v>
      </c>
      <c r="I737" s="155">
        <v>7</v>
      </c>
      <c r="J737" s="155"/>
      <c r="K737" s="155"/>
      <c r="L737" s="155">
        <v>0.0856</v>
      </c>
      <c r="M737" s="155"/>
      <c r="N737" s="155">
        <v>0.4552</v>
      </c>
      <c r="O737" s="61" t="s">
        <v>1349</v>
      </c>
      <c r="P737" s="155" t="s">
        <v>54</v>
      </c>
      <c r="Q737" s="65">
        <v>2021.12</v>
      </c>
      <c r="R737" s="155"/>
    </row>
    <row r="738" s="10" customFormat="1" ht="67" customHeight="1" spans="1:18">
      <c r="A738" s="90">
        <v>14</v>
      </c>
      <c r="B738" s="61" t="s">
        <v>1718</v>
      </c>
      <c r="C738" s="61" t="s">
        <v>39</v>
      </c>
      <c r="D738" s="61" t="s">
        <v>40</v>
      </c>
      <c r="E738" s="61" t="s">
        <v>50</v>
      </c>
      <c r="F738" s="66" t="s">
        <v>1719</v>
      </c>
      <c r="G738" s="245">
        <v>1228.92</v>
      </c>
      <c r="H738" s="225" t="s">
        <v>1410</v>
      </c>
      <c r="I738" s="65"/>
      <c r="J738" s="65">
        <v>6</v>
      </c>
      <c r="K738" s="89">
        <v>0.0605</v>
      </c>
      <c r="L738" s="89">
        <v>0.1117</v>
      </c>
      <c r="M738" s="89">
        <v>0.3059</v>
      </c>
      <c r="N738" s="86">
        <v>0.5782</v>
      </c>
      <c r="O738" s="61" t="s">
        <v>1349</v>
      </c>
      <c r="P738" s="90" t="s">
        <v>50</v>
      </c>
      <c r="Q738" s="65">
        <v>2021.12</v>
      </c>
      <c r="R738" s="90"/>
    </row>
    <row r="739" s="10" customFormat="1" ht="90" customHeight="1" spans="1:18">
      <c r="A739" s="90">
        <v>15</v>
      </c>
      <c r="B739" s="61" t="s">
        <v>1720</v>
      </c>
      <c r="C739" s="61" t="s">
        <v>39</v>
      </c>
      <c r="D739" s="61" t="s">
        <v>40</v>
      </c>
      <c r="E739" s="61" t="s">
        <v>71</v>
      </c>
      <c r="F739" s="66" t="s">
        <v>1721</v>
      </c>
      <c r="G739" s="64">
        <v>289.3</v>
      </c>
      <c r="H739" s="66" t="s">
        <v>1722</v>
      </c>
      <c r="I739" s="90"/>
      <c r="J739" s="90">
        <v>1</v>
      </c>
      <c r="K739" s="65">
        <v>0.0121</v>
      </c>
      <c r="L739" s="65">
        <v>0.0241</v>
      </c>
      <c r="M739" s="65">
        <v>0.0673</v>
      </c>
      <c r="N739" s="65">
        <v>0.1327</v>
      </c>
      <c r="O739" s="61" t="s">
        <v>1349</v>
      </c>
      <c r="P739" s="90" t="s">
        <v>71</v>
      </c>
      <c r="Q739" s="65">
        <v>2021.12</v>
      </c>
      <c r="R739" s="90"/>
    </row>
    <row r="740" s="6" customFormat="1" ht="49" customHeight="1" spans="1:249">
      <c r="A740" s="90">
        <v>16</v>
      </c>
      <c r="B740" s="61" t="s">
        <v>1723</v>
      </c>
      <c r="C740" s="61" t="s">
        <v>39</v>
      </c>
      <c r="D740" s="61" t="s">
        <v>40</v>
      </c>
      <c r="E740" s="61" t="s">
        <v>111</v>
      </c>
      <c r="F740" s="66" t="s">
        <v>1724</v>
      </c>
      <c r="G740" s="64">
        <v>523</v>
      </c>
      <c r="H740" s="66" t="s">
        <v>1363</v>
      </c>
      <c r="I740" s="97"/>
      <c r="J740" s="61">
        <v>1</v>
      </c>
      <c r="K740" s="93">
        <v>0.0122</v>
      </c>
      <c r="L740" s="93">
        <v>0.0346</v>
      </c>
      <c r="M740" s="93">
        <v>0.559</v>
      </c>
      <c r="N740" s="93">
        <v>0.1524</v>
      </c>
      <c r="O740" s="61" t="s">
        <v>1349</v>
      </c>
      <c r="P740" s="61" t="s">
        <v>111</v>
      </c>
      <c r="Q740" s="65">
        <v>2021.12</v>
      </c>
      <c r="R740" s="61"/>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s="8"/>
      <c r="BS740" s="8"/>
      <c r="BT740" s="8"/>
      <c r="BU740" s="8"/>
      <c r="BV740" s="8"/>
      <c r="BW740" s="8"/>
      <c r="BX740" s="8"/>
      <c r="BY740" s="8"/>
      <c r="BZ740" s="8"/>
      <c r="CA740" s="8"/>
      <c r="CB740" s="8"/>
      <c r="CC740" s="8"/>
      <c r="CD740" s="8"/>
      <c r="CE740" s="8"/>
      <c r="CF740" s="8"/>
      <c r="CG740" s="8"/>
      <c r="CH740" s="8"/>
      <c r="CI740" s="8"/>
      <c r="CJ740" s="8"/>
      <c r="CK740" s="8"/>
      <c r="CL740" s="8"/>
      <c r="CM740" s="8"/>
      <c r="CN740" s="8"/>
      <c r="CO740" s="8"/>
      <c r="CP740" s="8"/>
      <c r="CQ740" s="8"/>
      <c r="CR740" s="8"/>
      <c r="CS740" s="8"/>
      <c r="CT740" s="8"/>
      <c r="CU740" s="8"/>
      <c r="CV740" s="8"/>
      <c r="CW740" s="8"/>
      <c r="CX740" s="8"/>
      <c r="CY740" s="8"/>
      <c r="CZ740" s="8"/>
      <c r="DA740" s="8"/>
      <c r="DB740" s="8"/>
      <c r="DC740" s="8"/>
      <c r="DD740" s="8"/>
      <c r="DE740" s="8"/>
      <c r="DF740" s="8"/>
      <c r="DG740" s="8"/>
      <c r="DH740" s="8"/>
      <c r="DI740" s="8"/>
      <c r="DJ740" s="8"/>
      <c r="DK740" s="8"/>
      <c r="DL740" s="8"/>
      <c r="DM740" s="8"/>
      <c r="DN740" s="8"/>
      <c r="DO740" s="8"/>
      <c r="DP740" s="8"/>
      <c r="DQ740" s="8"/>
      <c r="DR740" s="8"/>
      <c r="DS740" s="8"/>
      <c r="DT740" s="8"/>
      <c r="DU740" s="8"/>
      <c r="DV740" s="8"/>
      <c r="DW740" s="8"/>
      <c r="DX740" s="8"/>
      <c r="DY740" s="8"/>
      <c r="DZ740" s="8"/>
      <c r="EA740" s="8"/>
      <c r="EB740" s="8"/>
      <c r="EC740" s="8"/>
      <c r="ED740" s="8"/>
      <c r="EE740" s="8"/>
      <c r="EF740" s="8"/>
      <c r="EG740" s="8"/>
      <c r="EH740" s="8"/>
      <c r="EI740" s="8"/>
      <c r="EJ740" s="8"/>
      <c r="EK740" s="8"/>
      <c r="EL740" s="8"/>
      <c r="EM740" s="8"/>
      <c r="EN740" s="8"/>
      <c r="EO740" s="8"/>
      <c r="EP740" s="8"/>
      <c r="EQ740" s="8"/>
      <c r="ER740" s="8"/>
      <c r="ES740" s="8"/>
      <c r="ET740" s="8"/>
      <c r="EU740" s="8"/>
      <c r="EV740" s="8"/>
      <c r="EW740" s="8"/>
      <c r="EX740" s="8"/>
      <c r="EY740" s="8"/>
      <c r="EZ740" s="8"/>
      <c r="FA740" s="8"/>
      <c r="FB740" s="8"/>
      <c r="FC740" s="8"/>
      <c r="FD740" s="8"/>
      <c r="FE740" s="8"/>
      <c r="FF740" s="8"/>
      <c r="FG740" s="8"/>
      <c r="FH740" s="8"/>
      <c r="FI740" s="8"/>
      <c r="FJ740" s="8"/>
      <c r="FK740" s="8"/>
      <c r="FL740" s="8"/>
      <c r="FM740" s="8"/>
      <c r="FN740" s="8"/>
      <c r="FO740" s="8"/>
      <c r="FP740" s="8"/>
      <c r="FQ740" s="8"/>
      <c r="FR740" s="8"/>
      <c r="FS740" s="8"/>
      <c r="FT740" s="8"/>
      <c r="FU740" s="8"/>
      <c r="FV740" s="8"/>
      <c r="FW740" s="8"/>
      <c r="FX740" s="8"/>
      <c r="FY740" s="8"/>
      <c r="FZ740" s="8"/>
      <c r="GA740" s="8"/>
      <c r="GB740" s="8"/>
      <c r="GC740" s="8"/>
      <c r="GD740" s="8"/>
      <c r="GE740" s="8"/>
      <c r="GF740" s="8"/>
      <c r="GG740" s="8"/>
      <c r="GH740" s="8"/>
      <c r="GI740" s="8"/>
      <c r="GJ740" s="8"/>
      <c r="GK740" s="8"/>
      <c r="GL740" s="8"/>
      <c r="GM740" s="8"/>
      <c r="GN740" s="8"/>
      <c r="GO740" s="8"/>
      <c r="GP740" s="8"/>
      <c r="GQ740" s="8"/>
      <c r="GR740" s="8"/>
      <c r="GS740" s="8"/>
      <c r="GT740" s="8"/>
      <c r="GU740" s="8"/>
      <c r="GV740" s="8"/>
      <c r="GW740" s="8"/>
      <c r="GX740" s="8"/>
      <c r="GY740" s="8"/>
      <c r="GZ740" s="8"/>
      <c r="HA740" s="8"/>
      <c r="HB740" s="8"/>
      <c r="HC740" s="8"/>
      <c r="HD740" s="8"/>
      <c r="HE740" s="8"/>
      <c r="HF740" s="8"/>
      <c r="HG740" s="8"/>
      <c r="HH740" s="8"/>
      <c r="HI740" s="8"/>
      <c r="HJ740" s="8"/>
      <c r="HK740" s="8"/>
      <c r="HL740" s="8"/>
      <c r="HM740" s="8"/>
      <c r="HN740" s="8"/>
      <c r="HO740" s="8"/>
      <c r="HP740" s="8"/>
      <c r="HQ740" s="8"/>
      <c r="HR740" s="8"/>
      <c r="HS740" s="8"/>
      <c r="HT740" s="8"/>
      <c r="HU740" s="8"/>
      <c r="HV740" s="8"/>
      <c r="HW740" s="8"/>
      <c r="HX740" s="8"/>
      <c r="HY740" s="8"/>
      <c r="HZ740" s="8"/>
      <c r="IA740" s="8"/>
      <c r="IB740" s="8"/>
      <c r="IC740" s="8"/>
      <c r="ID740" s="8"/>
      <c r="IE740" s="8"/>
      <c r="IF740" s="8"/>
      <c r="IG740" s="8"/>
      <c r="IH740" s="8"/>
      <c r="II740" s="8"/>
      <c r="IJ740" s="8"/>
      <c r="IK740" s="8"/>
      <c r="IL740" s="8"/>
      <c r="IM740" s="8"/>
      <c r="IN740" s="8"/>
      <c r="IO740" s="8"/>
    </row>
    <row r="741" s="8" customFormat="1" ht="63" customHeight="1" spans="1:18">
      <c r="A741" s="42" t="s">
        <v>756</v>
      </c>
      <c r="B741" s="84" t="s">
        <v>757</v>
      </c>
      <c r="C741" s="90"/>
      <c r="D741" s="90"/>
      <c r="E741" s="61"/>
      <c r="F741" s="110" t="s">
        <v>1725</v>
      </c>
      <c r="G741" s="100">
        <f>G742+G779+G781+G749+G785</f>
        <v>15477.424</v>
      </c>
      <c r="H741" s="111"/>
      <c r="I741" s="90"/>
      <c r="J741" s="90"/>
      <c r="K741" s="115"/>
      <c r="L741" s="115"/>
      <c r="M741" s="115"/>
      <c r="N741" s="115"/>
      <c r="O741" s="90"/>
      <c r="P741" s="90"/>
      <c r="Q741" s="90"/>
      <c r="R741" s="116"/>
    </row>
    <row r="742" s="8" customFormat="1" ht="35" customHeight="1" spans="1:18">
      <c r="A742" s="84" t="s">
        <v>1726</v>
      </c>
      <c r="B742" s="84"/>
      <c r="C742" s="90"/>
      <c r="D742" s="90"/>
      <c r="E742" s="61"/>
      <c r="F742" s="110" t="s">
        <v>1727</v>
      </c>
      <c r="G742" s="100">
        <f>SUM(G743:G748)</f>
        <v>6628.12</v>
      </c>
      <c r="H742" s="111"/>
      <c r="I742" s="90"/>
      <c r="J742" s="90"/>
      <c r="K742" s="115"/>
      <c r="L742" s="115"/>
      <c r="M742" s="115"/>
      <c r="N742" s="115"/>
      <c r="O742" s="90"/>
      <c r="P742" s="90"/>
      <c r="Q742" s="90"/>
      <c r="R742" s="116"/>
    </row>
    <row r="743" s="20" customFormat="1" ht="88" customHeight="1" spans="1:249">
      <c r="A743" s="246">
        <v>1</v>
      </c>
      <c r="B743" s="247" t="s">
        <v>1728</v>
      </c>
      <c r="C743" s="247" t="s">
        <v>1729</v>
      </c>
      <c r="D743" s="248" t="s">
        <v>40</v>
      </c>
      <c r="E743" s="247" t="s">
        <v>1730</v>
      </c>
      <c r="F743" s="249" t="s">
        <v>1731</v>
      </c>
      <c r="G743" s="250">
        <v>2038</v>
      </c>
      <c r="H743" s="249" t="s">
        <v>1732</v>
      </c>
      <c r="I743" s="247" t="s">
        <v>1733</v>
      </c>
      <c r="J743" s="247">
        <v>8</v>
      </c>
      <c r="K743" s="247" t="s">
        <v>1734</v>
      </c>
      <c r="L743" s="247" t="s">
        <v>1735</v>
      </c>
      <c r="M743" s="247" t="s">
        <v>1736</v>
      </c>
      <c r="N743" s="247" t="s">
        <v>1737</v>
      </c>
      <c r="O743" s="247" t="s">
        <v>1738</v>
      </c>
      <c r="P743" s="247" t="s">
        <v>1730</v>
      </c>
      <c r="Q743" s="246">
        <v>2021.12</v>
      </c>
      <c r="R743" s="261"/>
      <c r="S743" s="262"/>
      <c r="T743" s="262"/>
      <c r="U743" s="262"/>
      <c r="V743" s="262"/>
      <c r="W743" s="262"/>
      <c r="X743" s="262"/>
      <c r="Y743" s="262"/>
      <c r="Z743" s="262"/>
      <c r="AA743" s="262"/>
      <c r="AB743" s="262"/>
      <c r="AC743" s="262"/>
      <c r="AD743" s="262"/>
      <c r="AE743" s="262"/>
      <c r="AF743" s="262"/>
      <c r="AG743" s="262"/>
      <c r="AH743" s="262"/>
      <c r="AI743" s="262"/>
      <c r="AJ743" s="262"/>
      <c r="AK743" s="262"/>
      <c r="AL743" s="262"/>
      <c r="AM743" s="262"/>
      <c r="AN743" s="262"/>
      <c r="AO743" s="262"/>
      <c r="AP743" s="262"/>
      <c r="AQ743" s="262"/>
      <c r="AR743" s="262"/>
      <c r="AS743" s="262"/>
      <c r="AT743" s="262"/>
      <c r="AU743" s="262"/>
      <c r="AV743" s="262"/>
      <c r="AW743" s="262"/>
      <c r="AX743" s="262"/>
      <c r="AY743" s="262"/>
      <c r="AZ743" s="262"/>
      <c r="BA743" s="262"/>
      <c r="BB743" s="262"/>
      <c r="BC743" s="262"/>
      <c r="BD743" s="262"/>
      <c r="BE743" s="262"/>
      <c r="BF743" s="262"/>
      <c r="BG743" s="262"/>
      <c r="BH743" s="262"/>
      <c r="BI743" s="262"/>
      <c r="BJ743" s="262"/>
      <c r="BK743" s="262"/>
      <c r="BL743" s="262"/>
      <c r="BM743" s="262"/>
      <c r="BN743" s="262"/>
      <c r="BO743" s="262"/>
      <c r="BP743" s="262"/>
      <c r="BQ743" s="262"/>
      <c r="BR743" s="262"/>
      <c r="BS743" s="262"/>
      <c r="BT743" s="262"/>
      <c r="BU743" s="262"/>
      <c r="BV743" s="262"/>
      <c r="BW743" s="262"/>
      <c r="BX743" s="262"/>
      <c r="BY743" s="262"/>
      <c r="BZ743" s="262"/>
      <c r="CA743" s="262"/>
      <c r="CB743" s="262"/>
      <c r="CC743" s="262"/>
      <c r="CD743" s="262"/>
      <c r="CE743" s="262"/>
      <c r="CF743" s="262"/>
      <c r="CG743" s="262"/>
      <c r="CH743" s="262"/>
      <c r="CI743" s="262"/>
      <c r="CJ743" s="262"/>
      <c r="CK743" s="262"/>
      <c r="CL743" s="262"/>
      <c r="CM743" s="262"/>
      <c r="CN743" s="262"/>
      <c r="CO743" s="262"/>
      <c r="CP743" s="262"/>
      <c r="CQ743" s="262"/>
      <c r="CR743" s="262"/>
      <c r="CS743" s="262"/>
      <c r="CT743" s="262"/>
      <c r="CU743" s="262"/>
      <c r="CV743" s="262"/>
      <c r="CW743" s="262"/>
      <c r="CX743" s="262"/>
      <c r="CY743" s="262"/>
      <c r="CZ743" s="262"/>
      <c r="DA743" s="262"/>
      <c r="DB743" s="262"/>
      <c r="DC743" s="262"/>
      <c r="DD743" s="262"/>
      <c r="DE743" s="262"/>
      <c r="DF743" s="262"/>
      <c r="DG743" s="262"/>
      <c r="DH743" s="262"/>
      <c r="DI743" s="262"/>
      <c r="DJ743" s="262"/>
      <c r="DK743" s="262"/>
      <c r="DL743" s="262"/>
      <c r="DM743" s="262"/>
      <c r="DN743" s="262"/>
      <c r="DO743" s="262"/>
      <c r="DP743" s="262"/>
      <c r="DQ743" s="262"/>
      <c r="DR743" s="262"/>
      <c r="DS743" s="262"/>
      <c r="DT743" s="262"/>
      <c r="DU743" s="262"/>
      <c r="DV743" s="262"/>
      <c r="DW743" s="262"/>
      <c r="DX743" s="262"/>
      <c r="DY743" s="262"/>
      <c r="DZ743" s="262"/>
      <c r="EA743" s="262"/>
      <c r="EB743" s="262"/>
      <c r="EC743" s="262"/>
      <c r="ED743" s="262"/>
      <c r="EE743" s="262"/>
      <c r="EF743" s="262"/>
      <c r="EG743" s="262"/>
      <c r="EH743" s="262"/>
      <c r="EI743" s="262"/>
      <c r="EJ743" s="262"/>
      <c r="EK743" s="262"/>
      <c r="EL743" s="262"/>
      <c r="EM743" s="262"/>
      <c r="EN743" s="262"/>
      <c r="EO743" s="262"/>
      <c r="EP743" s="262"/>
      <c r="EQ743" s="262"/>
      <c r="ER743" s="262"/>
      <c r="ES743" s="262"/>
      <c r="ET743" s="262"/>
      <c r="EU743" s="262"/>
      <c r="EV743" s="262"/>
      <c r="EW743" s="262"/>
      <c r="EX743" s="262"/>
      <c r="EY743" s="262"/>
      <c r="EZ743" s="262"/>
      <c r="FA743" s="262"/>
      <c r="FB743" s="262"/>
      <c r="FC743" s="262"/>
      <c r="FD743" s="262"/>
      <c r="FE743" s="262"/>
      <c r="FF743" s="262"/>
      <c r="FG743" s="262"/>
      <c r="FH743" s="262"/>
      <c r="FI743" s="262"/>
      <c r="FJ743" s="262"/>
      <c r="FK743" s="262"/>
      <c r="FL743" s="262"/>
      <c r="FM743" s="262"/>
      <c r="FN743" s="262"/>
      <c r="FO743" s="262"/>
      <c r="FP743" s="262"/>
      <c r="FQ743" s="262"/>
      <c r="FR743" s="262"/>
      <c r="FS743" s="262"/>
      <c r="FT743" s="262"/>
      <c r="FU743" s="262"/>
      <c r="FV743" s="262"/>
      <c r="FW743" s="262"/>
      <c r="FX743" s="262"/>
      <c r="FY743" s="262"/>
      <c r="FZ743" s="262"/>
      <c r="GA743" s="262"/>
      <c r="GB743" s="262"/>
      <c r="GC743" s="262"/>
      <c r="GD743" s="262"/>
      <c r="GE743" s="262"/>
      <c r="GF743" s="262"/>
      <c r="GG743" s="262"/>
      <c r="GH743" s="262"/>
      <c r="GI743" s="262"/>
      <c r="GJ743" s="262"/>
      <c r="GK743" s="262"/>
      <c r="GL743" s="262"/>
      <c r="GM743" s="262"/>
      <c r="GN743" s="262"/>
      <c r="GO743" s="262"/>
      <c r="GP743" s="262"/>
      <c r="GQ743" s="262"/>
      <c r="GR743" s="262"/>
      <c r="GS743" s="262"/>
      <c r="GT743" s="262"/>
      <c r="GU743" s="262"/>
      <c r="GV743" s="262"/>
      <c r="GW743" s="262"/>
      <c r="GX743" s="262"/>
      <c r="GY743" s="262"/>
      <c r="GZ743" s="262"/>
      <c r="HA743" s="262"/>
      <c r="HB743" s="262"/>
      <c r="HC743" s="262"/>
      <c r="HD743" s="262"/>
      <c r="HE743" s="262"/>
      <c r="HF743" s="262"/>
      <c r="HG743" s="262"/>
      <c r="HH743" s="262"/>
      <c r="HI743" s="262"/>
      <c r="HJ743" s="262"/>
      <c r="HK743" s="262"/>
      <c r="HL743" s="262"/>
      <c r="HM743" s="262"/>
      <c r="HN743" s="262"/>
      <c r="HO743" s="262"/>
      <c r="HP743" s="262"/>
      <c r="HQ743" s="262"/>
      <c r="HR743" s="262"/>
      <c r="HS743" s="262"/>
      <c r="HT743" s="262"/>
      <c r="HU743" s="262"/>
      <c r="HV743" s="262"/>
      <c r="HW743" s="262"/>
      <c r="HX743" s="262"/>
      <c r="HY743" s="262"/>
      <c r="HZ743" s="262"/>
      <c r="IA743" s="262"/>
      <c r="IB743" s="262"/>
      <c r="IC743" s="262"/>
      <c r="ID743" s="262"/>
      <c r="IE743" s="262"/>
      <c r="IF743" s="262"/>
      <c r="IG743" s="262"/>
      <c r="IH743" s="262"/>
      <c r="II743" s="262"/>
      <c r="IJ743" s="262"/>
      <c r="IK743" s="262"/>
      <c r="IL743" s="262"/>
      <c r="IM743" s="262"/>
      <c r="IN743" s="262"/>
      <c r="IO743" s="262"/>
    </row>
    <row r="744" s="20" customFormat="1" ht="92" customHeight="1" spans="1:249">
      <c r="A744" s="246">
        <v>2</v>
      </c>
      <c r="B744" s="247" t="s">
        <v>1739</v>
      </c>
      <c r="C744" s="247" t="s">
        <v>1729</v>
      </c>
      <c r="D744" s="248" t="s">
        <v>40</v>
      </c>
      <c r="E744" s="247" t="s">
        <v>1740</v>
      </c>
      <c r="F744" s="249" t="s">
        <v>1741</v>
      </c>
      <c r="G744" s="250">
        <v>4238.57</v>
      </c>
      <c r="H744" s="249" t="s">
        <v>1742</v>
      </c>
      <c r="I744" s="247" t="s">
        <v>1743</v>
      </c>
      <c r="J744" s="247" t="s">
        <v>1744</v>
      </c>
      <c r="K744" s="247" t="s">
        <v>1745</v>
      </c>
      <c r="L744" s="247" t="s">
        <v>1746</v>
      </c>
      <c r="M744" s="247" t="s">
        <v>1747</v>
      </c>
      <c r="N744" s="247" t="s">
        <v>1748</v>
      </c>
      <c r="O744" s="247" t="s">
        <v>1738</v>
      </c>
      <c r="P744" s="247" t="s">
        <v>1740</v>
      </c>
      <c r="Q744" s="246">
        <v>2021.12</v>
      </c>
      <c r="R744" s="263"/>
      <c r="S744" s="262"/>
      <c r="T744" s="262"/>
      <c r="U744" s="262"/>
      <c r="V744" s="262"/>
      <c r="W744" s="262"/>
      <c r="X744" s="262"/>
      <c r="Y744" s="262"/>
      <c r="Z744" s="262"/>
      <c r="AA744" s="262"/>
      <c r="AB744" s="262"/>
      <c r="AC744" s="262"/>
      <c r="AD744" s="262"/>
      <c r="AE744" s="262"/>
      <c r="AF744" s="262"/>
      <c r="AG744" s="262"/>
      <c r="AH744" s="262"/>
      <c r="AI744" s="262"/>
      <c r="AJ744" s="262"/>
      <c r="AK744" s="262"/>
      <c r="AL744" s="262"/>
      <c r="AM744" s="262"/>
      <c r="AN744" s="262"/>
      <c r="AO744" s="262"/>
      <c r="AP744" s="262"/>
      <c r="AQ744" s="262"/>
      <c r="AR744" s="262"/>
      <c r="AS744" s="262"/>
      <c r="AT744" s="262"/>
      <c r="AU744" s="262"/>
      <c r="AV744" s="262"/>
      <c r="AW744" s="262"/>
      <c r="AX744" s="262"/>
      <c r="AY744" s="262"/>
      <c r="AZ744" s="262"/>
      <c r="BA744" s="262"/>
      <c r="BB744" s="262"/>
      <c r="BC744" s="262"/>
      <c r="BD744" s="262"/>
      <c r="BE744" s="262"/>
      <c r="BF744" s="262"/>
      <c r="BG744" s="262"/>
      <c r="BH744" s="262"/>
      <c r="BI744" s="262"/>
      <c r="BJ744" s="262"/>
      <c r="BK744" s="262"/>
      <c r="BL744" s="262"/>
      <c r="BM744" s="262"/>
      <c r="BN744" s="262"/>
      <c r="BO744" s="262"/>
      <c r="BP744" s="262"/>
      <c r="BQ744" s="262"/>
      <c r="BR744" s="262"/>
      <c r="BS744" s="262"/>
      <c r="BT744" s="262"/>
      <c r="BU744" s="262"/>
      <c r="BV744" s="262"/>
      <c r="BW744" s="262"/>
      <c r="BX744" s="262"/>
      <c r="BY744" s="262"/>
      <c r="BZ744" s="262"/>
      <c r="CA744" s="262"/>
      <c r="CB744" s="262"/>
      <c r="CC744" s="262"/>
      <c r="CD744" s="262"/>
      <c r="CE744" s="262"/>
      <c r="CF744" s="262"/>
      <c r="CG744" s="262"/>
      <c r="CH744" s="262"/>
      <c r="CI744" s="262"/>
      <c r="CJ744" s="262"/>
      <c r="CK744" s="262"/>
      <c r="CL744" s="262"/>
      <c r="CM744" s="262"/>
      <c r="CN744" s="262"/>
      <c r="CO744" s="262"/>
      <c r="CP744" s="262"/>
      <c r="CQ744" s="262"/>
      <c r="CR744" s="262"/>
      <c r="CS744" s="262"/>
      <c r="CT744" s="262"/>
      <c r="CU744" s="262"/>
      <c r="CV744" s="262"/>
      <c r="CW744" s="262"/>
      <c r="CX744" s="262"/>
      <c r="CY744" s="262"/>
      <c r="CZ744" s="262"/>
      <c r="DA744" s="262"/>
      <c r="DB744" s="262"/>
      <c r="DC744" s="262"/>
      <c r="DD744" s="262"/>
      <c r="DE744" s="262"/>
      <c r="DF744" s="262"/>
      <c r="DG744" s="262"/>
      <c r="DH744" s="262"/>
      <c r="DI744" s="262"/>
      <c r="DJ744" s="262"/>
      <c r="DK744" s="262"/>
      <c r="DL744" s="262"/>
      <c r="DM744" s="262"/>
      <c r="DN744" s="262"/>
      <c r="DO744" s="262"/>
      <c r="DP744" s="262"/>
      <c r="DQ744" s="262"/>
      <c r="DR744" s="262"/>
      <c r="DS744" s="262"/>
      <c r="DT744" s="262"/>
      <c r="DU744" s="262"/>
      <c r="DV744" s="262"/>
      <c r="DW744" s="262"/>
      <c r="DX744" s="262"/>
      <c r="DY744" s="262"/>
      <c r="DZ744" s="262"/>
      <c r="EA744" s="262"/>
      <c r="EB744" s="262"/>
      <c r="EC744" s="262"/>
      <c r="ED744" s="262"/>
      <c r="EE744" s="262"/>
      <c r="EF744" s="262"/>
      <c r="EG744" s="262"/>
      <c r="EH744" s="262"/>
      <c r="EI744" s="262"/>
      <c r="EJ744" s="262"/>
      <c r="EK744" s="262"/>
      <c r="EL744" s="262"/>
      <c r="EM744" s="262"/>
      <c r="EN744" s="262"/>
      <c r="EO744" s="262"/>
      <c r="EP744" s="262"/>
      <c r="EQ744" s="262"/>
      <c r="ER744" s="262"/>
      <c r="ES744" s="262"/>
      <c r="ET744" s="262"/>
      <c r="EU744" s="262"/>
      <c r="EV744" s="262"/>
      <c r="EW744" s="262"/>
      <c r="EX744" s="262"/>
      <c r="EY744" s="262"/>
      <c r="EZ744" s="262"/>
      <c r="FA744" s="262"/>
      <c r="FB744" s="262"/>
      <c r="FC744" s="262"/>
      <c r="FD744" s="262"/>
      <c r="FE744" s="262"/>
      <c r="FF744" s="262"/>
      <c r="FG744" s="262"/>
      <c r="FH744" s="262"/>
      <c r="FI744" s="262"/>
      <c r="FJ744" s="262"/>
      <c r="FK744" s="262"/>
      <c r="FL744" s="262"/>
      <c r="FM744" s="262"/>
      <c r="FN744" s="262"/>
      <c r="FO744" s="262"/>
      <c r="FP744" s="262"/>
      <c r="FQ744" s="262"/>
      <c r="FR744" s="262"/>
      <c r="FS744" s="262"/>
      <c r="FT744" s="262"/>
      <c r="FU744" s="262"/>
      <c r="FV744" s="262"/>
      <c r="FW744" s="262"/>
      <c r="FX744" s="262"/>
      <c r="FY744" s="262"/>
      <c r="FZ744" s="262"/>
      <c r="GA744" s="262"/>
      <c r="GB744" s="262"/>
      <c r="GC744" s="262"/>
      <c r="GD744" s="262"/>
      <c r="GE744" s="262"/>
      <c r="GF744" s="262"/>
      <c r="GG744" s="262"/>
      <c r="GH744" s="262"/>
      <c r="GI744" s="262"/>
      <c r="GJ744" s="262"/>
      <c r="GK744" s="262"/>
      <c r="GL744" s="262"/>
      <c r="GM744" s="262"/>
      <c r="GN744" s="262"/>
      <c r="GO744" s="262"/>
      <c r="GP744" s="262"/>
      <c r="GQ744" s="262"/>
      <c r="GR744" s="262"/>
      <c r="GS744" s="262"/>
      <c r="GT744" s="262"/>
      <c r="GU744" s="262"/>
      <c r="GV744" s="262"/>
      <c r="GW744" s="262"/>
      <c r="GX744" s="262"/>
      <c r="GY744" s="262"/>
      <c r="GZ744" s="262"/>
      <c r="HA744" s="262"/>
      <c r="HB744" s="262"/>
      <c r="HC744" s="262"/>
      <c r="HD744" s="262"/>
      <c r="HE744" s="262"/>
      <c r="HF744" s="262"/>
      <c r="HG744" s="262"/>
      <c r="HH744" s="262"/>
      <c r="HI744" s="262"/>
      <c r="HJ744" s="262"/>
      <c r="HK744" s="262"/>
      <c r="HL744" s="262"/>
      <c r="HM744" s="262"/>
      <c r="HN744" s="262"/>
      <c r="HO744" s="262"/>
      <c r="HP744" s="262"/>
      <c r="HQ744" s="262"/>
      <c r="HR744" s="262"/>
      <c r="HS744" s="262"/>
      <c r="HT744" s="262"/>
      <c r="HU744" s="262"/>
      <c r="HV744" s="262"/>
      <c r="HW744" s="262"/>
      <c r="HX744" s="262"/>
      <c r="HY744" s="262"/>
      <c r="HZ744" s="262"/>
      <c r="IA744" s="262"/>
      <c r="IB744" s="262"/>
      <c r="IC744" s="262"/>
      <c r="ID744" s="262"/>
      <c r="IE744" s="262"/>
      <c r="IF744" s="262"/>
      <c r="IG744" s="262"/>
      <c r="IH744" s="262"/>
      <c r="II744" s="262"/>
      <c r="IJ744" s="262"/>
      <c r="IK744" s="262"/>
      <c r="IL744" s="262"/>
      <c r="IM744" s="262"/>
      <c r="IN744" s="262"/>
      <c r="IO744" s="262"/>
    </row>
    <row r="745" s="8" customFormat="1" ht="76" customHeight="1" spans="1:18">
      <c r="A745" s="90">
        <v>3</v>
      </c>
      <c r="B745" s="93" t="s">
        <v>1749</v>
      </c>
      <c r="C745" s="93" t="s">
        <v>39</v>
      </c>
      <c r="D745" s="61" t="s">
        <v>46</v>
      </c>
      <c r="E745" s="93" t="s">
        <v>1750</v>
      </c>
      <c r="F745" s="221" t="s">
        <v>1751</v>
      </c>
      <c r="G745" s="64">
        <v>127</v>
      </c>
      <c r="H745" s="221" t="s">
        <v>1752</v>
      </c>
      <c r="I745" s="93"/>
      <c r="J745" s="93">
        <v>1</v>
      </c>
      <c r="K745" s="93"/>
      <c r="L745" s="93">
        <v>0.0274</v>
      </c>
      <c r="M745" s="93"/>
      <c r="N745" s="93">
        <v>0.1176</v>
      </c>
      <c r="O745" s="93" t="s">
        <v>1753</v>
      </c>
      <c r="P745" s="93" t="s">
        <v>76</v>
      </c>
      <c r="Q745" s="90">
        <v>2021.12</v>
      </c>
      <c r="R745" s="116"/>
    </row>
    <row r="746" s="21" customFormat="1" ht="76" customHeight="1" spans="1:18">
      <c r="A746" s="90">
        <v>5</v>
      </c>
      <c r="B746" s="251" t="s">
        <v>1754</v>
      </c>
      <c r="C746" s="251" t="s">
        <v>1755</v>
      </c>
      <c r="D746" s="61" t="s">
        <v>46</v>
      </c>
      <c r="E746" s="251" t="s">
        <v>1756</v>
      </c>
      <c r="F746" s="252" t="s">
        <v>1757</v>
      </c>
      <c r="G746" s="251">
        <v>54</v>
      </c>
      <c r="H746" s="252" t="s">
        <v>1758</v>
      </c>
      <c r="I746" s="251">
        <v>1</v>
      </c>
      <c r="J746" s="251"/>
      <c r="K746" s="251"/>
      <c r="L746" s="251">
        <v>0.0204</v>
      </c>
      <c r="M746" s="251"/>
      <c r="N746" s="251">
        <v>0.112</v>
      </c>
      <c r="O746" s="93" t="s">
        <v>1753</v>
      </c>
      <c r="P746" s="251" t="s">
        <v>1759</v>
      </c>
      <c r="Q746" s="90">
        <v>2021.12</v>
      </c>
      <c r="R746" s="251"/>
    </row>
    <row r="747" s="21" customFormat="1" ht="76" customHeight="1" spans="1:18">
      <c r="A747" s="90">
        <v>6</v>
      </c>
      <c r="B747" s="251" t="s">
        <v>1760</v>
      </c>
      <c r="C747" s="93" t="s">
        <v>39</v>
      </c>
      <c r="D747" s="61" t="s">
        <v>46</v>
      </c>
      <c r="E747" s="251" t="s">
        <v>1761</v>
      </c>
      <c r="F747" s="252" t="s">
        <v>1762</v>
      </c>
      <c r="G747" s="251">
        <v>102.55</v>
      </c>
      <c r="H747" s="252" t="s">
        <v>1758</v>
      </c>
      <c r="I747" s="251"/>
      <c r="J747" s="251"/>
      <c r="K747" s="251"/>
      <c r="L747" s="251"/>
      <c r="M747" s="251"/>
      <c r="N747" s="251"/>
      <c r="O747" s="93" t="s">
        <v>1753</v>
      </c>
      <c r="P747" s="251" t="s">
        <v>1761</v>
      </c>
      <c r="Q747" s="90">
        <v>2021.12</v>
      </c>
      <c r="R747" s="251"/>
    </row>
    <row r="748" s="8" customFormat="1" ht="76" customHeight="1" spans="1:18">
      <c r="A748" s="90">
        <v>7</v>
      </c>
      <c r="B748" s="93" t="s">
        <v>1763</v>
      </c>
      <c r="C748" s="93" t="s">
        <v>39</v>
      </c>
      <c r="D748" s="61" t="s">
        <v>46</v>
      </c>
      <c r="E748" s="93" t="s">
        <v>1609</v>
      </c>
      <c r="F748" s="221" t="s">
        <v>1764</v>
      </c>
      <c r="G748" s="64">
        <v>68</v>
      </c>
      <c r="H748" s="221" t="s">
        <v>1765</v>
      </c>
      <c r="I748" s="93">
        <v>1</v>
      </c>
      <c r="J748" s="93"/>
      <c r="K748" s="93">
        <v>32</v>
      </c>
      <c r="L748" s="93">
        <v>43</v>
      </c>
      <c r="M748" s="93">
        <v>166</v>
      </c>
      <c r="N748" s="93">
        <v>228</v>
      </c>
      <c r="O748" s="93" t="s">
        <v>1753</v>
      </c>
      <c r="P748" s="93" t="s">
        <v>93</v>
      </c>
      <c r="Q748" s="90">
        <v>2021.11</v>
      </c>
      <c r="R748" s="116"/>
    </row>
    <row r="749" s="7" customFormat="1" ht="45" customHeight="1" spans="1:18">
      <c r="A749" s="84" t="s">
        <v>1766</v>
      </c>
      <c r="B749" s="84"/>
      <c r="C749" s="253"/>
      <c r="D749" s="253"/>
      <c r="E749" s="254"/>
      <c r="F749" s="255" t="s">
        <v>1767</v>
      </c>
      <c r="G749" s="60">
        <f>SUM(G750:G777)</f>
        <v>2430</v>
      </c>
      <c r="H749" s="255"/>
      <c r="I749" s="254"/>
      <c r="J749" s="254"/>
      <c r="K749" s="82"/>
      <c r="L749" s="258"/>
      <c r="M749" s="85"/>
      <c r="N749" s="258"/>
      <c r="O749" s="254"/>
      <c r="P749" s="254"/>
      <c r="Q749" s="84"/>
      <c r="R749" s="88"/>
    </row>
    <row r="750" s="7" customFormat="1" ht="42" customHeight="1" spans="1:18">
      <c r="A750" s="90">
        <v>1</v>
      </c>
      <c r="B750" s="90" t="s">
        <v>1768</v>
      </c>
      <c r="C750" s="90" t="s">
        <v>39</v>
      </c>
      <c r="D750" s="90" t="s">
        <v>1769</v>
      </c>
      <c r="E750" s="61" t="s">
        <v>1770</v>
      </c>
      <c r="F750" s="120" t="s">
        <v>1771</v>
      </c>
      <c r="G750" s="128">
        <v>800</v>
      </c>
      <c r="H750" s="120" t="s">
        <v>1772</v>
      </c>
      <c r="I750" s="90">
        <v>1</v>
      </c>
      <c r="J750" s="90"/>
      <c r="K750" s="87">
        <v>0.0126</v>
      </c>
      <c r="L750" s="87"/>
      <c r="M750" s="87">
        <v>0.0618</v>
      </c>
      <c r="N750" s="90"/>
      <c r="O750" s="90" t="s">
        <v>1773</v>
      </c>
      <c r="P750" s="61" t="s">
        <v>1770</v>
      </c>
      <c r="Q750" s="156">
        <v>2021.12</v>
      </c>
      <c r="R750" s="90"/>
    </row>
    <row r="751" s="7" customFormat="1" ht="42" customHeight="1" spans="1:18">
      <c r="A751" s="90">
        <v>2</v>
      </c>
      <c r="B751" s="90" t="s">
        <v>1774</v>
      </c>
      <c r="C751" s="90" t="s">
        <v>39</v>
      </c>
      <c r="D751" s="90" t="s">
        <v>1769</v>
      </c>
      <c r="E751" s="61" t="s">
        <v>1775</v>
      </c>
      <c r="F751" s="120" t="s">
        <v>1776</v>
      </c>
      <c r="G751" s="128">
        <v>20</v>
      </c>
      <c r="H751" s="120" t="s">
        <v>1772</v>
      </c>
      <c r="I751" s="90">
        <v>1</v>
      </c>
      <c r="J751" s="90"/>
      <c r="K751" s="87">
        <v>0.0006</v>
      </c>
      <c r="L751" s="87"/>
      <c r="M751" s="87">
        <v>0.0036</v>
      </c>
      <c r="N751" s="90"/>
      <c r="O751" s="90" t="s">
        <v>1773</v>
      </c>
      <c r="P751" s="61" t="s">
        <v>1775</v>
      </c>
      <c r="Q751" s="156">
        <v>2021.12</v>
      </c>
      <c r="R751" s="90"/>
    </row>
    <row r="752" s="8" customFormat="1" ht="42" customHeight="1" spans="1:18">
      <c r="A752" s="90">
        <v>3</v>
      </c>
      <c r="B752" s="90" t="s">
        <v>1777</v>
      </c>
      <c r="C752" s="90" t="s">
        <v>39</v>
      </c>
      <c r="D752" s="90" t="s">
        <v>1769</v>
      </c>
      <c r="E752" s="61" t="s">
        <v>1778</v>
      </c>
      <c r="F752" s="120" t="s">
        <v>1779</v>
      </c>
      <c r="G752" s="128">
        <v>20</v>
      </c>
      <c r="H752" s="120" t="s">
        <v>1772</v>
      </c>
      <c r="I752" s="90">
        <v>1</v>
      </c>
      <c r="J752" s="90"/>
      <c r="K752" s="87">
        <v>0.0008</v>
      </c>
      <c r="L752" s="87"/>
      <c r="M752" s="87">
        <v>0.0048</v>
      </c>
      <c r="N752" s="90"/>
      <c r="O752" s="90" t="s">
        <v>1773</v>
      </c>
      <c r="P752" s="61" t="s">
        <v>1778</v>
      </c>
      <c r="Q752" s="156">
        <v>2021.12</v>
      </c>
      <c r="R752" s="90"/>
    </row>
    <row r="753" s="8" customFormat="1" ht="42" customHeight="1" spans="1:18">
      <c r="A753" s="90">
        <v>4</v>
      </c>
      <c r="B753" s="90" t="s">
        <v>1780</v>
      </c>
      <c r="C753" s="90" t="s">
        <v>39</v>
      </c>
      <c r="D753" s="90" t="s">
        <v>1769</v>
      </c>
      <c r="E753" s="61" t="s">
        <v>1781</v>
      </c>
      <c r="F753" s="120" t="s">
        <v>1782</v>
      </c>
      <c r="G753" s="128">
        <v>30</v>
      </c>
      <c r="H753" s="120" t="s">
        <v>1772</v>
      </c>
      <c r="I753" s="90">
        <v>1</v>
      </c>
      <c r="J753" s="90"/>
      <c r="K753" s="87">
        <v>0.0015</v>
      </c>
      <c r="L753" s="87"/>
      <c r="M753" s="87">
        <v>0.009</v>
      </c>
      <c r="N753" s="90"/>
      <c r="O753" s="90" t="s">
        <v>1773</v>
      </c>
      <c r="P753" s="61" t="s">
        <v>1781</v>
      </c>
      <c r="Q753" s="156">
        <v>2021.12</v>
      </c>
      <c r="R753" s="90"/>
    </row>
    <row r="754" s="8" customFormat="1" ht="42" customHeight="1" spans="1:18">
      <c r="A754" s="90">
        <v>5</v>
      </c>
      <c r="B754" s="90" t="s">
        <v>1783</v>
      </c>
      <c r="C754" s="90" t="s">
        <v>39</v>
      </c>
      <c r="D754" s="90" t="s">
        <v>1769</v>
      </c>
      <c r="E754" s="61" t="s">
        <v>1784</v>
      </c>
      <c r="F754" s="120" t="s">
        <v>1785</v>
      </c>
      <c r="G754" s="128">
        <v>20</v>
      </c>
      <c r="H754" s="120" t="s">
        <v>1772</v>
      </c>
      <c r="I754" s="90">
        <v>1</v>
      </c>
      <c r="J754" s="90"/>
      <c r="K754" s="87">
        <v>0.0006</v>
      </c>
      <c r="L754" s="87"/>
      <c r="M754" s="87">
        <v>0.0036</v>
      </c>
      <c r="N754" s="90"/>
      <c r="O754" s="90" t="s">
        <v>1773</v>
      </c>
      <c r="P754" s="61" t="s">
        <v>1784</v>
      </c>
      <c r="Q754" s="156">
        <v>2021.12</v>
      </c>
      <c r="R754" s="90"/>
    </row>
    <row r="755" s="8" customFormat="1" ht="42" customHeight="1" spans="1:18">
      <c r="A755" s="90">
        <v>6</v>
      </c>
      <c r="B755" s="90" t="s">
        <v>1786</v>
      </c>
      <c r="C755" s="90" t="s">
        <v>39</v>
      </c>
      <c r="D755" s="90" t="s">
        <v>1769</v>
      </c>
      <c r="E755" s="61" t="s">
        <v>1109</v>
      </c>
      <c r="F755" s="120" t="s">
        <v>1782</v>
      </c>
      <c r="G755" s="128">
        <v>25</v>
      </c>
      <c r="H755" s="120" t="s">
        <v>1772</v>
      </c>
      <c r="I755" s="90">
        <v>1</v>
      </c>
      <c r="J755" s="90"/>
      <c r="K755" s="87">
        <v>0.001</v>
      </c>
      <c r="L755" s="87"/>
      <c r="M755" s="87">
        <v>0.006</v>
      </c>
      <c r="N755" s="90"/>
      <c r="O755" s="90" t="s">
        <v>1773</v>
      </c>
      <c r="P755" s="61" t="s">
        <v>1109</v>
      </c>
      <c r="Q755" s="156">
        <v>2021.12</v>
      </c>
      <c r="R755" s="90"/>
    </row>
    <row r="756" s="8" customFormat="1" ht="42" customHeight="1" spans="1:18">
      <c r="A756" s="90">
        <v>7</v>
      </c>
      <c r="B756" s="90" t="s">
        <v>1787</v>
      </c>
      <c r="C756" s="90" t="s">
        <v>39</v>
      </c>
      <c r="D756" s="90" t="s">
        <v>1769</v>
      </c>
      <c r="E756" s="61" t="s">
        <v>1788</v>
      </c>
      <c r="F756" s="120" t="s">
        <v>1789</v>
      </c>
      <c r="G756" s="128">
        <v>35</v>
      </c>
      <c r="H756" s="120" t="s">
        <v>1772</v>
      </c>
      <c r="I756" s="90">
        <v>1</v>
      </c>
      <c r="J756" s="90"/>
      <c r="K756" s="87">
        <v>0.0006</v>
      </c>
      <c r="L756" s="87"/>
      <c r="M756" s="87">
        <v>0.0022</v>
      </c>
      <c r="N756" s="90"/>
      <c r="O756" s="90" t="s">
        <v>1773</v>
      </c>
      <c r="P756" s="61" t="s">
        <v>1788</v>
      </c>
      <c r="Q756" s="156">
        <v>2021.12</v>
      </c>
      <c r="R756" s="90"/>
    </row>
    <row r="757" s="8" customFormat="1" ht="42" customHeight="1" spans="1:18">
      <c r="A757" s="90">
        <v>8</v>
      </c>
      <c r="B757" s="90" t="s">
        <v>1790</v>
      </c>
      <c r="C757" s="90" t="s">
        <v>39</v>
      </c>
      <c r="D757" s="90" t="s">
        <v>1769</v>
      </c>
      <c r="E757" s="61" t="s">
        <v>1197</v>
      </c>
      <c r="F757" s="120" t="s">
        <v>1791</v>
      </c>
      <c r="G757" s="128">
        <v>40</v>
      </c>
      <c r="H757" s="120" t="s">
        <v>1772</v>
      </c>
      <c r="I757" s="90">
        <v>1</v>
      </c>
      <c r="J757" s="90"/>
      <c r="K757" s="87">
        <v>0.0005</v>
      </c>
      <c r="L757" s="87"/>
      <c r="M757" s="87">
        <v>0.003</v>
      </c>
      <c r="N757" s="90"/>
      <c r="O757" s="90" t="s">
        <v>1773</v>
      </c>
      <c r="P757" s="61" t="s">
        <v>1197</v>
      </c>
      <c r="Q757" s="156">
        <v>2021.12</v>
      </c>
      <c r="R757" s="90"/>
    </row>
    <row r="758" s="8" customFormat="1" ht="42" customHeight="1" spans="1:18">
      <c r="A758" s="90">
        <v>9</v>
      </c>
      <c r="B758" s="90" t="s">
        <v>1792</v>
      </c>
      <c r="C758" s="90" t="s">
        <v>39</v>
      </c>
      <c r="D758" s="90" t="s">
        <v>1769</v>
      </c>
      <c r="E758" s="61" t="s">
        <v>1793</v>
      </c>
      <c r="F758" s="120" t="s">
        <v>1794</v>
      </c>
      <c r="G758" s="128">
        <v>60</v>
      </c>
      <c r="H758" s="120" t="s">
        <v>1772</v>
      </c>
      <c r="I758" s="90">
        <v>1</v>
      </c>
      <c r="J758" s="90"/>
      <c r="K758" s="87">
        <v>0.0015</v>
      </c>
      <c r="L758" s="87"/>
      <c r="M758" s="87">
        <v>0.009</v>
      </c>
      <c r="N758" s="90"/>
      <c r="O758" s="90" t="s">
        <v>1773</v>
      </c>
      <c r="P758" s="61" t="s">
        <v>1793</v>
      </c>
      <c r="Q758" s="156">
        <v>2021.12</v>
      </c>
      <c r="R758" s="90"/>
    </row>
    <row r="759" s="8" customFormat="1" ht="42" customHeight="1" spans="1:18">
      <c r="A759" s="90">
        <v>10</v>
      </c>
      <c r="B759" s="90" t="s">
        <v>1795</v>
      </c>
      <c r="C759" s="90" t="s">
        <v>39</v>
      </c>
      <c r="D759" s="90" t="s">
        <v>1769</v>
      </c>
      <c r="E759" s="61" t="s">
        <v>1796</v>
      </c>
      <c r="F759" s="120" t="s">
        <v>1782</v>
      </c>
      <c r="G759" s="128">
        <v>40</v>
      </c>
      <c r="H759" s="120" t="s">
        <v>1772</v>
      </c>
      <c r="I759" s="90">
        <v>1</v>
      </c>
      <c r="J759" s="90"/>
      <c r="K759" s="87">
        <v>0.0016</v>
      </c>
      <c r="L759" s="87"/>
      <c r="M759" s="87">
        <v>0.0096</v>
      </c>
      <c r="N759" s="90"/>
      <c r="O759" s="90" t="s">
        <v>1773</v>
      </c>
      <c r="P759" s="61" t="s">
        <v>1796</v>
      </c>
      <c r="Q759" s="156">
        <v>2021.12</v>
      </c>
      <c r="R759" s="90"/>
    </row>
    <row r="760" s="8" customFormat="1" ht="42" customHeight="1" spans="1:18">
      <c r="A760" s="90">
        <v>11</v>
      </c>
      <c r="B760" s="90" t="s">
        <v>1797</v>
      </c>
      <c r="C760" s="90" t="s">
        <v>39</v>
      </c>
      <c r="D760" s="90" t="s">
        <v>1769</v>
      </c>
      <c r="E760" s="61" t="s">
        <v>1798</v>
      </c>
      <c r="F760" s="120" t="s">
        <v>1799</v>
      </c>
      <c r="G760" s="128">
        <v>30</v>
      </c>
      <c r="H760" s="120" t="s">
        <v>1772</v>
      </c>
      <c r="I760" s="90">
        <v>1</v>
      </c>
      <c r="J760" s="90"/>
      <c r="K760" s="87">
        <v>0.0005</v>
      </c>
      <c r="L760" s="87"/>
      <c r="M760" s="87">
        <v>0.003</v>
      </c>
      <c r="N760" s="90"/>
      <c r="O760" s="90" t="s">
        <v>1773</v>
      </c>
      <c r="P760" s="61" t="s">
        <v>1798</v>
      </c>
      <c r="Q760" s="156">
        <v>2021.12</v>
      </c>
      <c r="R760" s="90"/>
    </row>
    <row r="761" s="8" customFormat="1" ht="42" customHeight="1" spans="1:18">
      <c r="A761" s="90">
        <v>12</v>
      </c>
      <c r="B761" s="90" t="s">
        <v>1800</v>
      </c>
      <c r="C761" s="90" t="s">
        <v>39</v>
      </c>
      <c r="D761" s="90" t="s">
        <v>1769</v>
      </c>
      <c r="E761" s="61" t="s">
        <v>1801</v>
      </c>
      <c r="F761" s="120" t="s">
        <v>1802</v>
      </c>
      <c r="G761" s="128">
        <v>50</v>
      </c>
      <c r="H761" s="120" t="s">
        <v>1772</v>
      </c>
      <c r="I761" s="90">
        <v>1</v>
      </c>
      <c r="J761" s="90"/>
      <c r="K761" s="87">
        <v>0.0012</v>
      </c>
      <c r="L761" s="87"/>
      <c r="M761" s="87">
        <v>0.0072</v>
      </c>
      <c r="N761" s="90"/>
      <c r="O761" s="90" t="s">
        <v>1773</v>
      </c>
      <c r="P761" s="61" t="s">
        <v>1801</v>
      </c>
      <c r="Q761" s="156">
        <v>2021.12</v>
      </c>
      <c r="R761" s="90"/>
    </row>
    <row r="762" s="8" customFormat="1" ht="42" customHeight="1" spans="1:18">
      <c r="A762" s="90">
        <v>13</v>
      </c>
      <c r="B762" s="90" t="s">
        <v>1803</v>
      </c>
      <c r="C762" s="90" t="s">
        <v>39</v>
      </c>
      <c r="D762" s="90" t="s">
        <v>1769</v>
      </c>
      <c r="E762" s="61" t="s">
        <v>1804</v>
      </c>
      <c r="F762" s="120" t="s">
        <v>1805</v>
      </c>
      <c r="G762" s="128">
        <v>150</v>
      </c>
      <c r="H762" s="120" t="s">
        <v>1772</v>
      </c>
      <c r="I762" s="90">
        <v>1</v>
      </c>
      <c r="J762" s="90"/>
      <c r="K762" s="87">
        <v>0.004</v>
      </c>
      <c r="L762" s="87"/>
      <c r="M762" s="87">
        <v>0.024</v>
      </c>
      <c r="N762" s="90"/>
      <c r="O762" s="90" t="s">
        <v>1773</v>
      </c>
      <c r="P762" s="61" t="s">
        <v>1804</v>
      </c>
      <c r="Q762" s="156">
        <v>2021.12</v>
      </c>
      <c r="R762" s="90"/>
    </row>
    <row r="763" s="8" customFormat="1" ht="42" customHeight="1" spans="1:18">
      <c r="A763" s="90">
        <v>14</v>
      </c>
      <c r="B763" s="90" t="s">
        <v>1806</v>
      </c>
      <c r="C763" s="90" t="s">
        <v>39</v>
      </c>
      <c r="D763" s="90" t="s">
        <v>1769</v>
      </c>
      <c r="E763" s="61" t="s">
        <v>1807</v>
      </c>
      <c r="F763" s="120" t="s">
        <v>1808</v>
      </c>
      <c r="G763" s="128">
        <v>200</v>
      </c>
      <c r="H763" s="120" t="s">
        <v>1772</v>
      </c>
      <c r="I763" s="90">
        <v>1</v>
      </c>
      <c r="J763" s="90"/>
      <c r="K763" s="87">
        <v>0.0021</v>
      </c>
      <c r="L763" s="87"/>
      <c r="M763" s="87">
        <v>0.0152</v>
      </c>
      <c r="N763" s="90"/>
      <c r="O763" s="90" t="s">
        <v>1773</v>
      </c>
      <c r="P763" s="61" t="s">
        <v>1807</v>
      </c>
      <c r="Q763" s="156">
        <v>2021.12</v>
      </c>
      <c r="R763" s="90"/>
    </row>
    <row r="764" s="8" customFormat="1" ht="42" customHeight="1" spans="1:18">
      <c r="A764" s="90">
        <v>15</v>
      </c>
      <c r="B764" s="90" t="s">
        <v>1809</v>
      </c>
      <c r="C764" s="90" t="s">
        <v>39</v>
      </c>
      <c r="D764" s="90" t="s">
        <v>1769</v>
      </c>
      <c r="E764" s="61" t="s">
        <v>1810</v>
      </c>
      <c r="F764" s="120" t="s">
        <v>1811</v>
      </c>
      <c r="G764" s="128">
        <v>50</v>
      </c>
      <c r="H764" s="120" t="s">
        <v>1772</v>
      </c>
      <c r="I764" s="90">
        <v>1</v>
      </c>
      <c r="J764" s="90"/>
      <c r="K764" s="87">
        <v>0.0018</v>
      </c>
      <c r="L764" s="87"/>
      <c r="M764" s="87">
        <v>0.0148</v>
      </c>
      <c r="N764" s="90"/>
      <c r="O764" s="90" t="s">
        <v>1773</v>
      </c>
      <c r="P764" s="61" t="s">
        <v>1810</v>
      </c>
      <c r="Q764" s="156">
        <v>2021.12</v>
      </c>
      <c r="R764" s="90"/>
    </row>
    <row r="765" s="8" customFormat="1" ht="42" customHeight="1" spans="1:18">
      <c r="A765" s="90">
        <v>16</v>
      </c>
      <c r="B765" s="90" t="s">
        <v>1812</v>
      </c>
      <c r="C765" s="90" t="s">
        <v>39</v>
      </c>
      <c r="D765" s="90" t="s">
        <v>1769</v>
      </c>
      <c r="E765" s="61" t="s">
        <v>457</v>
      </c>
      <c r="F765" s="120" t="s">
        <v>1813</v>
      </c>
      <c r="G765" s="128">
        <v>50</v>
      </c>
      <c r="H765" s="120" t="s">
        <v>1772</v>
      </c>
      <c r="I765" s="90">
        <v>1</v>
      </c>
      <c r="J765" s="90"/>
      <c r="K765" s="87">
        <v>0.001</v>
      </c>
      <c r="L765" s="87"/>
      <c r="M765" s="87">
        <v>0.006</v>
      </c>
      <c r="N765" s="90"/>
      <c r="O765" s="90" t="s">
        <v>1773</v>
      </c>
      <c r="P765" s="61" t="s">
        <v>457</v>
      </c>
      <c r="Q765" s="156">
        <v>2021.12</v>
      </c>
      <c r="R765" s="90"/>
    </row>
    <row r="766" s="8" customFormat="1" ht="42" customHeight="1" spans="1:18">
      <c r="A766" s="90">
        <v>17</v>
      </c>
      <c r="B766" s="90" t="s">
        <v>1814</v>
      </c>
      <c r="C766" s="90" t="s">
        <v>39</v>
      </c>
      <c r="D766" s="90" t="s">
        <v>1769</v>
      </c>
      <c r="E766" s="61" t="s">
        <v>1815</v>
      </c>
      <c r="F766" s="120" t="s">
        <v>1816</v>
      </c>
      <c r="G766" s="128">
        <v>20</v>
      </c>
      <c r="H766" s="120" t="s">
        <v>1772</v>
      </c>
      <c r="I766" s="90">
        <v>1</v>
      </c>
      <c r="J766" s="90"/>
      <c r="K766" s="87">
        <v>0.0004</v>
      </c>
      <c r="L766" s="86"/>
      <c r="M766" s="87">
        <v>0.0024</v>
      </c>
      <c r="N766" s="90"/>
      <c r="O766" s="90" t="s">
        <v>1773</v>
      </c>
      <c r="P766" s="61" t="s">
        <v>1815</v>
      </c>
      <c r="Q766" s="156">
        <v>2021.12</v>
      </c>
      <c r="R766" s="90"/>
    </row>
    <row r="767" s="8" customFormat="1" ht="42" customHeight="1" spans="1:18">
      <c r="A767" s="90">
        <v>18</v>
      </c>
      <c r="B767" s="90" t="s">
        <v>1817</v>
      </c>
      <c r="C767" s="90" t="s">
        <v>39</v>
      </c>
      <c r="D767" s="90" t="s">
        <v>1769</v>
      </c>
      <c r="E767" s="61" t="s">
        <v>1818</v>
      </c>
      <c r="F767" s="120" t="s">
        <v>1819</v>
      </c>
      <c r="G767" s="128">
        <v>25</v>
      </c>
      <c r="H767" s="120" t="s">
        <v>1772</v>
      </c>
      <c r="I767" s="90">
        <v>1</v>
      </c>
      <c r="J767" s="90"/>
      <c r="K767" s="87">
        <v>0.0007</v>
      </c>
      <c r="L767" s="87"/>
      <c r="M767" s="87">
        <v>0.0031</v>
      </c>
      <c r="N767" s="90"/>
      <c r="O767" s="90" t="s">
        <v>1773</v>
      </c>
      <c r="P767" s="61" t="s">
        <v>1818</v>
      </c>
      <c r="Q767" s="156">
        <v>2021.12</v>
      </c>
      <c r="R767" s="90"/>
    </row>
    <row r="768" s="8" customFormat="1" ht="42" customHeight="1" spans="1:18">
      <c r="A768" s="90">
        <v>19</v>
      </c>
      <c r="B768" s="90" t="s">
        <v>1820</v>
      </c>
      <c r="C768" s="90" t="s">
        <v>39</v>
      </c>
      <c r="D768" s="90" t="s">
        <v>1769</v>
      </c>
      <c r="E768" s="61" t="s">
        <v>1213</v>
      </c>
      <c r="F768" s="120" t="s">
        <v>1821</v>
      </c>
      <c r="G768" s="128">
        <v>40</v>
      </c>
      <c r="H768" s="120" t="s">
        <v>1772</v>
      </c>
      <c r="I768" s="90">
        <v>1</v>
      </c>
      <c r="J768" s="90"/>
      <c r="K768" s="87">
        <v>0.001</v>
      </c>
      <c r="L768" s="87"/>
      <c r="M768" s="87">
        <v>0.006</v>
      </c>
      <c r="N768" s="90"/>
      <c r="O768" s="90" t="s">
        <v>1773</v>
      </c>
      <c r="P768" s="61" t="s">
        <v>1213</v>
      </c>
      <c r="Q768" s="156">
        <v>2021.12</v>
      </c>
      <c r="R768" s="90"/>
    </row>
    <row r="769" s="8" customFormat="1" ht="42" customHeight="1" spans="1:18">
      <c r="A769" s="90">
        <v>20</v>
      </c>
      <c r="B769" s="90" t="s">
        <v>1822</v>
      </c>
      <c r="C769" s="90" t="s">
        <v>39</v>
      </c>
      <c r="D769" s="90" t="s">
        <v>1769</v>
      </c>
      <c r="E769" s="61" t="s">
        <v>1823</v>
      </c>
      <c r="F769" s="120" t="s">
        <v>1824</v>
      </c>
      <c r="G769" s="128">
        <v>20</v>
      </c>
      <c r="H769" s="120" t="s">
        <v>1772</v>
      </c>
      <c r="I769" s="90">
        <v>1</v>
      </c>
      <c r="J769" s="90"/>
      <c r="K769" s="87">
        <v>0.002</v>
      </c>
      <c r="L769" s="87"/>
      <c r="M769" s="87">
        <v>0.0106</v>
      </c>
      <c r="N769" s="90"/>
      <c r="O769" s="90" t="s">
        <v>1773</v>
      </c>
      <c r="P769" s="61" t="s">
        <v>1823</v>
      </c>
      <c r="Q769" s="156">
        <v>2021.12</v>
      </c>
      <c r="R769" s="90"/>
    </row>
    <row r="770" s="8" customFormat="1" ht="42" customHeight="1" spans="1:18">
      <c r="A770" s="90">
        <v>21</v>
      </c>
      <c r="B770" s="90" t="s">
        <v>1825</v>
      </c>
      <c r="C770" s="90" t="s">
        <v>39</v>
      </c>
      <c r="D770" s="90" t="s">
        <v>1769</v>
      </c>
      <c r="E770" s="61" t="s">
        <v>1111</v>
      </c>
      <c r="F770" s="120" t="s">
        <v>1826</v>
      </c>
      <c r="G770" s="128">
        <v>200</v>
      </c>
      <c r="H770" s="120" t="s">
        <v>1772</v>
      </c>
      <c r="I770" s="90">
        <v>1</v>
      </c>
      <c r="J770" s="90"/>
      <c r="K770" s="87">
        <v>0.0018</v>
      </c>
      <c r="L770" s="87"/>
      <c r="M770" s="87">
        <v>0.0092</v>
      </c>
      <c r="N770" s="90"/>
      <c r="O770" s="90" t="s">
        <v>1773</v>
      </c>
      <c r="P770" s="61" t="s">
        <v>1111</v>
      </c>
      <c r="Q770" s="156">
        <v>2021.12</v>
      </c>
      <c r="R770" s="90"/>
    </row>
    <row r="771" s="8" customFormat="1" ht="42" customHeight="1" spans="1:18">
      <c r="A771" s="90">
        <v>22</v>
      </c>
      <c r="B771" s="90" t="s">
        <v>1827</v>
      </c>
      <c r="C771" s="90" t="s">
        <v>39</v>
      </c>
      <c r="D771" s="90" t="s">
        <v>1769</v>
      </c>
      <c r="E771" s="61" t="s">
        <v>1828</v>
      </c>
      <c r="F771" s="120" t="s">
        <v>1829</v>
      </c>
      <c r="G771" s="128">
        <v>70</v>
      </c>
      <c r="H771" s="120" t="s">
        <v>1772</v>
      </c>
      <c r="I771" s="90">
        <v>1</v>
      </c>
      <c r="J771" s="90"/>
      <c r="K771" s="87">
        <v>0.0062</v>
      </c>
      <c r="L771" s="87"/>
      <c r="M771" s="87">
        <v>0.0328</v>
      </c>
      <c r="N771" s="90"/>
      <c r="O771" s="90" t="s">
        <v>1773</v>
      </c>
      <c r="P771" s="61" t="s">
        <v>1828</v>
      </c>
      <c r="Q771" s="156">
        <v>2021.12</v>
      </c>
      <c r="R771" s="90"/>
    </row>
    <row r="772" s="8" customFormat="1" ht="42" customHeight="1" spans="1:18">
      <c r="A772" s="90">
        <v>23</v>
      </c>
      <c r="B772" s="90" t="s">
        <v>1830</v>
      </c>
      <c r="C772" s="90" t="s">
        <v>39</v>
      </c>
      <c r="D772" s="90" t="s">
        <v>1769</v>
      </c>
      <c r="E772" s="61" t="s">
        <v>1831</v>
      </c>
      <c r="F772" s="120" t="s">
        <v>1832</v>
      </c>
      <c r="G772" s="128">
        <v>200</v>
      </c>
      <c r="H772" s="120" t="s">
        <v>1772</v>
      </c>
      <c r="I772" s="90">
        <v>1</v>
      </c>
      <c r="J772" s="90"/>
      <c r="K772" s="87">
        <v>0.0018</v>
      </c>
      <c r="L772" s="87"/>
      <c r="M772" s="87">
        <v>0.009</v>
      </c>
      <c r="N772" s="90"/>
      <c r="O772" s="90" t="s">
        <v>1773</v>
      </c>
      <c r="P772" s="61" t="s">
        <v>1831</v>
      </c>
      <c r="Q772" s="156">
        <v>2021.12</v>
      </c>
      <c r="R772" s="90"/>
    </row>
    <row r="773" s="8" customFormat="1" ht="42" customHeight="1" spans="1:18">
      <c r="A773" s="90">
        <v>24</v>
      </c>
      <c r="B773" s="90" t="s">
        <v>1833</v>
      </c>
      <c r="C773" s="90" t="s">
        <v>39</v>
      </c>
      <c r="D773" s="90" t="s">
        <v>1769</v>
      </c>
      <c r="E773" s="61" t="s">
        <v>1834</v>
      </c>
      <c r="F773" s="120" t="s">
        <v>1835</v>
      </c>
      <c r="G773" s="128">
        <v>35</v>
      </c>
      <c r="H773" s="120" t="s">
        <v>1772</v>
      </c>
      <c r="I773" s="90">
        <v>1</v>
      </c>
      <c r="J773" s="90"/>
      <c r="K773" s="87">
        <v>0.0005</v>
      </c>
      <c r="L773" s="87"/>
      <c r="M773" s="87">
        <v>0.0025</v>
      </c>
      <c r="N773" s="90"/>
      <c r="O773" s="90" t="s">
        <v>1773</v>
      </c>
      <c r="P773" s="61" t="s">
        <v>1834</v>
      </c>
      <c r="Q773" s="156">
        <v>2021.12</v>
      </c>
      <c r="R773" s="90"/>
    </row>
    <row r="774" s="8" customFormat="1" ht="42" customHeight="1" spans="1:18">
      <c r="A774" s="90">
        <v>25</v>
      </c>
      <c r="B774" s="90" t="s">
        <v>1836</v>
      </c>
      <c r="C774" s="90" t="s">
        <v>39</v>
      </c>
      <c r="D774" s="90" t="s">
        <v>1769</v>
      </c>
      <c r="E774" s="61" t="s">
        <v>1187</v>
      </c>
      <c r="F774" s="120" t="s">
        <v>1837</v>
      </c>
      <c r="G774" s="128">
        <v>40</v>
      </c>
      <c r="H774" s="120" t="s">
        <v>1772</v>
      </c>
      <c r="I774" s="90">
        <v>1</v>
      </c>
      <c r="J774" s="90"/>
      <c r="K774" s="87">
        <v>0.0002</v>
      </c>
      <c r="L774" s="86"/>
      <c r="M774" s="87">
        <v>0.001</v>
      </c>
      <c r="N774" s="90"/>
      <c r="O774" s="90" t="s">
        <v>1773</v>
      </c>
      <c r="P774" s="61" t="s">
        <v>1187</v>
      </c>
      <c r="Q774" s="156">
        <v>2021.12</v>
      </c>
      <c r="R774" s="90"/>
    </row>
    <row r="775" s="8" customFormat="1" ht="42" customHeight="1" spans="1:18">
      <c r="A775" s="90">
        <v>26</v>
      </c>
      <c r="B775" s="90" t="s">
        <v>1838</v>
      </c>
      <c r="C775" s="90" t="s">
        <v>39</v>
      </c>
      <c r="D775" s="90" t="s">
        <v>1769</v>
      </c>
      <c r="E775" s="61" t="s">
        <v>1839</v>
      </c>
      <c r="F775" s="120" t="s">
        <v>1789</v>
      </c>
      <c r="G775" s="128">
        <v>60</v>
      </c>
      <c r="H775" s="120" t="s">
        <v>1772</v>
      </c>
      <c r="I775" s="90">
        <v>1</v>
      </c>
      <c r="J775" s="90"/>
      <c r="K775" s="87">
        <v>0.0001</v>
      </c>
      <c r="L775" s="86"/>
      <c r="M775" s="87">
        <v>0.0003</v>
      </c>
      <c r="N775" s="90"/>
      <c r="O775" s="90" t="s">
        <v>1773</v>
      </c>
      <c r="P775" s="61" t="s">
        <v>1839</v>
      </c>
      <c r="Q775" s="156">
        <v>2021.12</v>
      </c>
      <c r="R775" s="90"/>
    </row>
    <row r="776" s="8" customFormat="1" ht="42" customHeight="1" spans="1:18">
      <c r="A776" s="90">
        <v>27</v>
      </c>
      <c r="B776" s="90" t="s">
        <v>1840</v>
      </c>
      <c r="C776" s="90" t="s">
        <v>39</v>
      </c>
      <c r="D776" s="90" t="s">
        <v>1769</v>
      </c>
      <c r="E776" s="61" t="s">
        <v>1841</v>
      </c>
      <c r="F776" s="120" t="s">
        <v>1842</v>
      </c>
      <c r="G776" s="128">
        <v>40</v>
      </c>
      <c r="H776" s="120" t="s">
        <v>1772</v>
      </c>
      <c r="I776" s="90">
        <v>1</v>
      </c>
      <c r="J776" s="90"/>
      <c r="K776" s="87">
        <v>0.0004</v>
      </c>
      <c r="L776" s="86"/>
      <c r="M776" s="87">
        <v>0.0025</v>
      </c>
      <c r="N776" s="90"/>
      <c r="O776" s="90" t="s">
        <v>1773</v>
      </c>
      <c r="P776" s="61" t="s">
        <v>1841</v>
      </c>
      <c r="Q776" s="156">
        <v>2021.12</v>
      </c>
      <c r="R776" s="90"/>
    </row>
    <row r="777" s="6" customFormat="1" ht="29.15" customHeight="1" spans="1:249">
      <c r="A777" s="238">
        <v>28</v>
      </c>
      <c r="B777" s="90" t="s">
        <v>1843</v>
      </c>
      <c r="C777" s="238" t="s">
        <v>1642</v>
      </c>
      <c r="D777" s="90" t="s">
        <v>1769</v>
      </c>
      <c r="E777" s="238" t="s">
        <v>1844</v>
      </c>
      <c r="F777" s="264" t="s">
        <v>1845</v>
      </c>
      <c r="G777" s="265">
        <v>60</v>
      </c>
      <c r="H777" s="264" t="s">
        <v>1846</v>
      </c>
      <c r="I777" s="238">
        <v>1</v>
      </c>
      <c r="J777" s="238"/>
      <c r="K777" s="265">
        <v>0.0005</v>
      </c>
      <c r="L777" s="265"/>
      <c r="M777" s="265">
        <v>0.0032</v>
      </c>
      <c r="N777" s="238"/>
      <c r="O777" s="238" t="s">
        <v>1847</v>
      </c>
      <c r="P777" s="238" t="s">
        <v>1844</v>
      </c>
      <c r="Q777" s="156">
        <v>2021.12</v>
      </c>
      <c r="R777" s="23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c r="CX777" s="8"/>
      <c r="CY777" s="8"/>
      <c r="CZ777" s="8"/>
      <c r="DA777" s="8"/>
      <c r="DB777" s="8"/>
      <c r="DC777" s="8"/>
      <c r="DD777" s="8"/>
      <c r="DE777" s="8"/>
      <c r="DF777" s="8"/>
      <c r="DG777" s="8"/>
      <c r="DH777" s="8"/>
      <c r="DI777" s="8"/>
      <c r="DJ777" s="8"/>
      <c r="DK777" s="8"/>
      <c r="DL777" s="8"/>
      <c r="DM777" s="8"/>
      <c r="DN777" s="8"/>
      <c r="DO777" s="8"/>
      <c r="DP777" s="8"/>
      <c r="DQ777" s="8"/>
      <c r="DR777" s="8"/>
      <c r="DS777" s="8"/>
      <c r="DT777" s="8"/>
      <c r="DU777" s="8"/>
      <c r="DV777" s="8"/>
      <c r="DW777" s="8"/>
      <c r="DX777" s="8"/>
      <c r="DY777" s="8"/>
      <c r="DZ777" s="8"/>
      <c r="EA777" s="8"/>
      <c r="EB777" s="8"/>
      <c r="EC777" s="8"/>
      <c r="ED777" s="8"/>
      <c r="EE777" s="8"/>
      <c r="EF777" s="8"/>
      <c r="EG777" s="8"/>
      <c r="EH777" s="8"/>
      <c r="EI777" s="8"/>
      <c r="EJ777" s="8"/>
      <c r="EK777" s="8"/>
      <c r="EL777" s="8"/>
      <c r="EM777" s="8"/>
      <c r="EN777" s="8"/>
      <c r="EO777" s="8"/>
      <c r="EP777" s="8"/>
      <c r="EQ777" s="8"/>
      <c r="ER777" s="8"/>
      <c r="ES777" s="8"/>
      <c r="ET777" s="8"/>
      <c r="EU777" s="8"/>
      <c r="EV777" s="8"/>
      <c r="EW777" s="8"/>
      <c r="EX777" s="8"/>
      <c r="EY777" s="8"/>
      <c r="EZ777" s="8"/>
      <c r="FA777" s="8"/>
      <c r="FB777" s="8"/>
      <c r="FC777" s="8"/>
      <c r="FD777" s="8"/>
      <c r="FE777" s="8"/>
      <c r="FF777" s="8"/>
      <c r="FG777" s="8"/>
      <c r="FH777" s="8"/>
      <c r="FI777" s="8"/>
      <c r="FJ777" s="8"/>
      <c r="FK777" s="8"/>
      <c r="FL777" s="8"/>
      <c r="FM777" s="8"/>
      <c r="FN777" s="8"/>
      <c r="FO777" s="8"/>
      <c r="FP777" s="8"/>
      <c r="FQ777" s="8"/>
      <c r="FR777" s="8"/>
      <c r="FS777" s="8"/>
      <c r="FT777" s="8"/>
      <c r="FU777" s="8"/>
      <c r="FV777" s="8"/>
      <c r="FW777" s="8"/>
      <c r="FX777" s="8"/>
      <c r="FY777" s="8"/>
      <c r="FZ777" s="8"/>
      <c r="GA777" s="8"/>
      <c r="GB777" s="8"/>
      <c r="GC777" s="8"/>
      <c r="GD777" s="8"/>
      <c r="GE777" s="8"/>
      <c r="GF777" s="8"/>
      <c r="GG777" s="8"/>
      <c r="GH777" s="8"/>
      <c r="GI777" s="8"/>
      <c r="GJ777" s="8"/>
      <c r="GK777" s="8"/>
      <c r="GL777" s="8"/>
      <c r="GM777" s="8"/>
      <c r="GN777" s="8"/>
      <c r="GO777" s="8"/>
      <c r="GP777" s="8"/>
      <c r="GQ777" s="8"/>
      <c r="GR777" s="8"/>
      <c r="GS777" s="8"/>
      <c r="GT777" s="8"/>
      <c r="GU777" s="8"/>
      <c r="GV777" s="8"/>
      <c r="GW777" s="8"/>
      <c r="GX777" s="8"/>
      <c r="GY777" s="8"/>
      <c r="GZ777" s="8"/>
      <c r="HA777" s="8"/>
      <c r="HB777" s="8"/>
      <c r="HC777" s="8"/>
      <c r="HD777" s="8"/>
      <c r="HE777" s="8"/>
      <c r="HF777" s="8"/>
      <c r="HG777" s="8"/>
      <c r="HH777" s="8"/>
      <c r="HI777" s="8"/>
      <c r="HJ777" s="8"/>
      <c r="HK777" s="8"/>
      <c r="HL777" s="8"/>
      <c r="HM777" s="8"/>
      <c r="HN777" s="8"/>
      <c r="HO777" s="8"/>
      <c r="HP777" s="8"/>
      <c r="HQ777" s="8"/>
      <c r="HR777" s="8"/>
      <c r="HS777" s="8"/>
      <c r="HT777" s="8"/>
      <c r="HU777" s="8"/>
      <c r="HV777" s="8"/>
      <c r="HW777" s="8"/>
      <c r="HX777" s="8"/>
      <c r="HY777" s="8"/>
      <c r="HZ777" s="8"/>
      <c r="IA777" s="8"/>
      <c r="IB777" s="8"/>
      <c r="IC777" s="8"/>
      <c r="ID777" s="8"/>
      <c r="IE777" s="8"/>
      <c r="IF777" s="8"/>
      <c r="IG777" s="8"/>
      <c r="IH777" s="8"/>
      <c r="II777" s="8"/>
      <c r="IJ777" s="8"/>
      <c r="IK777" s="8"/>
      <c r="IL777" s="8"/>
      <c r="IM777" s="8"/>
      <c r="IN777" s="8"/>
      <c r="IO777" s="8"/>
    </row>
    <row r="778" s="6" customFormat="1" ht="29.15" customHeight="1" spans="1:249">
      <c r="A778" s="238">
        <v>29</v>
      </c>
      <c r="B778" s="90" t="s">
        <v>1848</v>
      </c>
      <c r="C778" s="238" t="s">
        <v>1642</v>
      </c>
      <c r="D778" s="90" t="s">
        <v>1769</v>
      </c>
      <c r="E778" s="238" t="s">
        <v>1849</v>
      </c>
      <c r="F778" s="264" t="s">
        <v>1850</v>
      </c>
      <c r="G778" s="265">
        <v>30</v>
      </c>
      <c r="H778" s="264" t="s">
        <v>1846</v>
      </c>
      <c r="I778" s="238">
        <v>1</v>
      </c>
      <c r="J778" s="238"/>
      <c r="K778" s="265">
        <v>0.0003</v>
      </c>
      <c r="L778" s="265"/>
      <c r="M778" s="265">
        <v>0.0015</v>
      </c>
      <c r="N778" s="238"/>
      <c r="O778" s="238" t="s">
        <v>1847</v>
      </c>
      <c r="P778" s="238" t="s">
        <v>1849</v>
      </c>
      <c r="Q778" s="156">
        <v>2021.12</v>
      </c>
      <c r="R778" s="23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c r="DE778" s="8"/>
      <c r="DF778" s="8"/>
      <c r="DG778" s="8"/>
      <c r="DH778" s="8"/>
      <c r="DI778" s="8"/>
      <c r="DJ778" s="8"/>
      <c r="DK778" s="8"/>
      <c r="DL778" s="8"/>
      <c r="DM778" s="8"/>
      <c r="DN778" s="8"/>
      <c r="DO778" s="8"/>
      <c r="DP778" s="8"/>
      <c r="DQ778" s="8"/>
      <c r="DR778" s="8"/>
      <c r="DS778" s="8"/>
      <c r="DT778" s="8"/>
      <c r="DU778" s="8"/>
      <c r="DV778" s="8"/>
      <c r="DW778" s="8"/>
      <c r="DX778" s="8"/>
      <c r="DY778" s="8"/>
      <c r="DZ778" s="8"/>
      <c r="EA778" s="8"/>
      <c r="EB778" s="8"/>
      <c r="EC778" s="8"/>
      <c r="ED778" s="8"/>
      <c r="EE778" s="8"/>
      <c r="EF778" s="8"/>
      <c r="EG778" s="8"/>
      <c r="EH778" s="8"/>
      <c r="EI778" s="8"/>
      <c r="EJ778" s="8"/>
      <c r="EK778" s="8"/>
      <c r="EL778" s="8"/>
      <c r="EM778" s="8"/>
      <c r="EN778" s="8"/>
      <c r="EO778" s="8"/>
      <c r="EP778" s="8"/>
      <c r="EQ778" s="8"/>
      <c r="ER778" s="8"/>
      <c r="ES778" s="8"/>
      <c r="ET778" s="8"/>
      <c r="EU778" s="8"/>
      <c r="EV778" s="8"/>
      <c r="EW778" s="8"/>
      <c r="EX778" s="8"/>
      <c r="EY778" s="8"/>
      <c r="EZ778" s="8"/>
      <c r="FA778" s="8"/>
      <c r="FB778" s="8"/>
      <c r="FC778" s="8"/>
      <c r="FD778" s="8"/>
      <c r="FE778" s="8"/>
      <c r="FF778" s="8"/>
      <c r="FG778" s="8"/>
      <c r="FH778" s="8"/>
      <c r="FI778" s="8"/>
      <c r="FJ778" s="8"/>
      <c r="FK778" s="8"/>
      <c r="FL778" s="8"/>
      <c r="FM778" s="8"/>
      <c r="FN778" s="8"/>
      <c r="FO778" s="8"/>
      <c r="FP778" s="8"/>
      <c r="FQ778" s="8"/>
      <c r="FR778" s="8"/>
      <c r="FS778" s="8"/>
      <c r="FT778" s="8"/>
      <c r="FU778" s="8"/>
      <c r="FV778" s="8"/>
      <c r="FW778" s="8"/>
      <c r="FX778" s="8"/>
      <c r="FY778" s="8"/>
      <c r="FZ778" s="8"/>
      <c r="GA778" s="8"/>
      <c r="GB778" s="8"/>
      <c r="GC778" s="8"/>
      <c r="GD778" s="8"/>
      <c r="GE778" s="8"/>
      <c r="GF778" s="8"/>
      <c r="GG778" s="8"/>
      <c r="GH778" s="8"/>
      <c r="GI778" s="8"/>
      <c r="GJ778" s="8"/>
      <c r="GK778" s="8"/>
      <c r="GL778" s="8"/>
      <c r="GM778" s="8"/>
      <c r="GN778" s="8"/>
      <c r="GO778" s="8"/>
      <c r="GP778" s="8"/>
      <c r="GQ778" s="8"/>
      <c r="GR778" s="8"/>
      <c r="GS778" s="8"/>
      <c r="GT778" s="8"/>
      <c r="GU778" s="8"/>
      <c r="GV778" s="8"/>
      <c r="GW778" s="8"/>
      <c r="GX778" s="8"/>
      <c r="GY778" s="8"/>
      <c r="GZ778" s="8"/>
      <c r="HA778" s="8"/>
      <c r="HB778" s="8"/>
      <c r="HC778" s="8"/>
      <c r="HD778" s="8"/>
      <c r="HE778" s="8"/>
      <c r="HF778" s="8"/>
      <c r="HG778" s="8"/>
      <c r="HH778" s="8"/>
      <c r="HI778" s="8"/>
      <c r="HJ778" s="8"/>
      <c r="HK778" s="8"/>
      <c r="HL778" s="8"/>
      <c r="HM778" s="8"/>
      <c r="HN778" s="8"/>
      <c r="HO778" s="8"/>
      <c r="HP778" s="8"/>
      <c r="HQ778" s="8"/>
      <c r="HR778" s="8"/>
      <c r="HS778" s="8"/>
      <c r="HT778" s="8"/>
      <c r="HU778" s="8"/>
      <c r="HV778" s="8"/>
      <c r="HW778" s="8"/>
      <c r="HX778" s="8"/>
      <c r="HY778" s="8"/>
      <c r="HZ778" s="8"/>
      <c r="IA778" s="8"/>
      <c r="IB778" s="8"/>
      <c r="IC778" s="8"/>
      <c r="ID778" s="8"/>
      <c r="IE778" s="8"/>
      <c r="IF778" s="8"/>
      <c r="IG778" s="8"/>
      <c r="IH778" s="8"/>
      <c r="II778" s="8"/>
      <c r="IJ778" s="8"/>
      <c r="IK778" s="8"/>
      <c r="IL778" s="8"/>
      <c r="IM778" s="8"/>
      <c r="IN778" s="8"/>
      <c r="IO778" s="8"/>
    </row>
    <row r="779" s="9" customFormat="1" ht="29.15" customHeight="1" spans="1:249">
      <c r="A779" s="266" t="s">
        <v>1851</v>
      </c>
      <c r="B779" s="267"/>
      <c r="C779" s="268"/>
      <c r="D779" s="268"/>
      <c r="E779" s="268"/>
      <c r="F779" s="269" t="s">
        <v>1852</v>
      </c>
      <c r="G779" s="270">
        <f>G780</f>
        <v>55</v>
      </c>
      <c r="H779" s="268"/>
      <c r="I779" s="268"/>
      <c r="J779" s="268"/>
      <c r="K779" s="270"/>
      <c r="L779" s="270"/>
      <c r="M779" s="270"/>
      <c r="N779" s="268"/>
      <c r="O779" s="268"/>
      <c r="P779" s="268"/>
      <c r="Q779" s="332"/>
      <c r="R779" s="268"/>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c r="BE779" s="7"/>
      <c r="BF779" s="7"/>
      <c r="BG779" s="7"/>
      <c r="BH779" s="7"/>
      <c r="BI779" s="7"/>
      <c r="BJ779" s="7"/>
      <c r="BK779" s="7"/>
      <c r="BL779" s="7"/>
      <c r="BM779" s="7"/>
      <c r="BN779" s="7"/>
      <c r="BO779" s="7"/>
      <c r="BP779" s="7"/>
      <c r="BQ779" s="7"/>
      <c r="BR779" s="7"/>
      <c r="BS779" s="7"/>
      <c r="BT779" s="7"/>
      <c r="BU779" s="7"/>
      <c r="BV779" s="7"/>
      <c r="BW779" s="7"/>
      <c r="BX779" s="7"/>
      <c r="BY779" s="7"/>
      <c r="BZ779" s="7"/>
      <c r="CA779" s="7"/>
      <c r="CB779" s="7"/>
      <c r="CC779" s="7"/>
      <c r="CD779" s="7"/>
      <c r="CE779" s="7"/>
      <c r="CF779" s="7"/>
      <c r="CG779" s="7"/>
      <c r="CH779" s="7"/>
      <c r="CI779" s="7"/>
      <c r="CJ779" s="7"/>
      <c r="CK779" s="7"/>
      <c r="CL779" s="7"/>
      <c r="CM779" s="7"/>
      <c r="CN779" s="7"/>
      <c r="CO779" s="7"/>
      <c r="CP779" s="7"/>
      <c r="CQ779" s="7"/>
      <c r="CR779" s="7"/>
      <c r="CS779" s="7"/>
      <c r="CT779" s="7"/>
      <c r="CU779" s="7"/>
      <c r="CV779" s="7"/>
      <c r="CW779" s="7"/>
      <c r="CX779" s="7"/>
      <c r="CY779" s="7"/>
      <c r="CZ779" s="7"/>
      <c r="DA779" s="7"/>
      <c r="DB779" s="7"/>
      <c r="DC779" s="7"/>
      <c r="DD779" s="7"/>
      <c r="DE779" s="7"/>
      <c r="DF779" s="7"/>
      <c r="DG779" s="7"/>
      <c r="DH779" s="7"/>
      <c r="DI779" s="7"/>
      <c r="DJ779" s="7"/>
      <c r="DK779" s="7"/>
      <c r="DL779" s="7"/>
      <c r="DM779" s="7"/>
      <c r="DN779" s="7"/>
      <c r="DO779" s="7"/>
      <c r="DP779" s="7"/>
      <c r="DQ779" s="7"/>
      <c r="DR779" s="7"/>
      <c r="DS779" s="7"/>
      <c r="DT779" s="7"/>
      <c r="DU779" s="7"/>
      <c r="DV779" s="7"/>
      <c r="DW779" s="7"/>
      <c r="DX779" s="7"/>
      <c r="DY779" s="7"/>
      <c r="DZ779" s="7"/>
      <c r="EA779" s="7"/>
      <c r="EB779" s="7"/>
      <c r="EC779" s="7"/>
      <c r="ED779" s="7"/>
      <c r="EE779" s="7"/>
      <c r="EF779" s="7"/>
      <c r="EG779" s="7"/>
      <c r="EH779" s="7"/>
      <c r="EI779" s="7"/>
      <c r="EJ779" s="7"/>
      <c r="EK779" s="7"/>
      <c r="EL779" s="7"/>
      <c r="EM779" s="7"/>
      <c r="EN779" s="7"/>
      <c r="EO779" s="7"/>
      <c r="EP779" s="7"/>
      <c r="EQ779" s="7"/>
      <c r="ER779" s="7"/>
      <c r="ES779" s="7"/>
      <c r="ET779" s="7"/>
      <c r="EU779" s="7"/>
      <c r="EV779" s="7"/>
      <c r="EW779" s="7"/>
      <c r="EX779" s="7"/>
      <c r="EY779" s="7"/>
      <c r="EZ779" s="7"/>
      <c r="FA779" s="7"/>
      <c r="FB779" s="7"/>
      <c r="FC779" s="7"/>
      <c r="FD779" s="7"/>
      <c r="FE779" s="7"/>
      <c r="FF779" s="7"/>
      <c r="FG779" s="7"/>
      <c r="FH779" s="7"/>
      <c r="FI779" s="7"/>
      <c r="FJ779" s="7"/>
      <c r="FK779" s="7"/>
      <c r="FL779" s="7"/>
      <c r="FM779" s="7"/>
      <c r="FN779" s="7"/>
      <c r="FO779" s="7"/>
      <c r="FP779" s="7"/>
      <c r="FQ779" s="7"/>
      <c r="FR779" s="7"/>
      <c r="FS779" s="7"/>
      <c r="FT779" s="7"/>
      <c r="FU779" s="7"/>
      <c r="FV779" s="7"/>
      <c r="FW779" s="7"/>
      <c r="FX779" s="7"/>
      <c r="FY779" s="7"/>
      <c r="FZ779" s="7"/>
      <c r="GA779" s="7"/>
      <c r="GB779" s="7"/>
      <c r="GC779" s="7"/>
      <c r="GD779" s="7"/>
      <c r="GE779" s="7"/>
      <c r="GF779" s="7"/>
      <c r="GG779" s="7"/>
      <c r="GH779" s="7"/>
      <c r="GI779" s="7"/>
      <c r="GJ779" s="7"/>
      <c r="GK779" s="7"/>
      <c r="GL779" s="7"/>
      <c r="GM779" s="7"/>
      <c r="GN779" s="7"/>
      <c r="GO779" s="7"/>
      <c r="GP779" s="7"/>
      <c r="GQ779" s="7"/>
      <c r="GR779" s="7"/>
      <c r="GS779" s="7"/>
      <c r="GT779" s="7"/>
      <c r="GU779" s="7"/>
      <c r="GV779" s="7"/>
      <c r="GW779" s="7"/>
      <c r="GX779" s="7"/>
      <c r="GY779" s="7"/>
      <c r="GZ779" s="7"/>
      <c r="HA779" s="7"/>
      <c r="HB779" s="7"/>
      <c r="HC779" s="7"/>
      <c r="HD779" s="7"/>
      <c r="HE779" s="7"/>
      <c r="HF779" s="7"/>
      <c r="HG779" s="7"/>
      <c r="HH779" s="7"/>
      <c r="HI779" s="7"/>
      <c r="HJ779" s="7"/>
      <c r="HK779" s="7"/>
      <c r="HL779" s="7"/>
      <c r="HM779" s="7"/>
      <c r="HN779" s="7"/>
      <c r="HO779" s="7"/>
      <c r="HP779" s="7"/>
      <c r="HQ779" s="7"/>
      <c r="HR779" s="7"/>
      <c r="HS779" s="7"/>
      <c r="HT779" s="7"/>
      <c r="HU779" s="7"/>
      <c r="HV779" s="7"/>
      <c r="HW779" s="7"/>
      <c r="HX779" s="7"/>
      <c r="HY779" s="7"/>
      <c r="HZ779" s="7"/>
      <c r="IA779" s="7"/>
      <c r="IB779" s="7"/>
      <c r="IC779" s="7"/>
      <c r="ID779" s="7"/>
      <c r="IE779" s="7"/>
      <c r="IF779" s="7"/>
      <c r="IG779" s="7"/>
      <c r="IH779" s="7"/>
      <c r="II779" s="7"/>
      <c r="IJ779" s="7"/>
      <c r="IK779" s="7"/>
      <c r="IL779" s="7"/>
      <c r="IM779" s="7"/>
      <c r="IN779" s="7"/>
      <c r="IO779" s="7"/>
    </row>
    <row r="780" s="22" customFormat="1" ht="61" customHeight="1" spans="1:19">
      <c r="A780" s="268">
        <v>1</v>
      </c>
      <c r="B780" s="271" t="s">
        <v>1853</v>
      </c>
      <c r="C780" s="238" t="s">
        <v>1642</v>
      </c>
      <c r="D780" s="90" t="s">
        <v>40</v>
      </c>
      <c r="E780" s="238" t="s">
        <v>1854</v>
      </c>
      <c r="F780" s="271" t="s">
        <v>1855</v>
      </c>
      <c r="G780" s="241">
        <v>55</v>
      </c>
      <c r="H780" s="272" t="s">
        <v>1856</v>
      </c>
      <c r="I780" s="306"/>
      <c r="J780" s="306"/>
      <c r="K780" s="307"/>
      <c r="L780" s="308">
        <v>32</v>
      </c>
      <c r="M780" s="308"/>
      <c r="N780" s="309">
        <v>0.013</v>
      </c>
      <c r="O780" s="65" t="s">
        <v>1857</v>
      </c>
      <c r="P780" s="239" t="s">
        <v>1858</v>
      </c>
      <c r="Q780" s="238">
        <v>2021.12</v>
      </c>
      <c r="R780" s="333"/>
      <c r="S780" s="334"/>
    </row>
    <row r="781" s="8" customFormat="1" ht="42" customHeight="1" spans="1:18">
      <c r="A781" s="84" t="s">
        <v>1859</v>
      </c>
      <c r="B781" s="84"/>
      <c r="C781" s="90"/>
      <c r="D781" s="90" t="s">
        <v>40</v>
      </c>
      <c r="E781" s="61"/>
      <c r="F781" s="110" t="s">
        <v>1860</v>
      </c>
      <c r="G781" s="100">
        <f>G782+G783+G784</f>
        <v>1523</v>
      </c>
      <c r="H781" s="120"/>
      <c r="I781" s="90"/>
      <c r="J781" s="90"/>
      <c r="K781" s="87"/>
      <c r="L781" s="86"/>
      <c r="M781" s="87"/>
      <c r="N781" s="90"/>
      <c r="O781" s="90"/>
      <c r="P781" s="90"/>
      <c r="Q781" s="156"/>
      <c r="R781" s="90"/>
    </row>
    <row r="782" s="10" customFormat="1" ht="70" customHeight="1" spans="1:18">
      <c r="A782" s="90">
        <v>1</v>
      </c>
      <c r="B782" s="61" t="s">
        <v>1861</v>
      </c>
      <c r="C782" s="90" t="s">
        <v>39</v>
      </c>
      <c r="D782" s="90" t="s">
        <v>40</v>
      </c>
      <c r="E782" s="61" t="s">
        <v>343</v>
      </c>
      <c r="F782" s="63" t="s">
        <v>1862</v>
      </c>
      <c r="G782" s="222">
        <v>720</v>
      </c>
      <c r="H782" s="66" t="s">
        <v>1634</v>
      </c>
      <c r="I782" s="90">
        <v>1</v>
      </c>
      <c r="J782" s="90">
        <v>0</v>
      </c>
      <c r="K782" s="61">
        <v>0.006</v>
      </c>
      <c r="L782" s="61">
        <v>0.0095</v>
      </c>
      <c r="M782" s="61">
        <v>0.033</v>
      </c>
      <c r="N782" s="61">
        <v>0.0508</v>
      </c>
      <c r="O782" s="61" t="s">
        <v>1349</v>
      </c>
      <c r="P782" s="61" t="s">
        <v>65</v>
      </c>
      <c r="Q782" s="156">
        <v>2021.12</v>
      </c>
      <c r="R782" s="90"/>
    </row>
    <row r="783" s="10" customFormat="1" ht="70" customHeight="1" spans="1:18">
      <c r="A783" s="90">
        <v>2</v>
      </c>
      <c r="B783" s="61" t="s">
        <v>1863</v>
      </c>
      <c r="C783" s="90" t="s">
        <v>39</v>
      </c>
      <c r="D783" s="90" t="s">
        <v>40</v>
      </c>
      <c r="E783" s="61" t="s">
        <v>76</v>
      </c>
      <c r="F783" s="63" t="s">
        <v>1864</v>
      </c>
      <c r="G783" s="222">
        <v>618</v>
      </c>
      <c r="H783" s="66" t="s">
        <v>1634</v>
      </c>
      <c r="I783" s="90"/>
      <c r="J783" s="64">
        <v>3</v>
      </c>
      <c r="K783" s="64">
        <v>0.0043</v>
      </c>
      <c r="L783" s="64">
        <v>0.0012</v>
      </c>
      <c r="M783" s="64">
        <v>0.025</v>
      </c>
      <c r="N783" s="64">
        <v>0.0092</v>
      </c>
      <c r="O783" s="61" t="s">
        <v>1349</v>
      </c>
      <c r="P783" s="64" t="s">
        <v>76</v>
      </c>
      <c r="Q783" s="156">
        <v>2021.12</v>
      </c>
      <c r="R783" s="64"/>
    </row>
    <row r="784" s="10" customFormat="1" ht="84" customHeight="1" spans="1:18">
      <c r="A784" s="90">
        <v>3</v>
      </c>
      <c r="B784" s="61" t="s">
        <v>1865</v>
      </c>
      <c r="C784" s="90" t="s">
        <v>39</v>
      </c>
      <c r="D784" s="90" t="s">
        <v>40</v>
      </c>
      <c r="E784" s="61" t="s">
        <v>71</v>
      </c>
      <c r="F784" s="63" t="s">
        <v>1866</v>
      </c>
      <c r="G784" s="222">
        <v>185</v>
      </c>
      <c r="H784" s="66" t="s">
        <v>1867</v>
      </c>
      <c r="I784" s="130">
        <v>1</v>
      </c>
      <c r="K784" s="236">
        <v>0.0008</v>
      </c>
      <c r="L784" s="236">
        <v>0</v>
      </c>
      <c r="M784" s="236">
        <v>0</v>
      </c>
      <c r="N784" s="236">
        <v>0.0063</v>
      </c>
      <c r="O784" s="61" t="s">
        <v>1349</v>
      </c>
      <c r="P784" s="61" t="s">
        <v>71</v>
      </c>
      <c r="Q784" s="156">
        <v>2021.12</v>
      </c>
      <c r="R784" s="335"/>
    </row>
    <row r="785" s="13" customFormat="1" ht="51" customHeight="1" spans="1:249">
      <c r="A785" s="121" t="s">
        <v>1868</v>
      </c>
      <c r="B785" s="122"/>
      <c r="C785" s="84"/>
      <c r="D785" s="84"/>
      <c r="E785" s="58"/>
      <c r="F785" s="273" t="s">
        <v>1869</v>
      </c>
      <c r="G785" s="274">
        <f>G786+G796+G801+G810+G815+G831</f>
        <v>4841.304</v>
      </c>
      <c r="H785" s="72"/>
      <c r="I785" s="122"/>
      <c r="J785" s="25"/>
      <c r="K785" s="310"/>
      <c r="L785" s="310"/>
      <c r="M785" s="310"/>
      <c r="N785" s="310"/>
      <c r="O785" s="58"/>
      <c r="P785" s="58"/>
      <c r="Q785" s="332"/>
      <c r="R785" s="336"/>
      <c r="S785" s="135"/>
      <c r="T785" s="135"/>
      <c r="U785" s="135"/>
      <c r="V785" s="135"/>
      <c r="W785" s="135"/>
      <c r="X785" s="135"/>
      <c r="Y785" s="135"/>
      <c r="Z785" s="135"/>
      <c r="AA785" s="135"/>
      <c r="AB785" s="135"/>
      <c r="AC785" s="135"/>
      <c r="AD785" s="135"/>
      <c r="AE785" s="135"/>
      <c r="AF785" s="135"/>
      <c r="AG785" s="135"/>
      <c r="AH785" s="135"/>
      <c r="AI785" s="135"/>
      <c r="AJ785" s="135"/>
      <c r="AK785" s="135"/>
      <c r="AL785" s="135"/>
      <c r="AM785" s="135"/>
      <c r="AN785" s="135"/>
      <c r="AO785" s="135"/>
      <c r="AP785" s="135"/>
      <c r="AQ785" s="135"/>
      <c r="AR785" s="135"/>
      <c r="AS785" s="135"/>
      <c r="AT785" s="135"/>
      <c r="AU785" s="135"/>
      <c r="AV785" s="135"/>
      <c r="AW785" s="135"/>
      <c r="AX785" s="135"/>
      <c r="AY785" s="135"/>
      <c r="AZ785" s="135"/>
      <c r="BA785" s="135"/>
      <c r="BB785" s="135"/>
      <c r="BC785" s="135"/>
      <c r="BD785" s="135"/>
      <c r="BE785" s="135"/>
      <c r="BF785" s="135"/>
      <c r="BG785" s="135"/>
      <c r="BH785" s="135"/>
      <c r="BI785" s="135"/>
      <c r="BJ785" s="135"/>
      <c r="BK785" s="135"/>
      <c r="BL785" s="135"/>
      <c r="BM785" s="135"/>
      <c r="BN785" s="135"/>
      <c r="BO785" s="135"/>
      <c r="BP785" s="135"/>
      <c r="BQ785" s="135"/>
      <c r="BR785" s="135"/>
      <c r="BS785" s="135"/>
      <c r="BT785" s="135"/>
      <c r="BU785" s="135"/>
      <c r="BV785" s="135"/>
      <c r="BW785" s="135"/>
      <c r="BX785" s="135"/>
      <c r="BY785" s="135"/>
      <c r="BZ785" s="135"/>
      <c r="CA785" s="135"/>
      <c r="CB785" s="135"/>
      <c r="CC785" s="135"/>
      <c r="CD785" s="135"/>
      <c r="CE785" s="135"/>
      <c r="CF785" s="135"/>
      <c r="CG785" s="135"/>
      <c r="CH785" s="135"/>
      <c r="CI785" s="135"/>
      <c r="CJ785" s="135"/>
      <c r="CK785" s="135"/>
      <c r="CL785" s="135"/>
      <c r="CM785" s="135"/>
      <c r="CN785" s="135"/>
      <c r="CO785" s="135"/>
      <c r="CP785" s="135"/>
      <c r="CQ785" s="135"/>
      <c r="CR785" s="135"/>
      <c r="CS785" s="135"/>
      <c r="CT785" s="135"/>
      <c r="CU785" s="135"/>
      <c r="CV785" s="135"/>
      <c r="CW785" s="135"/>
      <c r="CX785" s="135"/>
      <c r="CY785" s="135"/>
      <c r="CZ785" s="135"/>
      <c r="DA785" s="135"/>
      <c r="DB785" s="135"/>
      <c r="DC785" s="135"/>
      <c r="DD785" s="135"/>
      <c r="DE785" s="135"/>
      <c r="DF785" s="135"/>
      <c r="DG785" s="135"/>
      <c r="DH785" s="135"/>
      <c r="DI785" s="135"/>
      <c r="DJ785" s="135"/>
      <c r="DK785" s="135"/>
      <c r="DL785" s="135"/>
      <c r="DM785" s="135"/>
      <c r="DN785" s="135"/>
      <c r="DO785" s="135"/>
      <c r="DP785" s="135"/>
      <c r="DQ785" s="135"/>
      <c r="DR785" s="135"/>
      <c r="DS785" s="135"/>
      <c r="DT785" s="135"/>
      <c r="DU785" s="135"/>
      <c r="DV785" s="135"/>
      <c r="DW785" s="135"/>
      <c r="DX785" s="135"/>
      <c r="DY785" s="135"/>
      <c r="DZ785" s="135"/>
      <c r="EA785" s="135"/>
      <c r="EB785" s="135"/>
      <c r="EC785" s="135"/>
      <c r="ED785" s="135"/>
      <c r="EE785" s="135"/>
      <c r="EF785" s="135"/>
      <c r="EG785" s="135"/>
      <c r="EH785" s="135"/>
      <c r="EI785" s="135"/>
      <c r="EJ785" s="135"/>
      <c r="EK785" s="135"/>
      <c r="EL785" s="135"/>
      <c r="EM785" s="135"/>
      <c r="EN785" s="135"/>
      <c r="EO785" s="135"/>
      <c r="EP785" s="135"/>
      <c r="EQ785" s="135"/>
      <c r="ER785" s="135"/>
      <c r="ES785" s="135"/>
      <c r="ET785" s="135"/>
      <c r="EU785" s="135"/>
      <c r="EV785" s="135"/>
      <c r="EW785" s="135"/>
      <c r="EX785" s="135"/>
      <c r="EY785" s="135"/>
      <c r="EZ785" s="135"/>
      <c r="FA785" s="135"/>
      <c r="FB785" s="135"/>
      <c r="FC785" s="135"/>
      <c r="FD785" s="135"/>
      <c r="FE785" s="135"/>
      <c r="FF785" s="135"/>
      <c r="FG785" s="135"/>
      <c r="FH785" s="135"/>
      <c r="FI785" s="135"/>
      <c r="FJ785" s="135"/>
      <c r="FK785" s="135"/>
      <c r="FL785" s="135"/>
      <c r="FM785" s="135"/>
      <c r="FN785" s="135"/>
      <c r="FO785" s="135"/>
      <c r="FP785" s="135"/>
      <c r="FQ785" s="135"/>
      <c r="FR785" s="135"/>
      <c r="FS785" s="135"/>
      <c r="FT785" s="135"/>
      <c r="FU785" s="135"/>
      <c r="FV785" s="135"/>
      <c r="FW785" s="135"/>
      <c r="FX785" s="135"/>
      <c r="FY785" s="135"/>
      <c r="FZ785" s="135"/>
      <c r="GA785" s="135"/>
      <c r="GB785" s="135"/>
      <c r="GC785" s="135"/>
      <c r="GD785" s="135"/>
      <c r="GE785" s="135"/>
      <c r="GF785" s="135"/>
      <c r="GG785" s="135"/>
      <c r="GH785" s="135"/>
      <c r="GI785" s="135"/>
      <c r="GJ785" s="135"/>
      <c r="GK785" s="135"/>
      <c r="GL785" s="135"/>
      <c r="GM785" s="135"/>
      <c r="GN785" s="135"/>
      <c r="GO785" s="135"/>
      <c r="GP785" s="135"/>
      <c r="GQ785" s="135"/>
      <c r="GR785" s="135"/>
      <c r="GS785" s="135"/>
      <c r="GT785" s="135"/>
      <c r="GU785" s="135"/>
      <c r="GV785" s="135"/>
      <c r="GW785" s="135"/>
      <c r="GX785" s="135"/>
      <c r="GY785" s="135"/>
      <c r="GZ785" s="135"/>
      <c r="HA785" s="135"/>
      <c r="HB785" s="135"/>
      <c r="HC785" s="135"/>
      <c r="HD785" s="135"/>
      <c r="HE785" s="135"/>
      <c r="HF785" s="135"/>
      <c r="HG785" s="135"/>
      <c r="HH785" s="135"/>
      <c r="HI785" s="135"/>
      <c r="HJ785" s="135"/>
      <c r="HK785" s="135"/>
      <c r="HL785" s="135"/>
      <c r="HM785" s="135"/>
      <c r="HN785" s="135"/>
      <c r="HO785" s="135"/>
      <c r="HP785" s="135"/>
      <c r="HQ785" s="135"/>
      <c r="HR785" s="135"/>
      <c r="HS785" s="135"/>
      <c r="HT785" s="135"/>
      <c r="HU785" s="135"/>
      <c r="HV785" s="135"/>
      <c r="HW785" s="135"/>
      <c r="HX785" s="135"/>
      <c r="HY785" s="135"/>
      <c r="HZ785" s="135"/>
      <c r="IA785" s="135"/>
      <c r="IB785" s="135"/>
      <c r="IC785" s="135"/>
      <c r="ID785" s="135"/>
      <c r="IE785" s="135"/>
      <c r="IF785" s="135"/>
      <c r="IG785" s="135"/>
      <c r="IH785" s="135"/>
      <c r="II785" s="135"/>
      <c r="IJ785" s="135"/>
      <c r="IK785" s="135"/>
      <c r="IL785" s="135"/>
      <c r="IM785" s="135"/>
      <c r="IN785" s="135"/>
      <c r="IO785" s="135"/>
    </row>
    <row r="786" s="23" customFormat="1" ht="46" customHeight="1" spans="1:18">
      <c r="A786" s="275" t="s">
        <v>1870</v>
      </c>
      <c r="B786" s="276"/>
      <c r="C786" s="277"/>
      <c r="D786" s="277"/>
      <c r="E786" s="277"/>
      <c r="F786" s="273"/>
      <c r="G786" s="274">
        <f>SUM(G787:G795)</f>
        <v>1031.31</v>
      </c>
      <c r="H786" s="278"/>
      <c r="I786" s="311"/>
      <c r="J786" s="311"/>
      <c r="K786" s="311"/>
      <c r="L786" s="277"/>
      <c r="M786" s="277"/>
      <c r="N786" s="312"/>
      <c r="O786" s="277"/>
      <c r="P786" s="313"/>
      <c r="Q786" s="313"/>
      <c r="R786" s="313"/>
    </row>
    <row r="787" s="24" customFormat="1" ht="57" customHeight="1" spans="1:18">
      <c r="A787" s="279">
        <v>1</v>
      </c>
      <c r="B787" s="280" t="s">
        <v>1871</v>
      </c>
      <c r="C787" s="280" t="s">
        <v>1755</v>
      </c>
      <c r="D787" s="281" t="s">
        <v>46</v>
      </c>
      <c r="E787" s="280" t="s">
        <v>1872</v>
      </c>
      <c r="F787" s="282" t="s">
        <v>1873</v>
      </c>
      <c r="G787" s="283">
        <v>22.8</v>
      </c>
      <c r="H787" s="282" t="s">
        <v>1874</v>
      </c>
      <c r="I787" s="280"/>
      <c r="J787" s="280">
        <v>1</v>
      </c>
      <c r="K787" s="280">
        <v>0.0086</v>
      </c>
      <c r="L787" s="280">
        <v>0.0259</v>
      </c>
      <c r="M787" s="280">
        <v>0.0445</v>
      </c>
      <c r="N787" s="280">
        <v>0.127</v>
      </c>
      <c r="O787" s="288" t="s">
        <v>1875</v>
      </c>
      <c r="P787" s="288" t="s">
        <v>1872</v>
      </c>
      <c r="Q787" s="324">
        <v>2021.12</v>
      </c>
      <c r="R787" s="326"/>
    </row>
    <row r="788" s="24" customFormat="1" ht="57" customHeight="1" spans="1:18">
      <c r="A788" s="279">
        <v>2</v>
      </c>
      <c r="B788" s="280" t="s">
        <v>1876</v>
      </c>
      <c r="C788" s="280" t="s">
        <v>1755</v>
      </c>
      <c r="D788" s="281" t="s">
        <v>46</v>
      </c>
      <c r="E788" s="280" t="s">
        <v>1877</v>
      </c>
      <c r="F788" s="282" t="s">
        <v>1878</v>
      </c>
      <c r="G788" s="283">
        <v>85</v>
      </c>
      <c r="H788" s="284" t="s">
        <v>1879</v>
      </c>
      <c r="I788" s="280">
        <v>2</v>
      </c>
      <c r="J788" s="280"/>
      <c r="K788" s="280">
        <v>0.0065</v>
      </c>
      <c r="L788" s="280">
        <v>0.0141</v>
      </c>
      <c r="M788" s="280">
        <v>0.0356</v>
      </c>
      <c r="N788" s="280">
        <v>0.1682</v>
      </c>
      <c r="O788" s="288" t="s">
        <v>1875</v>
      </c>
      <c r="P788" s="281" t="s">
        <v>927</v>
      </c>
      <c r="Q788" s="324">
        <v>2021.12</v>
      </c>
      <c r="R788" s="326"/>
    </row>
    <row r="789" s="24" customFormat="1" ht="57" customHeight="1" spans="1:18">
      <c r="A789" s="279">
        <v>3</v>
      </c>
      <c r="B789" s="280" t="s">
        <v>1880</v>
      </c>
      <c r="C789" s="280" t="s">
        <v>1755</v>
      </c>
      <c r="D789" s="281" t="s">
        <v>46</v>
      </c>
      <c r="E789" s="280" t="s">
        <v>1881</v>
      </c>
      <c r="F789" s="282" t="s">
        <v>1882</v>
      </c>
      <c r="G789" s="283">
        <v>400</v>
      </c>
      <c r="H789" s="284" t="s">
        <v>1357</v>
      </c>
      <c r="I789" s="280"/>
      <c r="J789" s="280">
        <v>8</v>
      </c>
      <c r="K789" s="280">
        <v>0.0446</v>
      </c>
      <c r="L789" s="280">
        <v>0.1584</v>
      </c>
      <c r="M789" s="280">
        <v>0.362</v>
      </c>
      <c r="N789" s="280">
        <v>0.6661</v>
      </c>
      <c r="O789" s="288" t="s">
        <v>1875</v>
      </c>
      <c r="P789" s="281" t="s">
        <v>58</v>
      </c>
      <c r="Q789" s="324">
        <v>2021.12</v>
      </c>
      <c r="R789" s="326"/>
    </row>
    <row r="790" s="24" customFormat="1" ht="57" customHeight="1" spans="1:18">
      <c r="A790" s="279">
        <v>4</v>
      </c>
      <c r="B790" s="280" t="s">
        <v>1883</v>
      </c>
      <c r="C790" s="280" t="s">
        <v>1755</v>
      </c>
      <c r="D790" s="281" t="s">
        <v>46</v>
      </c>
      <c r="E790" s="280" t="s">
        <v>1884</v>
      </c>
      <c r="F790" s="282" t="s">
        <v>1885</v>
      </c>
      <c r="G790" s="283">
        <v>45.52</v>
      </c>
      <c r="H790" s="284" t="s">
        <v>1886</v>
      </c>
      <c r="I790" s="280">
        <v>2</v>
      </c>
      <c r="J790" s="280"/>
      <c r="K790" s="280">
        <v>0.0222</v>
      </c>
      <c r="L790" s="280">
        <v>0.026</v>
      </c>
      <c r="M790" s="280">
        <v>0.1228</v>
      </c>
      <c r="N790" s="280">
        <v>0.1154</v>
      </c>
      <c r="O790" s="288" t="s">
        <v>1875</v>
      </c>
      <c r="P790" s="281" t="s">
        <v>83</v>
      </c>
      <c r="Q790" s="324">
        <v>2021.12</v>
      </c>
      <c r="R790" s="326"/>
    </row>
    <row r="791" s="24" customFormat="1" ht="57" customHeight="1" spans="1:18">
      <c r="A791" s="279">
        <v>5</v>
      </c>
      <c r="B791" s="285" t="s">
        <v>1887</v>
      </c>
      <c r="C791" s="280" t="s">
        <v>1755</v>
      </c>
      <c r="D791" s="281" t="s">
        <v>46</v>
      </c>
      <c r="E791" s="281" t="s">
        <v>54</v>
      </c>
      <c r="F791" s="282" t="s">
        <v>1888</v>
      </c>
      <c r="G791" s="283">
        <v>169.35</v>
      </c>
      <c r="H791" s="284" t="s">
        <v>1889</v>
      </c>
      <c r="I791" s="280"/>
      <c r="J791" s="280">
        <v>5</v>
      </c>
      <c r="K791" s="280"/>
      <c r="L791" s="280">
        <v>0.0364</v>
      </c>
      <c r="M791" s="280"/>
      <c r="N791" s="280">
        <v>0.2065</v>
      </c>
      <c r="O791" s="288" t="s">
        <v>1875</v>
      </c>
      <c r="P791" s="281" t="s">
        <v>54</v>
      </c>
      <c r="Q791" s="324">
        <v>2021.12</v>
      </c>
      <c r="R791" s="326"/>
    </row>
    <row r="792" s="24" customFormat="1" ht="57" customHeight="1" spans="1:18">
      <c r="A792" s="279">
        <v>6</v>
      </c>
      <c r="B792" s="285" t="s">
        <v>1890</v>
      </c>
      <c r="C792" s="285" t="s">
        <v>39</v>
      </c>
      <c r="D792" s="281" t="s">
        <v>46</v>
      </c>
      <c r="E792" s="281" t="s">
        <v>71</v>
      </c>
      <c r="F792" s="282" t="s">
        <v>1891</v>
      </c>
      <c r="G792" s="283">
        <v>38.4</v>
      </c>
      <c r="H792" s="286" t="s">
        <v>1892</v>
      </c>
      <c r="I792" s="280"/>
      <c r="J792" s="280">
        <v>1</v>
      </c>
      <c r="K792" s="280">
        <v>0.0171</v>
      </c>
      <c r="L792" s="280">
        <v>0.0298</v>
      </c>
      <c r="M792" s="280">
        <v>0.0936</v>
      </c>
      <c r="N792" s="280">
        <v>0.1436</v>
      </c>
      <c r="O792" s="288" t="s">
        <v>1875</v>
      </c>
      <c r="P792" s="281" t="s">
        <v>71</v>
      </c>
      <c r="Q792" s="324">
        <v>2021.12</v>
      </c>
      <c r="R792" s="326"/>
    </row>
    <row r="793" s="24" customFormat="1" ht="57" customHeight="1" spans="1:18">
      <c r="A793" s="279">
        <v>7</v>
      </c>
      <c r="B793" s="285" t="s">
        <v>1890</v>
      </c>
      <c r="C793" s="285" t="s">
        <v>39</v>
      </c>
      <c r="D793" s="281" t="s">
        <v>46</v>
      </c>
      <c r="E793" s="281" t="s">
        <v>107</v>
      </c>
      <c r="F793" s="282" t="s">
        <v>1893</v>
      </c>
      <c r="G793" s="283">
        <v>166.64</v>
      </c>
      <c r="H793" s="286" t="s">
        <v>1894</v>
      </c>
      <c r="I793" s="280">
        <v>3</v>
      </c>
      <c r="J793" s="280">
        <v>1</v>
      </c>
      <c r="K793" s="280">
        <v>0.015</v>
      </c>
      <c r="L793" s="280">
        <v>0.0719</v>
      </c>
      <c r="M793" s="280">
        <v>0.0683</v>
      </c>
      <c r="N793" s="280">
        <v>0.3278</v>
      </c>
      <c r="O793" s="288" t="s">
        <v>1875</v>
      </c>
      <c r="P793" s="281" t="s">
        <v>107</v>
      </c>
      <c r="Q793" s="324">
        <v>2021.12</v>
      </c>
      <c r="R793" s="326"/>
    </row>
    <row r="794" s="24" customFormat="1" ht="57" customHeight="1" spans="1:18">
      <c r="A794" s="279">
        <v>8</v>
      </c>
      <c r="B794" s="285" t="s">
        <v>1890</v>
      </c>
      <c r="C794" s="285" t="s">
        <v>39</v>
      </c>
      <c r="D794" s="281" t="s">
        <v>46</v>
      </c>
      <c r="E794" s="281" t="s">
        <v>121</v>
      </c>
      <c r="F794" s="287" t="s">
        <v>1895</v>
      </c>
      <c r="G794" s="283">
        <v>65</v>
      </c>
      <c r="H794" s="284" t="s">
        <v>1765</v>
      </c>
      <c r="I794" s="300">
        <v>2</v>
      </c>
      <c r="J794" s="300"/>
      <c r="K794" s="300">
        <v>0.0061</v>
      </c>
      <c r="L794" s="300">
        <v>0.0241</v>
      </c>
      <c r="M794" s="300">
        <v>0.0309</v>
      </c>
      <c r="N794" s="300">
        <v>0.1063</v>
      </c>
      <c r="O794" s="288" t="s">
        <v>1875</v>
      </c>
      <c r="P794" s="281" t="s">
        <v>121</v>
      </c>
      <c r="Q794" s="324">
        <v>2021.12</v>
      </c>
      <c r="R794" s="326"/>
    </row>
    <row r="795" s="24" customFormat="1" ht="57" customHeight="1" spans="1:18">
      <c r="A795" s="279">
        <v>9</v>
      </c>
      <c r="B795" s="285" t="s">
        <v>1890</v>
      </c>
      <c r="C795" s="285" t="s">
        <v>39</v>
      </c>
      <c r="D795" s="281" t="s">
        <v>46</v>
      </c>
      <c r="E795" s="288" t="s">
        <v>1761</v>
      </c>
      <c r="F795" s="287" t="s">
        <v>1896</v>
      </c>
      <c r="G795" s="283">
        <v>38.6</v>
      </c>
      <c r="H795" s="289" t="s">
        <v>1897</v>
      </c>
      <c r="I795" s="300">
        <v>2</v>
      </c>
      <c r="J795" s="300">
        <v>0</v>
      </c>
      <c r="K795" s="300">
        <v>0.0792</v>
      </c>
      <c r="L795" s="300">
        <v>0.0353</v>
      </c>
      <c r="M795" s="300">
        <v>0.0744</v>
      </c>
      <c r="N795" s="300">
        <v>0.1559</v>
      </c>
      <c r="O795" s="288" t="s">
        <v>1875</v>
      </c>
      <c r="P795" s="288" t="s">
        <v>1761</v>
      </c>
      <c r="Q795" s="324">
        <v>2021.12</v>
      </c>
      <c r="R795" s="326"/>
    </row>
    <row r="796" s="23" customFormat="1" ht="57" customHeight="1" spans="1:18">
      <c r="A796" s="275" t="s">
        <v>1898</v>
      </c>
      <c r="B796" s="276"/>
      <c r="C796" s="290"/>
      <c r="D796" s="291"/>
      <c r="E796" s="290"/>
      <c r="F796" s="292"/>
      <c r="G796" s="293">
        <f>SUM(G797:G800)</f>
        <v>133</v>
      </c>
      <c r="H796" s="273"/>
      <c r="I796" s="290"/>
      <c r="J796" s="290"/>
      <c r="K796" s="290"/>
      <c r="L796" s="290"/>
      <c r="M796" s="290"/>
      <c r="N796" s="290"/>
      <c r="O796" s="288"/>
      <c r="P796" s="277"/>
      <c r="Q796" s="324"/>
      <c r="R796" s="313"/>
    </row>
    <row r="797" s="24" customFormat="1" ht="57" customHeight="1" spans="1:18">
      <c r="A797" s="279">
        <v>1</v>
      </c>
      <c r="B797" s="280" t="s">
        <v>1899</v>
      </c>
      <c r="C797" s="279" t="s">
        <v>39</v>
      </c>
      <c r="D797" s="281" t="s">
        <v>46</v>
      </c>
      <c r="E797" s="280" t="s">
        <v>1881</v>
      </c>
      <c r="F797" s="294" t="s">
        <v>1900</v>
      </c>
      <c r="G797" s="295">
        <v>50</v>
      </c>
      <c r="H797" s="286" t="s">
        <v>1357</v>
      </c>
      <c r="I797" s="314"/>
      <c r="J797" s="315">
        <v>1</v>
      </c>
      <c r="K797" s="316">
        <v>0.0054</v>
      </c>
      <c r="L797" s="316">
        <v>0.0193</v>
      </c>
      <c r="M797" s="316">
        <v>0.0136</v>
      </c>
      <c r="N797" s="316">
        <v>0.1111</v>
      </c>
      <c r="O797" s="288" t="s">
        <v>1875</v>
      </c>
      <c r="P797" s="317" t="s">
        <v>58</v>
      </c>
      <c r="Q797" s="324">
        <v>2021.12</v>
      </c>
      <c r="R797" s="326"/>
    </row>
    <row r="798" s="24" customFormat="1" ht="57" customHeight="1" spans="1:18">
      <c r="A798" s="279">
        <v>2</v>
      </c>
      <c r="B798" s="280" t="s">
        <v>1901</v>
      </c>
      <c r="C798" s="279" t="s">
        <v>39</v>
      </c>
      <c r="D798" s="281" t="s">
        <v>46</v>
      </c>
      <c r="E798" s="281" t="s">
        <v>54</v>
      </c>
      <c r="F798" s="294" t="s">
        <v>1902</v>
      </c>
      <c r="G798" s="295">
        <v>35</v>
      </c>
      <c r="H798" s="284" t="s">
        <v>1889</v>
      </c>
      <c r="I798" s="314"/>
      <c r="J798" s="315">
        <v>2</v>
      </c>
      <c r="K798" s="285"/>
      <c r="L798" s="285">
        <v>0.0119</v>
      </c>
      <c r="M798" s="285"/>
      <c r="N798" s="285">
        <v>0.0669</v>
      </c>
      <c r="O798" s="288" t="s">
        <v>1875</v>
      </c>
      <c r="P798" s="281" t="s">
        <v>54</v>
      </c>
      <c r="Q798" s="324">
        <v>2021.12</v>
      </c>
      <c r="R798" s="326"/>
    </row>
    <row r="799" s="24" customFormat="1" ht="57" customHeight="1" spans="1:18">
      <c r="A799" s="279">
        <v>3</v>
      </c>
      <c r="B799" s="285" t="s">
        <v>1903</v>
      </c>
      <c r="C799" s="279" t="s">
        <v>39</v>
      </c>
      <c r="D799" s="281" t="s">
        <v>46</v>
      </c>
      <c r="E799" s="281" t="s">
        <v>71</v>
      </c>
      <c r="F799" s="294" t="s">
        <v>1904</v>
      </c>
      <c r="G799" s="295">
        <v>28</v>
      </c>
      <c r="H799" s="284" t="s">
        <v>1905</v>
      </c>
      <c r="I799" s="314">
        <v>1</v>
      </c>
      <c r="J799" s="315">
        <v>1</v>
      </c>
      <c r="K799" s="285">
        <v>0.0109</v>
      </c>
      <c r="L799" s="285">
        <v>0.0314</v>
      </c>
      <c r="M799" s="285">
        <v>0.0592</v>
      </c>
      <c r="N799" s="285">
        <v>0.1516</v>
      </c>
      <c r="O799" s="288" t="s">
        <v>1875</v>
      </c>
      <c r="P799" s="281" t="s">
        <v>71</v>
      </c>
      <c r="Q799" s="324">
        <v>2021.12</v>
      </c>
      <c r="R799" s="326"/>
    </row>
    <row r="800" s="24" customFormat="1" ht="57" customHeight="1" spans="1:18">
      <c r="A800" s="279">
        <v>4</v>
      </c>
      <c r="B800" s="285" t="s">
        <v>1903</v>
      </c>
      <c r="C800" s="279" t="s">
        <v>39</v>
      </c>
      <c r="D800" s="281" t="s">
        <v>46</v>
      </c>
      <c r="E800" s="281" t="s">
        <v>107</v>
      </c>
      <c r="F800" s="294" t="s">
        <v>1906</v>
      </c>
      <c r="G800" s="295">
        <v>20</v>
      </c>
      <c r="H800" s="287" t="s">
        <v>1894</v>
      </c>
      <c r="I800" s="314"/>
      <c r="J800" s="300">
        <v>1</v>
      </c>
      <c r="K800" s="300">
        <v>0.0031</v>
      </c>
      <c r="L800" s="318">
        <v>0.0132</v>
      </c>
      <c r="M800" s="300">
        <v>0.0121</v>
      </c>
      <c r="N800" s="319">
        <v>0.0591</v>
      </c>
      <c r="O800" s="288" t="s">
        <v>1875</v>
      </c>
      <c r="P800" s="281" t="s">
        <v>107</v>
      </c>
      <c r="Q800" s="324">
        <v>2021.12</v>
      </c>
      <c r="R800" s="326"/>
    </row>
    <row r="801" s="23" customFormat="1" ht="57" customHeight="1" spans="1:18">
      <c r="A801" s="275" t="s">
        <v>1907</v>
      </c>
      <c r="B801" s="276"/>
      <c r="C801" s="291"/>
      <c r="D801" s="291"/>
      <c r="E801" s="291"/>
      <c r="F801" s="273"/>
      <c r="G801" s="296">
        <f>SUM(G802:G809)</f>
        <v>771.984</v>
      </c>
      <c r="H801" s="297"/>
      <c r="I801" s="320"/>
      <c r="J801" s="320"/>
      <c r="K801" s="320"/>
      <c r="L801" s="277"/>
      <c r="M801" s="277"/>
      <c r="N801" s="312"/>
      <c r="O801" s="288"/>
      <c r="P801" s="313"/>
      <c r="Q801" s="324"/>
      <c r="R801" s="313"/>
    </row>
    <row r="802" s="24" customFormat="1" ht="57" customHeight="1" spans="1:18">
      <c r="A802" s="279">
        <v>1</v>
      </c>
      <c r="B802" s="281" t="s">
        <v>1908</v>
      </c>
      <c r="C802" s="280" t="s">
        <v>1755</v>
      </c>
      <c r="D802" s="281" t="s">
        <v>46</v>
      </c>
      <c r="E802" s="280" t="s">
        <v>1877</v>
      </c>
      <c r="F802" s="294" t="s">
        <v>1909</v>
      </c>
      <c r="G802" s="295">
        <v>124.98</v>
      </c>
      <c r="H802" s="294" t="s">
        <v>1879</v>
      </c>
      <c r="I802" s="281">
        <v>1</v>
      </c>
      <c r="J802" s="285">
        <v>2</v>
      </c>
      <c r="K802" s="285">
        <v>0.0196</v>
      </c>
      <c r="L802" s="285">
        <v>0.0362</v>
      </c>
      <c r="M802" s="285">
        <v>0.0931</v>
      </c>
      <c r="N802" s="285">
        <v>0.1692</v>
      </c>
      <c r="O802" s="288" t="s">
        <v>1875</v>
      </c>
      <c r="P802" s="281" t="s">
        <v>927</v>
      </c>
      <c r="Q802" s="324">
        <v>2021.12</v>
      </c>
      <c r="R802" s="326"/>
    </row>
    <row r="803" s="24" customFormat="1" ht="57" customHeight="1" spans="1:18">
      <c r="A803" s="279">
        <v>2</v>
      </c>
      <c r="B803" s="281" t="s">
        <v>1908</v>
      </c>
      <c r="C803" s="285" t="s">
        <v>39</v>
      </c>
      <c r="D803" s="281" t="s">
        <v>46</v>
      </c>
      <c r="E803" s="285" t="s">
        <v>83</v>
      </c>
      <c r="F803" s="294" t="s">
        <v>1910</v>
      </c>
      <c r="G803" s="295">
        <v>145</v>
      </c>
      <c r="H803" s="284" t="s">
        <v>1911</v>
      </c>
      <c r="I803" s="281">
        <v>2</v>
      </c>
      <c r="J803" s="285">
        <v>2</v>
      </c>
      <c r="K803" s="285">
        <v>0.0171</v>
      </c>
      <c r="L803" s="285">
        <v>0.0218</v>
      </c>
      <c r="M803" s="285">
        <v>0.0739</v>
      </c>
      <c r="N803" s="285">
        <v>0.2054</v>
      </c>
      <c r="O803" s="288" t="s">
        <v>1875</v>
      </c>
      <c r="P803" s="285" t="s">
        <v>83</v>
      </c>
      <c r="Q803" s="324">
        <v>2021.12</v>
      </c>
      <c r="R803" s="326"/>
    </row>
    <row r="804" s="24" customFormat="1" ht="57" customHeight="1" spans="1:18">
      <c r="A804" s="279">
        <v>3</v>
      </c>
      <c r="B804" s="281" t="s">
        <v>1908</v>
      </c>
      <c r="C804" s="285" t="s">
        <v>39</v>
      </c>
      <c r="D804" s="281" t="s">
        <v>46</v>
      </c>
      <c r="E804" s="281" t="s">
        <v>54</v>
      </c>
      <c r="F804" s="294" t="s">
        <v>1912</v>
      </c>
      <c r="G804" s="295">
        <v>120.204</v>
      </c>
      <c r="H804" s="284" t="s">
        <v>1889</v>
      </c>
      <c r="I804" s="281"/>
      <c r="J804" s="285">
        <v>4</v>
      </c>
      <c r="K804" s="285"/>
      <c r="L804" s="285">
        <v>0.0322</v>
      </c>
      <c r="M804" s="285"/>
      <c r="N804" s="285">
        <v>0.1786</v>
      </c>
      <c r="O804" s="288" t="s">
        <v>1875</v>
      </c>
      <c r="P804" s="281" t="s">
        <v>54</v>
      </c>
      <c r="Q804" s="324">
        <v>2021.12</v>
      </c>
      <c r="R804" s="326"/>
    </row>
    <row r="805" s="24" customFormat="1" ht="57" customHeight="1" spans="1:18">
      <c r="A805" s="279">
        <v>4</v>
      </c>
      <c r="B805" s="281" t="s">
        <v>1908</v>
      </c>
      <c r="C805" s="285" t="s">
        <v>39</v>
      </c>
      <c r="D805" s="281" t="s">
        <v>46</v>
      </c>
      <c r="E805" s="281" t="s">
        <v>71</v>
      </c>
      <c r="F805" s="294" t="s">
        <v>1913</v>
      </c>
      <c r="G805" s="295">
        <v>53</v>
      </c>
      <c r="H805" s="284" t="s">
        <v>1399</v>
      </c>
      <c r="I805" s="281">
        <v>1</v>
      </c>
      <c r="J805" s="285">
        <v>1</v>
      </c>
      <c r="K805" s="285">
        <v>0.0171</v>
      </c>
      <c r="L805" s="285">
        <v>0.0322</v>
      </c>
      <c r="M805" s="285">
        <v>0.0936</v>
      </c>
      <c r="N805" s="285">
        <v>0.1568</v>
      </c>
      <c r="O805" s="288" t="s">
        <v>1875</v>
      </c>
      <c r="P805" s="281" t="s">
        <v>71</v>
      </c>
      <c r="Q805" s="324">
        <v>2021.12</v>
      </c>
      <c r="R805" s="326"/>
    </row>
    <row r="806" s="24" customFormat="1" ht="57" customHeight="1" spans="1:18">
      <c r="A806" s="279">
        <v>5</v>
      </c>
      <c r="B806" s="281" t="s">
        <v>1908</v>
      </c>
      <c r="C806" s="285" t="s">
        <v>39</v>
      </c>
      <c r="D806" s="281" t="s">
        <v>46</v>
      </c>
      <c r="E806" s="281" t="s">
        <v>107</v>
      </c>
      <c r="F806" s="294" t="s">
        <v>1914</v>
      </c>
      <c r="G806" s="295">
        <v>148</v>
      </c>
      <c r="H806" s="286" t="s">
        <v>1894</v>
      </c>
      <c r="I806" s="281">
        <v>1</v>
      </c>
      <c r="J806" s="285">
        <v>2</v>
      </c>
      <c r="K806" s="285">
        <v>0.0394</v>
      </c>
      <c r="L806" s="285">
        <v>0.0621</v>
      </c>
      <c r="M806" s="285">
        <v>0.2007</v>
      </c>
      <c r="N806" s="285">
        <v>0.3185</v>
      </c>
      <c r="O806" s="288" t="s">
        <v>1875</v>
      </c>
      <c r="P806" s="281" t="s">
        <v>107</v>
      </c>
      <c r="Q806" s="324">
        <v>2021.12</v>
      </c>
      <c r="R806" s="326"/>
    </row>
    <row r="807" s="24" customFormat="1" ht="57" customHeight="1" spans="1:18">
      <c r="A807" s="279">
        <v>6</v>
      </c>
      <c r="B807" s="281" t="s">
        <v>1915</v>
      </c>
      <c r="C807" s="285" t="s">
        <v>39</v>
      </c>
      <c r="D807" s="281" t="s">
        <v>46</v>
      </c>
      <c r="E807" s="281" t="s">
        <v>107</v>
      </c>
      <c r="F807" s="294" t="s">
        <v>1916</v>
      </c>
      <c r="G807" s="295">
        <v>50</v>
      </c>
      <c r="H807" s="287" t="s">
        <v>1917</v>
      </c>
      <c r="I807" s="281">
        <v>1</v>
      </c>
      <c r="J807" s="285"/>
      <c r="K807" s="285">
        <v>0.0103</v>
      </c>
      <c r="L807" s="285">
        <v>0.0246</v>
      </c>
      <c r="M807" s="285">
        <v>0.0342</v>
      </c>
      <c r="N807" s="285">
        <v>0.0689</v>
      </c>
      <c r="O807" s="288" t="s">
        <v>1875</v>
      </c>
      <c r="P807" s="281" t="s">
        <v>107</v>
      </c>
      <c r="Q807" s="324">
        <v>2021.12</v>
      </c>
      <c r="R807" s="326"/>
    </row>
    <row r="808" s="24" customFormat="1" ht="57" customHeight="1" spans="1:18">
      <c r="A808" s="279">
        <v>7</v>
      </c>
      <c r="B808" s="285" t="s">
        <v>1918</v>
      </c>
      <c r="C808" s="280" t="s">
        <v>1755</v>
      </c>
      <c r="D808" s="281" t="s">
        <v>46</v>
      </c>
      <c r="E808" s="281" t="s">
        <v>121</v>
      </c>
      <c r="F808" s="294" t="s">
        <v>1919</v>
      </c>
      <c r="G808" s="295">
        <v>100.8</v>
      </c>
      <c r="H808" s="284" t="s">
        <v>1765</v>
      </c>
      <c r="I808" s="281">
        <v>3</v>
      </c>
      <c r="J808" s="285"/>
      <c r="K808" s="285">
        <v>0.1012</v>
      </c>
      <c r="L808" s="285">
        <v>0.1858</v>
      </c>
      <c r="M808" s="285">
        <v>0.4938</v>
      </c>
      <c r="N808" s="285">
        <v>0.532</v>
      </c>
      <c r="O808" s="288" t="s">
        <v>1875</v>
      </c>
      <c r="P808" s="281" t="s">
        <v>121</v>
      </c>
      <c r="Q808" s="324">
        <v>2021.12</v>
      </c>
      <c r="R808" s="326"/>
    </row>
    <row r="809" s="24" customFormat="1" ht="57" customHeight="1" spans="1:18">
      <c r="A809" s="279">
        <v>8</v>
      </c>
      <c r="B809" s="285" t="s">
        <v>1918</v>
      </c>
      <c r="C809" s="281" t="s">
        <v>39</v>
      </c>
      <c r="D809" s="281" t="s">
        <v>46</v>
      </c>
      <c r="E809" s="288" t="s">
        <v>1761</v>
      </c>
      <c r="F809" s="289" t="s">
        <v>1920</v>
      </c>
      <c r="G809" s="295">
        <v>30</v>
      </c>
      <c r="H809" s="298" t="s">
        <v>1709</v>
      </c>
      <c r="I809" s="288">
        <v>1</v>
      </c>
      <c r="J809" s="300"/>
      <c r="K809" s="300">
        <v>0.0944</v>
      </c>
      <c r="L809" s="300">
        <v>0.2139</v>
      </c>
      <c r="M809" s="300">
        <v>0.478</v>
      </c>
      <c r="N809" s="300">
        <v>0.938</v>
      </c>
      <c r="O809" s="288" t="s">
        <v>1875</v>
      </c>
      <c r="P809" s="288" t="s">
        <v>1761</v>
      </c>
      <c r="Q809" s="324">
        <v>2021.12</v>
      </c>
      <c r="R809" s="326"/>
    </row>
    <row r="810" s="23" customFormat="1" ht="57" customHeight="1" spans="1:18">
      <c r="A810" s="275" t="s">
        <v>1921</v>
      </c>
      <c r="B810" s="276"/>
      <c r="C810" s="291"/>
      <c r="D810" s="291"/>
      <c r="E810" s="291"/>
      <c r="F810" s="273"/>
      <c r="G810" s="296">
        <f>SUM(G811:G814)</f>
        <v>294</v>
      </c>
      <c r="H810" s="297"/>
      <c r="I810" s="320"/>
      <c r="J810" s="320"/>
      <c r="K810" s="320"/>
      <c r="L810" s="291"/>
      <c r="M810" s="291"/>
      <c r="N810" s="312"/>
      <c r="O810" s="288"/>
      <c r="P810" s="313"/>
      <c r="Q810" s="324"/>
      <c r="R810" s="313"/>
    </row>
    <row r="811" s="24" customFormat="1" ht="57" customHeight="1" spans="1:18">
      <c r="A811" s="279">
        <v>1</v>
      </c>
      <c r="B811" s="280" t="s">
        <v>1922</v>
      </c>
      <c r="C811" s="280" t="s">
        <v>1755</v>
      </c>
      <c r="D811" s="281" t="s">
        <v>46</v>
      </c>
      <c r="E811" s="280" t="s">
        <v>1872</v>
      </c>
      <c r="F811" s="282" t="s">
        <v>1923</v>
      </c>
      <c r="G811" s="283">
        <v>50</v>
      </c>
      <c r="H811" s="282" t="s">
        <v>1924</v>
      </c>
      <c r="I811" s="280">
        <v>1</v>
      </c>
      <c r="J811" s="280"/>
      <c r="K811" s="321">
        <v>0.01</v>
      </c>
      <c r="L811" s="321">
        <v>0.0225</v>
      </c>
      <c r="M811" s="321">
        <v>0.0535</v>
      </c>
      <c r="N811" s="321">
        <v>0.0991</v>
      </c>
      <c r="O811" s="288" t="s">
        <v>1875</v>
      </c>
      <c r="P811" s="288" t="s">
        <v>1872</v>
      </c>
      <c r="Q811" s="324">
        <v>2021.12</v>
      </c>
      <c r="R811" s="326"/>
    </row>
    <row r="812" s="24" customFormat="1" ht="57" customHeight="1" spans="1:18">
      <c r="A812" s="279">
        <v>2</v>
      </c>
      <c r="B812" s="280" t="s">
        <v>1925</v>
      </c>
      <c r="C812" s="280" t="s">
        <v>1755</v>
      </c>
      <c r="D812" s="281" t="s">
        <v>46</v>
      </c>
      <c r="E812" s="280" t="s">
        <v>1877</v>
      </c>
      <c r="F812" s="282" t="s">
        <v>1926</v>
      </c>
      <c r="G812" s="283">
        <v>100</v>
      </c>
      <c r="H812" s="282" t="s">
        <v>1927</v>
      </c>
      <c r="I812" s="280">
        <v>1</v>
      </c>
      <c r="J812" s="280">
        <v>1</v>
      </c>
      <c r="K812" s="322">
        <v>0.013</v>
      </c>
      <c r="L812" s="322">
        <v>0.0282</v>
      </c>
      <c r="M812" s="322">
        <v>0.0755</v>
      </c>
      <c r="N812" s="322">
        <v>0.1244</v>
      </c>
      <c r="O812" s="288" t="s">
        <v>1875</v>
      </c>
      <c r="P812" s="281" t="s">
        <v>927</v>
      </c>
      <c r="Q812" s="324">
        <v>2021.12</v>
      </c>
      <c r="R812" s="326"/>
    </row>
    <row r="813" s="24" customFormat="1" ht="57" customHeight="1" spans="1:18">
      <c r="A813" s="279">
        <v>3</v>
      </c>
      <c r="B813" s="280" t="s">
        <v>1922</v>
      </c>
      <c r="C813" s="285" t="s">
        <v>39</v>
      </c>
      <c r="D813" s="281" t="s">
        <v>46</v>
      </c>
      <c r="E813" s="281" t="s">
        <v>54</v>
      </c>
      <c r="F813" s="282" t="s">
        <v>1928</v>
      </c>
      <c r="G813" s="283">
        <v>32</v>
      </c>
      <c r="H813" s="294" t="s">
        <v>1929</v>
      </c>
      <c r="I813" s="280"/>
      <c r="J813" s="280">
        <v>16</v>
      </c>
      <c r="K813" s="323"/>
      <c r="L813" s="324">
        <v>0.1195</v>
      </c>
      <c r="M813" s="323"/>
      <c r="N813" s="324">
        <v>0.6659</v>
      </c>
      <c r="O813" s="288" t="s">
        <v>1875</v>
      </c>
      <c r="P813" s="281" t="s">
        <v>54</v>
      </c>
      <c r="Q813" s="324">
        <v>2021.12</v>
      </c>
      <c r="R813" s="326"/>
    </row>
    <row r="814" s="24" customFormat="1" ht="57" customHeight="1" spans="1:18">
      <c r="A814" s="279">
        <v>4</v>
      </c>
      <c r="B814" s="280" t="s">
        <v>1922</v>
      </c>
      <c r="C814" s="281" t="s">
        <v>39</v>
      </c>
      <c r="D814" s="281" t="s">
        <v>46</v>
      </c>
      <c r="E814" s="288" t="s">
        <v>1761</v>
      </c>
      <c r="F814" s="282" t="s">
        <v>1930</v>
      </c>
      <c r="G814" s="283">
        <v>112</v>
      </c>
      <c r="H814" s="294" t="s">
        <v>1929</v>
      </c>
      <c r="I814" s="280">
        <v>6</v>
      </c>
      <c r="J814" s="280">
        <v>2</v>
      </c>
      <c r="K814" s="324">
        <v>0.2075</v>
      </c>
      <c r="L814" s="324">
        <v>0.3093</v>
      </c>
      <c r="M814" s="324">
        <v>0.7187</v>
      </c>
      <c r="N814" s="324">
        <v>1.325</v>
      </c>
      <c r="O814" s="288" t="s">
        <v>1875</v>
      </c>
      <c r="P814" s="288" t="s">
        <v>1761</v>
      </c>
      <c r="Q814" s="324">
        <v>2021.12</v>
      </c>
      <c r="R814" s="326"/>
    </row>
    <row r="815" s="23" customFormat="1" ht="57" customHeight="1" spans="1:18">
      <c r="A815" s="275" t="s">
        <v>1931</v>
      </c>
      <c r="B815" s="276"/>
      <c r="C815" s="291"/>
      <c r="D815" s="291"/>
      <c r="E815" s="291"/>
      <c r="F815" s="273"/>
      <c r="G815" s="296">
        <f>SUM(G816:G830)</f>
        <v>2170.5</v>
      </c>
      <c r="H815" s="297"/>
      <c r="I815" s="320"/>
      <c r="J815" s="320"/>
      <c r="K815" s="320"/>
      <c r="L815" s="277"/>
      <c r="M815" s="277"/>
      <c r="N815" s="312"/>
      <c r="O815" s="288"/>
      <c r="P815" s="313"/>
      <c r="Q815" s="324"/>
      <c r="R815" s="313"/>
    </row>
    <row r="816" s="24" customFormat="1" ht="57" customHeight="1" spans="1:18">
      <c r="A816" s="279">
        <v>1</v>
      </c>
      <c r="B816" s="281" t="s">
        <v>1932</v>
      </c>
      <c r="C816" s="281" t="s">
        <v>39</v>
      </c>
      <c r="D816" s="281" t="s">
        <v>46</v>
      </c>
      <c r="E816" s="281" t="s">
        <v>41</v>
      </c>
      <c r="F816" s="294" t="s">
        <v>1933</v>
      </c>
      <c r="G816" s="295">
        <v>100</v>
      </c>
      <c r="H816" s="294" t="s">
        <v>1934</v>
      </c>
      <c r="I816" s="279">
        <v>2</v>
      </c>
      <c r="J816" s="279"/>
      <c r="K816" s="279">
        <v>0.0216</v>
      </c>
      <c r="L816" s="279">
        <v>0.1295</v>
      </c>
      <c r="M816" s="279">
        <v>0.1142</v>
      </c>
      <c r="N816" s="279">
        <v>0.1521</v>
      </c>
      <c r="O816" s="288" t="s">
        <v>1875</v>
      </c>
      <c r="P816" s="281" t="s">
        <v>41</v>
      </c>
      <c r="Q816" s="324">
        <v>2021.12</v>
      </c>
      <c r="R816" s="326"/>
    </row>
    <row r="817" s="24" customFormat="1" ht="57" customHeight="1" spans="1:18">
      <c r="A817" s="279">
        <v>2</v>
      </c>
      <c r="B817" s="281" t="s">
        <v>1932</v>
      </c>
      <c r="C817" s="281" t="s">
        <v>39</v>
      </c>
      <c r="D817" s="281" t="s">
        <v>46</v>
      </c>
      <c r="E817" s="281" t="s">
        <v>93</v>
      </c>
      <c r="F817" s="284" t="s">
        <v>1935</v>
      </c>
      <c r="G817" s="295">
        <v>70</v>
      </c>
      <c r="H817" s="299" t="s">
        <v>1936</v>
      </c>
      <c r="I817" s="317">
        <v>2</v>
      </c>
      <c r="J817" s="317">
        <v>1</v>
      </c>
      <c r="K817" s="285">
        <v>0.0143</v>
      </c>
      <c r="L817" s="285">
        <v>0.0621</v>
      </c>
      <c r="M817" s="285">
        <v>0.0365</v>
      </c>
      <c r="N817" s="285">
        <v>0.1816</v>
      </c>
      <c r="O817" s="288" t="s">
        <v>1875</v>
      </c>
      <c r="P817" s="279" t="s">
        <v>93</v>
      </c>
      <c r="Q817" s="324">
        <v>2021.12</v>
      </c>
      <c r="R817" s="326"/>
    </row>
    <row r="818" s="24" customFormat="1" ht="57" customHeight="1" spans="1:18">
      <c r="A818" s="279">
        <v>3</v>
      </c>
      <c r="B818" s="300" t="s">
        <v>1937</v>
      </c>
      <c r="C818" s="300" t="s">
        <v>39</v>
      </c>
      <c r="D818" s="281" t="s">
        <v>46</v>
      </c>
      <c r="E818" s="300" t="s">
        <v>76</v>
      </c>
      <c r="F818" s="287" t="s">
        <v>1938</v>
      </c>
      <c r="G818" s="301">
        <v>45</v>
      </c>
      <c r="H818" s="287" t="s">
        <v>1934</v>
      </c>
      <c r="I818" s="300">
        <v>1</v>
      </c>
      <c r="J818" s="300">
        <v>1</v>
      </c>
      <c r="K818" s="300"/>
      <c r="L818" s="300"/>
      <c r="M818" s="300"/>
      <c r="N818" s="300"/>
      <c r="O818" s="288" t="s">
        <v>1875</v>
      </c>
      <c r="P818" s="281" t="s">
        <v>76</v>
      </c>
      <c r="Q818" s="324">
        <v>2021.12</v>
      </c>
      <c r="R818" s="326"/>
    </row>
    <row r="819" s="24" customFormat="1" ht="57" customHeight="1" spans="1:18">
      <c r="A819" s="279">
        <v>4</v>
      </c>
      <c r="B819" s="300" t="s">
        <v>1939</v>
      </c>
      <c r="C819" s="300" t="s">
        <v>39</v>
      </c>
      <c r="D819" s="281" t="s">
        <v>46</v>
      </c>
      <c r="E819" s="300" t="s">
        <v>927</v>
      </c>
      <c r="F819" s="287" t="s">
        <v>1940</v>
      </c>
      <c r="G819" s="301">
        <v>135</v>
      </c>
      <c r="H819" s="284" t="s">
        <v>1941</v>
      </c>
      <c r="I819" s="300">
        <v>1</v>
      </c>
      <c r="J819" s="300">
        <v>2</v>
      </c>
      <c r="K819" s="300">
        <v>0.0818</v>
      </c>
      <c r="L819" s="300">
        <v>0.0164</v>
      </c>
      <c r="M819" s="300">
        <v>0.1004</v>
      </c>
      <c r="N819" s="300">
        <v>0.3026</v>
      </c>
      <c r="O819" s="288" t="s">
        <v>1875</v>
      </c>
      <c r="P819" s="281" t="s">
        <v>927</v>
      </c>
      <c r="Q819" s="324">
        <v>2021.12</v>
      </c>
      <c r="R819" s="326"/>
    </row>
    <row r="820" s="24" customFormat="1" ht="57" customHeight="1" spans="1:18">
      <c r="A820" s="279">
        <v>5</v>
      </c>
      <c r="B820" s="285" t="s">
        <v>1937</v>
      </c>
      <c r="C820" s="285" t="s">
        <v>39</v>
      </c>
      <c r="D820" s="281" t="s">
        <v>46</v>
      </c>
      <c r="E820" s="285" t="s">
        <v>67</v>
      </c>
      <c r="F820" s="287" t="s">
        <v>1942</v>
      </c>
      <c r="G820" s="301">
        <v>97.5</v>
      </c>
      <c r="H820" s="294" t="s">
        <v>1929</v>
      </c>
      <c r="I820" s="300">
        <v>1</v>
      </c>
      <c r="J820" s="300">
        <v>1</v>
      </c>
      <c r="K820" s="279">
        <v>0.0055</v>
      </c>
      <c r="L820" s="325">
        <v>0.024</v>
      </c>
      <c r="M820" s="285">
        <v>0.0253</v>
      </c>
      <c r="N820" s="279">
        <v>0.1095</v>
      </c>
      <c r="O820" s="288" t="s">
        <v>1875</v>
      </c>
      <c r="P820" s="281" t="s">
        <v>67</v>
      </c>
      <c r="Q820" s="324">
        <v>2021.12</v>
      </c>
      <c r="R820" s="326"/>
    </row>
    <row r="821" s="24" customFormat="1" ht="57" customHeight="1" spans="1:18">
      <c r="A821" s="279">
        <v>6</v>
      </c>
      <c r="B821" s="285" t="s">
        <v>1943</v>
      </c>
      <c r="C821" s="285" t="s">
        <v>39</v>
      </c>
      <c r="D821" s="281" t="s">
        <v>46</v>
      </c>
      <c r="E821" s="285" t="s">
        <v>65</v>
      </c>
      <c r="F821" s="287" t="s">
        <v>1944</v>
      </c>
      <c r="G821" s="301">
        <v>150</v>
      </c>
      <c r="H821" s="294" t="s">
        <v>1945</v>
      </c>
      <c r="I821" s="300">
        <v>1</v>
      </c>
      <c r="J821" s="300">
        <v>2</v>
      </c>
      <c r="K821" s="326">
        <v>0.0228</v>
      </c>
      <c r="L821" s="327">
        <v>0.0847</v>
      </c>
      <c r="M821" s="285">
        <v>0.0557</v>
      </c>
      <c r="N821" s="326">
        <v>0.2077</v>
      </c>
      <c r="O821" s="288" t="s">
        <v>1875</v>
      </c>
      <c r="P821" s="281" t="s">
        <v>65</v>
      </c>
      <c r="Q821" s="324">
        <v>2021.12</v>
      </c>
      <c r="R821" s="326"/>
    </row>
    <row r="822" s="24" customFormat="1" ht="57" customHeight="1" spans="1:18">
      <c r="A822" s="279">
        <v>7</v>
      </c>
      <c r="B822" s="285" t="s">
        <v>1943</v>
      </c>
      <c r="C822" s="285" t="s">
        <v>39</v>
      </c>
      <c r="D822" s="281" t="s">
        <v>46</v>
      </c>
      <c r="E822" s="285" t="s">
        <v>58</v>
      </c>
      <c r="F822" s="287" t="s">
        <v>1946</v>
      </c>
      <c r="G822" s="301">
        <v>250</v>
      </c>
      <c r="H822" s="302" t="s">
        <v>1947</v>
      </c>
      <c r="I822" s="300">
        <v>1</v>
      </c>
      <c r="J822" s="300">
        <v>4</v>
      </c>
      <c r="K822" s="279">
        <v>0.0326</v>
      </c>
      <c r="L822" s="325">
        <v>0.3241</v>
      </c>
      <c r="M822" s="285">
        <v>0.1508</v>
      </c>
      <c r="N822" s="279">
        <v>1.1844</v>
      </c>
      <c r="O822" s="288" t="s">
        <v>1875</v>
      </c>
      <c r="P822" s="281" t="s">
        <v>58</v>
      </c>
      <c r="Q822" s="324">
        <v>2021.12</v>
      </c>
      <c r="R822" s="326"/>
    </row>
    <row r="823" s="24" customFormat="1" ht="57" customHeight="1" spans="1:18">
      <c r="A823" s="279">
        <v>8</v>
      </c>
      <c r="B823" s="285" t="s">
        <v>1937</v>
      </c>
      <c r="C823" s="285" t="s">
        <v>39</v>
      </c>
      <c r="D823" s="281" t="s">
        <v>46</v>
      </c>
      <c r="E823" s="285" t="s">
        <v>83</v>
      </c>
      <c r="F823" s="287" t="s">
        <v>1948</v>
      </c>
      <c r="G823" s="301">
        <v>150</v>
      </c>
      <c r="H823" s="284" t="s">
        <v>1949</v>
      </c>
      <c r="I823" s="300">
        <v>2</v>
      </c>
      <c r="J823" s="300">
        <v>1</v>
      </c>
      <c r="K823" s="279">
        <v>0.0302</v>
      </c>
      <c r="L823" s="325">
        <v>0.0813</v>
      </c>
      <c r="M823" s="285">
        <v>0.1619</v>
      </c>
      <c r="N823" s="279">
        <v>0.1877</v>
      </c>
      <c r="O823" s="288" t="s">
        <v>1875</v>
      </c>
      <c r="P823" s="281" t="s">
        <v>83</v>
      </c>
      <c r="Q823" s="324">
        <v>2021.12</v>
      </c>
      <c r="R823" s="326"/>
    </row>
    <row r="824" s="24" customFormat="1" ht="57" customHeight="1" spans="1:18">
      <c r="A824" s="279">
        <v>9</v>
      </c>
      <c r="B824" s="285" t="s">
        <v>1937</v>
      </c>
      <c r="C824" s="285" t="s">
        <v>39</v>
      </c>
      <c r="D824" s="281" t="s">
        <v>46</v>
      </c>
      <c r="E824" s="285" t="s">
        <v>50</v>
      </c>
      <c r="F824" s="287" t="s">
        <v>1950</v>
      </c>
      <c r="G824" s="301">
        <v>270</v>
      </c>
      <c r="H824" s="294" t="s">
        <v>1765</v>
      </c>
      <c r="I824" s="285">
        <v>5</v>
      </c>
      <c r="J824" s="285">
        <v>3</v>
      </c>
      <c r="K824" s="328">
        <v>0.0544</v>
      </c>
      <c r="L824" s="328">
        <v>0.1158</v>
      </c>
      <c r="M824" s="328">
        <v>0.297</v>
      </c>
      <c r="N824" s="328">
        <v>0.5276</v>
      </c>
      <c r="O824" s="288" t="s">
        <v>1875</v>
      </c>
      <c r="P824" s="285" t="s">
        <v>50</v>
      </c>
      <c r="Q824" s="324">
        <v>2021.12</v>
      </c>
      <c r="R824" s="326"/>
    </row>
    <row r="825" s="24" customFormat="1" ht="57" customHeight="1" spans="1:18">
      <c r="A825" s="279">
        <v>10</v>
      </c>
      <c r="B825" s="285" t="s">
        <v>1937</v>
      </c>
      <c r="C825" s="285" t="s">
        <v>39</v>
      </c>
      <c r="D825" s="281" t="s">
        <v>46</v>
      </c>
      <c r="E825" s="281" t="s">
        <v>54</v>
      </c>
      <c r="F825" s="287" t="s">
        <v>1951</v>
      </c>
      <c r="G825" s="301">
        <v>185</v>
      </c>
      <c r="H825" s="294" t="s">
        <v>1929</v>
      </c>
      <c r="I825" s="329"/>
      <c r="J825" s="329">
        <v>4</v>
      </c>
      <c r="K825" s="330"/>
      <c r="L825" s="330">
        <v>0.0236</v>
      </c>
      <c r="M825" s="330"/>
      <c r="N825" s="330">
        <v>0.1265</v>
      </c>
      <c r="O825" s="288" t="s">
        <v>1875</v>
      </c>
      <c r="P825" s="281" t="s">
        <v>54</v>
      </c>
      <c r="Q825" s="324">
        <v>2021.12</v>
      </c>
      <c r="R825" s="326"/>
    </row>
    <row r="826" s="24" customFormat="1" ht="57" customHeight="1" spans="1:18">
      <c r="A826" s="279">
        <v>11</v>
      </c>
      <c r="B826" s="285" t="s">
        <v>1943</v>
      </c>
      <c r="C826" s="285" t="s">
        <v>39</v>
      </c>
      <c r="D826" s="281" t="s">
        <v>46</v>
      </c>
      <c r="E826" s="281" t="s">
        <v>47</v>
      </c>
      <c r="F826" s="287" t="s">
        <v>1952</v>
      </c>
      <c r="G826" s="301">
        <v>235</v>
      </c>
      <c r="H826" s="294" t="s">
        <v>1945</v>
      </c>
      <c r="I826" s="329">
        <v>6</v>
      </c>
      <c r="J826" s="329"/>
      <c r="K826" s="330">
        <v>0.0589</v>
      </c>
      <c r="L826" s="330">
        <v>0.0958</v>
      </c>
      <c r="M826" s="330">
        <v>0.3135</v>
      </c>
      <c r="N826" s="330">
        <v>0.4536</v>
      </c>
      <c r="O826" s="288" t="s">
        <v>1875</v>
      </c>
      <c r="P826" s="281" t="s">
        <v>47</v>
      </c>
      <c r="Q826" s="324">
        <v>2021.12</v>
      </c>
      <c r="R826" s="326"/>
    </row>
    <row r="827" s="24" customFormat="1" ht="57" customHeight="1" spans="1:18">
      <c r="A827" s="279">
        <v>12</v>
      </c>
      <c r="B827" s="285" t="s">
        <v>1932</v>
      </c>
      <c r="C827" s="285" t="s">
        <v>39</v>
      </c>
      <c r="D827" s="281" t="s">
        <v>46</v>
      </c>
      <c r="E827" s="281" t="s">
        <v>71</v>
      </c>
      <c r="F827" s="287" t="s">
        <v>1953</v>
      </c>
      <c r="G827" s="301">
        <v>150</v>
      </c>
      <c r="H827" s="284" t="s">
        <v>1954</v>
      </c>
      <c r="I827" s="285">
        <v>3</v>
      </c>
      <c r="J827" s="285">
        <v>1</v>
      </c>
      <c r="K827" s="285">
        <v>0.0159</v>
      </c>
      <c r="L827" s="285">
        <v>0.048</v>
      </c>
      <c r="M827" s="285">
        <v>127.0736</v>
      </c>
      <c r="N827" s="285">
        <v>0.2403</v>
      </c>
      <c r="O827" s="288" t="s">
        <v>1875</v>
      </c>
      <c r="P827" s="281" t="s">
        <v>71</v>
      </c>
      <c r="Q827" s="324">
        <v>2021.12</v>
      </c>
      <c r="R827" s="326"/>
    </row>
    <row r="828" s="24" customFormat="1" ht="57" customHeight="1" spans="1:18">
      <c r="A828" s="279">
        <v>13</v>
      </c>
      <c r="B828" s="285" t="s">
        <v>1937</v>
      </c>
      <c r="C828" s="285" t="s">
        <v>39</v>
      </c>
      <c r="D828" s="281" t="s">
        <v>46</v>
      </c>
      <c r="E828" s="281" t="s">
        <v>107</v>
      </c>
      <c r="F828" s="287" t="s">
        <v>1955</v>
      </c>
      <c r="G828" s="301">
        <v>68</v>
      </c>
      <c r="H828" s="286" t="s">
        <v>1894</v>
      </c>
      <c r="I828" s="281">
        <v>2</v>
      </c>
      <c r="J828" s="281"/>
      <c r="K828" s="281">
        <v>0.0611</v>
      </c>
      <c r="L828" s="281">
        <v>0.0292</v>
      </c>
      <c r="M828" s="281">
        <v>0.0715</v>
      </c>
      <c r="N828" s="281">
        <v>0.1192</v>
      </c>
      <c r="O828" s="288" t="s">
        <v>1875</v>
      </c>
      <c r="P828" s="281" t="s">
        <v>107</v>
      </c>
      <c r="Q828" s="324">
        <v>2021.12</v>
      </c>
      <c r="R828" s="326"/>
    </row>
    <row r="829" s="24" customFormat="1" ht="57" customHeight="1" spans="1:18">
      <c r="A829" s="279">
        <v>14</v>
      </c>
      <c r="B829" s="285" t="s">
        <v>1937</v>
      </c>
      <c r="C829" s="285" t="s">
        <v>39</v>
      </c>
      <c r="D829" s="281" t="s">
        <v>46</v>
      </c>
      <c r="E829" s="281" t="s">
        <v>121</v>
      </c>
      <c r="F829" s="287" t="s">
        <v>1956</v>
      </c>
      <c r="G829" s="301">
        <v>140</v>
      </c>
      <c r="H829" s="284" t="s">
        <v>1765</v>
      </c>
      <c r="I829" s="281">
        <v>2</v>
      </c>
      <c r="J829" s="281">
        <v>1</v>
      </c>
      <c r="K829" s="281">
        <v>0.0976</v>
      </c>
      <c r="L829" s="281">
        <v>0.1823</v>
      </c>
      <c r="M829" s="281">
        <v>0.45374</v>
      </c>
      <c r="N829" s="281">
        <v>0.5521</v>
      </c>
      <c r="O829" s="288" t="s">
        <v>1875</v>
      </c>
      <c r="P829" s="281" t="s">
        <v>121</v>
      </c>
      <c r="Q829" s="324">
        <v>2021.12</v>
      </c>
      <c r="R829" s="326"/>
    </row>
    <row r="830" s="24" customFormat="1" ht="57" customHeight="1" spans="1:18">
      <c r="A830" s="279">
        <v>15</v>
      </c>
      <c r="B830" s="285" t="s">
        <v>1937</v>
      </c>
      <c r="C830" s="285" t="s">
        <v>39</v>
      </c>
      <c r="D830" s="281" t="s">
        <v>46</v>
      </c>
      <c r="E830" s="288" t="s">
        <v>1761</v>
      </c>
      <c r="F830" s="303" t="s">
        <v>1957</v>
      </c>
      <c r="G830" s="301">
        <v>125</v>
      </c>
      <c r="H830" s="284" t="s">
        <v>1958</v>
      </c>
      <c r="I830" s="288">
        <v>3</v>
      </c>
      <c r="J830" s="288">
        <v>0</v>
      </c>
      <c r="K830" s="288">
        <v>0.0156</v>
      </c>
      <c r="L830" s="288">
        <v>0.0273</v>
      </c>
      <c r="M830" s="288">
        <v>0.0752</v>
      </c>
      <c r="N830" s="288">
        <v>0.112</v>
      </c>
      <c r="O830" s="288" t="s">
        <v>1875</v>
      </c>
      <c r="P830" s="288" t="s">
        <v>1761</v>
      </c>
      <c r="Q830" s="324">
        <v>2021.12</v>
      </c>
      <c r="R830" s="326"/>
    </row>
    <row r="831" s="23" customFormat="1" ht="57" customHeight="1" spans="1:18">
      <c r="A831" s="275" t="s">
        <v>1959</v>
      </c>
      <c r="B831" s="276"/>
      <c r="C831" s="277"/>
      <c r="D831" s="277"/>
      <c r="E831" s="277"/>
      <c r="F831" s="304"/>
      <c r="G831" s="274">
        <f>SUM(G832:G837)</f>
        <v>440.51</v>
      </c>
      <c r="H831" s="305"/>
      <c r="I831" s="331"/>
      <c r="J831" s="331"/>
      <c r="K831" s="331"/>
      <c r="L831" s="277"/>
      <c r="M831" s="277"/>
      <c r="N831" s="312"/>
      <c r="O831" s="288"/>
      <c r="P831" s="313"/>
      <c r="Q831" s="313"/>
      <c r="R831" s="313"/>
    </row>
    <row r="832" s="24" customFormat="1" ht="57" customHeight="1" spans="1:18">
      <c r="A832" s="279">
        <v>1</v>
      </c>
      <c r="B832" s="281" t="s">
        <v>1960</v>
      </c>
      <c r="C832" s="285" t="s">
        <v>39</v>
      </c>
      <c r="D832" s="281" t="s">
        <v>46</v>
      </c>
      <c r="E832" s="285" t="s">
        <v>58</v>
      </c>
      <c r="F832" s="294" t="s">
        <v>1961</v>
      </c>
      <c r="G832" s="295">
        <v>131.2</v>
      </c>
      <c r="H832" s="302" t="s">
        <v>1947</v>
      </c>
      <c r="I832" s="314"/>
      <c r="J832" s="314">
        <v>4</v>
      </c>
      <c r="K832" s="279">
        <v>0.021</v>
      </c>
      <c r="L832" s="279">
        <v>0.2892</v>
      </c>
      <c r="M832" s="279">
        <v>0.0868</v>
      </c>
      <c r="N832" s="279">
        <v>1.0002</v>
      </c>
      <c r="O832" s="288" t="s">
        <v>1875</v>
      </c>
      <c r="P832" s="281" t="s">
        <v>58</v>
      </c>
      <c r="Q832" s="324">
        <v>2021.12</v>
      </c>
      <c r="R832" s="326"/>
    </row>
    <row r="833" s="24" customFormat="1" ht="57" customHeight="1" spans="1:18">
      <c r="A833" s="279">
        <v>2</v>
      </c>
      <c r="B833" s="281" t="s">
        <v>1960</v>
      </c>
      <c r="C833" s="285" t="s">
        <v>39</v>
      </c>
      <c r="D833" s="281" t="s">
        <v>46</v>
      </c>
      <c r="E833" s="285" t="s">
        <v>83</v>
      </c>
      <c r="F833" s="294" t="s">
        <v>1962</v>
      </c>
      <c r="G833" s="295">
        <v>65</v>
      </c>
      <c r="H833" s="337" t="s">
        <v>1572</v>
      </c>
      <c r="I833" s="314">
        <v>1</v>
      </c>
      <c r="J833" s="314">
        <v>2</v>
      </c>
      <c r="K833" s="279">
        <v>0.0164</v>
      </c>
      <c r="L833" s="279">
        <v>0.0279</v>
      </c>
      <c r="M833" s="279">
        <v>0.0776</v>
      </c>
      <c r="N833" s="279">
        <v>0.1275</v>
      </c>
      <c r="O833" s="288" t="s">
        <v>1875</v>
      </c>
      <c r="P833" s="285" t="s">
        <v>83</v>
      </c>
      <c r="Q833" s="324">
        <v>2021.12</v>
      </c>
      <c r="R833" s="326"/>
    </row>
    <row r="834" s="24" customFormat="1" ht="57" customHeight="1" spans="1:18">
      <c r="A834" s="279">
        <v>3</v>
      </c>
      <c r="B834" s="285" t="s">
        <v>1960</v>
      </c>
      <c r="C834" s="285" t="s">
        <v>39</v>
      </c>
      <c r="D834" s="281" t="s">
        <v>46</v>
      </c>
      <c r="E834" s="281" t="s">
        <v>54</v>
      </c>
      <c r="F834" s="294" t="s">
        <v>1963</v>
      </c>
      <c r="G834" s="295">
        <v>95.75</v>
      </c>
      <c r="H834" s="284" t="s">
        <v>1889</v>
      </c>
      <c r="I834" s="314"/>
      <c r="J834" s="314">
        <v>3</v>
      </c>
      <c r="K834" s="279"/>
      <c r="L834" s="279">
        <v>0.0159</v>
      </c>
      <c r="M834" s="326"/>
      <c r="N834" s="279">
        <v>0.0868</v>
      </c>
      <c r="O834" s="288" t="s">
        <v>1875</v>
      </c>
      <c r="P834" s="281" t="s">
        <v>54</v>
      </c>
      <c r="Q834" s="324">
        <v>2021.12</v>
      </c>
      <c r="R834" s="326"/>
    </row>
    <row r="835" s="24" customFormat="1" ht="57" customHeight="1" spans="1:18">
      <c r="A835" s="279">
        <v>4</v>
      </c>
      <c r="B835" s="285" t="s">
        <v>1960</v>
      </c>
      <c r="C835" s="285" t="s">
        <v>39</v>
      </c>
      <c r="D835" s="281" t="s">
        <v>46</v>
      </c>
      <c r="E835" s="281" t="s">
        <v>107</v>
      </c>
      <c r="F835" s="294" t="s">
        <v>1964</v>
      </c>
      <c r="G835" s="295">
        <v>103.8</v>
      </c>
      <c r="H835" s="287" t="s">
        <v>1894</v>
      </c>
      <c r="I835" s="314">
        <v>3</v>
      </c>
      <c r="J835" s="314"/>
      <c r="K835" s="279">
        <v>0.1587</v>
      </c>
      <c r="L835" s="279">
        <v>0.3088</v>
      </c>
      <c r="M835" s="326">
        <v>0.8046</v>
      </c>
      <c r="N835" s="279">
        <v>1.4658</v>
      </c>
      <c r="O835" s="288" t="s">
        <v>1875</v>
      </c>
      <c r="P835" s="281" t="s">
        <v>107</v>
      </c>
      <c r="Q835" s="324">
        <v>2021.12</v>
      </c>
      <c r="R835" s="326"/>
    </row>
    <row r="836" s="24" customFormat="1" ht="57" customHeight="1" spans="1:18">
      <c r="A836" s="279">
        <v>5</v>
      </c>
      <c r="B836" s="285" t="s">
        <v>1960</v>
      </c>
      <c r="C836" s="285" t="s">
        <v>39</v>
      </c>
      <c r="D836" s="281" t="s">
        <v>46</v>
      </c>
      <c r="E836" s="281" t="s">
        <v>121</v>
      </c>
      <c r="F836" s="294" t="s">
        <v>1965</v>
      </c>
      <c r="G836" s="295">
        <v>19.8</v>
      </c>
      <c r="H836" s="284" t="s">
        <v>1765</v>
      </c>
      <c r="I836" s="285">
        <v>1</v>
      </c>
      <c r="J836" s="285"/>
      <c r="K836" s="285"/>
      <c r="L836" s="285">
        <v>0.0142</v>
      </c>
      <c r="M836" s="285"/>
      <c r="N836" s="285">
        <v>0.0663</v>
      </c>
      <c r="O836" s="288" t="s">
        <v>1875</v>
      </c>
      <c r="P836" s="281" t="s">
        <v>121</v>
      </c>
      <c r="Q836" s="324">
        <v>2021.12</v>
      </c>
      <c r="R836" s="326"/>
    </row>
    <row r="837" s="24" customFormat="1" ht="57" customHeight="1" spans="1:18">
      <c r="A837" s="279">
        <v>6</v>
      </c>
      <c r="B837" s="285" t="s">
        <v>1960</v>
      </c>
      <c r="C837" s="285" t="s">
        <v>39</v>
      </c>
      <c r="D837" s="281" t="s">
        <v>46</v>
      </c>
      <c r="E837" s="285" t="s">
        <v>65</v>
      </c>
      <c r="F837" s="294" t="s">
        <v>1966</v>
      </c>
      <c r="G837" s="338">
        <v>24.96</v>
      </c>
      <c r="H837" s="284" t="s">
        <v>1967</v>
      </c>
      <c r="I837" s="279"/>
      <c r="J837" s="300">
        <v>1</v>
      </c>
      <c r="K837" s="300">
        <v>0.0066</v>
      </c>
      <c r="L837" s="300">
        <v>0.0067</v>
      </c>
      <c r="M837" s="300">
        <v>0.0441</v>
      </c>
      <c r="N837" s="300">
        <v>0.046</v>
      </c>
      <c r="O837" s="288" t="s">
        <v>1875</v>
      </c>
      <c r="P837" s="281" t="s">
        <v>65</v>
      </c>
      <c r="Q837" s="324">
        <v>2021.12</v>
      </c>
      <c r="R837" s="326"/>
    </row>
    <row r="838" s="8" customFormat="1" ht="51" customHeight="1" spans="1:18">
      <c r="A838" s="88" t="s">
        <v>892</v>
      </c>
      <c r="B838" s="58" t="s">
        <v>1968</v>
      </c>
      <c r="C838" s="90"/>
      <c r="D838" s="90"/>
      <c r="E838" s="61"/>
      <c r="F838" s="110" t="s">
        <v>1969</v>
      </c>
      <c r="G838" s="100">
        <f>G839+G841</f>
        <v>2641.147</v>
      </c>
      <c r="H838" s="111"/>
      <c r="I838" s="90"/>
      <c r="J838" s="90"/>
      <c r="K838" s="115"/>
      <c r="L838" s="115"/>
      <c r="M838" s="115"/>
      <c r="N838" s="115"/>
      <c r="O838" s="90"/>
      <c r="P838" s="90"/>
      <c r="Q838" s="90"/>
      <c r="R838" s="116"/>
    </row>
    <row r="839" s="8" customFormat="1" ht="55" customHeight="1" spans="1:18">
      <c r="A839" s="42" t="s">
        <v>31</v>
      </c>
      <c r="B839" s="58" t="s">
        <v>1970</v>
      </c>
      <c r="C839" s="90"/>
      <c r="D839" s="90"/>
      <c r="E839" s="61"/>
      <c r="F839" s="138" t="s">
        <v>1971</v>
      </c>
      <c r="G839" s="100">
        <f>G840</f>
        <v>700</v>
      </c>
      <c r="H839" s="111"/>
      <c r="I839" s="90"/>
      <c r="J839" s="90"/>
      <c r="K839" s="115"/>
      <c r="L839" s="115"/>
      <c r="M839" s="115"/>
      <c r="N839" s="115"/>
      <c r="O839" s="90"/>
      <c r="P839" s="90"/>
      <c r="Q839" s="90"/>
      <c r="R839" s="116"/>
    </row>
    <row r="840" s="14" customFormat="1" ht="42" customHeight="1" spans="1:18">
      <c r="A840" s="61" t="s">
        <v>1972</v>
      </c>
      <c r="B840" s="90"/>
      <c r="C840" s="90"/>
      <c r="D840" s="61" t="s">
        <v>40</v>
      </c>
      <c r="E840" s="61"/>
      <c r="F840" s="127" t="s">
        <v>1973</v>
      </c>
      <c r="G840" s="128">
        <v>700</v>
      </c>
      <c r="H840" s="120"/>
      <c r="I840" s="90">
        <v>30</v>
      </c>
      <c r="J840" s="90">
        <v>30</v>
      </c>
      <c r="K840" s="90">
        <v>0.3208</v>
      </c>
      <c r="L840" s="90">
        <v>0.3792</v>
      </c>
      <c r="M840" s="90">
        <v>1.2</v>
      </c>
      <c r="N840" s="90">
        <v>1.3</v>
      </c>
      <c r="O840" s="123" t="s">
        <v>1974</v>
      </c>
      <c r="P840" s="339" t="s">
        <v>1975</v>
      </c>
      <c r="Q840" s="90">
        <v>2021.12</v>
      </c>
      <c r="R840" s="136"/>
    </row>
    <row r="841" s="8" customFormat="1" ht="55" customHeight="1" spans="1:18">
      <c r="A841" s="42" t="s">
        <v>460</v>
      </c>
      <c r="B841" s="58" t="s">
        <v>1976</v>
      </c>
      <c r="C841" s="90"/>
      <c r="D841" s="90" t="s">
        <v>40</v>
      </c>
      <c r="E841" s="61"/>
      <c r="F841" s="110" t="s">
        <v>1977</v>
      </c>
      <c r="G841" s="100">
        <f>G842+G858+G873+G889+G900+G909+G912+G913</f>
        <v>1941.147</v>
      </c>
      <c r="H841" s="111"/>
      <c r="I841" s="90"/>
      <c r="J841" s="90"/>
      <c r="K841" s="115"/>
      <c r="L841" s="115"/>
      <c r="M841" s="115"/>
      <c r="N841" s="115"/>
      <c r="O841" s="90"/>
      <c r="P841" s="90"/>
      <c r="Q841" s="90"/>
      <c r="R841" s="116"/>
    </row>
    <row r="842" s="8" customFormat="1" ht="60" customHeight="1" spans="1:18">
      <c r="A842" s="84" t="s">
        <v>1978</v>
      </c>
      <c r="B842" s="84"/>
      <c r="C842" s="90"/>
      <c r="D842" s="90"/>
      <c r="E842" s="61"/>
      <c r="F842" s="110" t="s">
        <v>1979</v>
      </c>
      <c r="G842" s="100">
        <f>SUM(G843:G857)</f>
        <v>116.5</v>
      </c>
      <c r="H842" s="111"/>
      <c r="I842" s="90"/>
      <c r="J842" s="90"/>
      <c r="K842" s="115"/>
      <c r="L842" s="115"/>
      <c r="M842" s="115"/>
      <c r="N842" s="115"/>
      <c r="O842" s="90"/>
      <c r="P842" s="90"/>
      <c r="Q842" s="90"/>
      <c r="R842" s="116"/>
    </row>
    <row r="843" s="7" customFormat="1" ht="63" customHeight="1" spans="1:18">
      <c r="A843" s="90">
        <v>1</v>
      </c>
      <c r="B843" s="61" t="s">
        <v>1980</v>
      </c>
      <c r="C843" s="61" t="s">
        <v>39</v>
      </c>
      <c r="D843" s="61" t="s">
        <v>40</v>
      </c>
      <c r="E843" s="61" t="s">
        <v>121</v>
      </c>
      <c r="F843" s="63" t="s">
        <v>1981</v>
      </c>
      <c r="G843" s="64">
        <v>7.5</v>
      </c>
      <c r="H843" s="63" t="s">
        <v>1982</v>
      </c>
      <c r="I843" s="65">
        <v>8</v>
      </c>
      <c r="J843" s="65">
        <v>8</v>
      </c>
      <c r="K843" s="89">
        <v>0.0598</v>
      </c>
      <c r="L843" s="89">
        <v>0.0821</v>
      </c>
      <c r="M843" s="89">
        <v>0.2933</v>
      </c>
      <c r="N843" s="89">
        <v>0.3688</v>
      </c>
      <c r="O843" s="61" t="s">
        <v>1983</v>
      </c>
      <c r="P843" s="61" t="s">
        <v>121</v>
      </c>
      <c r="Q843" s="61">
        <v>2021.12</v>
      </c>
      <c r="R843" s="97"/>
    </row>
    <row r="844" s="7" customFormat="1" ht="63" customHeight="1" spans="1:18">
      <c r="A844" s="90">
        <v>2</v>
      </c>
      <c r="B844" s="61" t="s">
        <v>1984</v>
      </c>
      <c r="C844" s="61" t="s">
        <v>39</v>
      </c>
      <c r="D844" s="61" t="s">
        <v>40</v>
      </c>
      <c r="E844" s="61" t="s">
        <v>111</v>
      </c>
      <c r="F844" s="66" t="s">
        <v>1985</v>
      </c>
      <c r="G844" s="64">
        <v>4.8</v>
      </c>
      <c r="H844" s="66" t="s">
        <v>1986</v>
      </c>
      <c r="I844" s="61">
        <v>15</v>
      </c>
      <c r="J844" s="61"/>
      <c r="K844" s="61">
        <v>0.0944</v>
      </c>
      <c r="L844" s="61">
        <v>0.2136</v>
      </c>
      <c r="M844" s="61">
        <v>1.416</v>
      </c>
      <c r="N844" s="61">
        <v>0.9386</v>
      </c>
      <c r="O844" s="61" t="s">
        <v>1983</v>
      </c>
      <c r="P844" s="61" t="s">
        <v>111</v>
      </c>
      <c r="Q844" s="61">
        <v>2021.12</v>
      </c>
      <c r="R844" s="97"/>
    </row>
    <row r="845" s="7" customFormat="1" ht="63" customHeight="1" spans="1:18">
      <c r="A845" s="90">
        <v>3</v>
      </c>
      <c r="B845" s="61" t="s">
        <v>1987</v>
      </c>
      <c r="C845" s="61" t="s">
        <v>39</v>
      </c>
      <c r="D845" s="61" t="s">
        <v>40</v>
      </c>
      <c r="E845" s="61" t="s">
        <v>76</v>
      </c>
      <c r="F845" s="66" t="s">
        <v>1988</v>
      </c>
      <c r="G845" s="64">
        <v>7</v>
      </c>
      <c r="H845" s="66" t="s">
        <v>1982</v>
      </c>
      <c r="I845" s="61">
        <v>14</v>
      </c>
      <c r="J845" s="61"/>
      <c r="K845" s="67">
        <v>0.0923</v>
      </c>
      <c r="L845" s="67">
        <v>0.1713</v>
      </c>
      <c r="M845" s="67">
        <v>0.4186</v>
      </c>
      <c r="N845" s="67">
        <v>0.6412</v>
      </c>
      <c r="O845" s="61" t="s">
        <v>1983</v>
      </c>
      <c r="P845" s="61" t="s">
        <v>76</v>
      </c>
      <c r="Q845" s="61">
        <v>2021.12</v>
      </c>
      <c r="R845" s="97"/>
    </row>
    <row r="846" s="7" customFormat="1" ht="63" customHeight="1" spans="1:18">
      <c r="A846" s="90">
        <v>4</v>
      </c>
      <c r="B846" s="61" t="s">
        <v>1989</v>
      </c>
      <c r="C846" s="61" t="s">
        <v>39</v>
      </c>
      <c r="D846" s="61" t="s">
        <v>40</v>
      </c>
      <c r="E846" s="61" t="s">
        <v>50</v>
      </c>
      <c r="F846" s="63" t="s">
        <v>1990</v>
      </c>
      <c r="G846" s="64">
        <v>14</v>
      </c>
      <c r="H846" s="63" t="s">
        <v>1982</v>
      </c>
      <c r="I846" s="65">
        <v>27</v>
      </c>
      <c r="J846" s="65" t="s">
        <v>1991</v>
      </c>
      <c r="K846" s="89">
        <v>0.1865</v>
      </c>
      <c r="L846" s="89">
        <v>0.4969</v>
      </c>
      <c r="M846" s="89">
        <v>0.746</v>
      </c>
      <c r="N846" s="89">
        <v>2.19</v>
      </c>
      <c r="O846" s="61" t="s">
        <v>1983</v>
      </c>
      <c r="P846" s="61" t="s">
        <v>50</v>
      </c>
      <c r="Q846" s="61">
        <v>2021.12</v>
      </c>
      <c r="R846" s="97"/>
    </row>
    <row r="847" s="7" customFormat="1" ht="63" customHeight="1" spans="1:18">
      <c r="A847" s="90">
        <v>5</v>
      </c>
      <c r="B847" s="61" t="s">
        <v>1992</v>
      </c>
      <c r="C847" s="61" t="s">
        <v>39</v>
      </c>
      <c r="D847" s="61" t="s">
        <v>40</v>
      </c>
      <c r="E847" s="61" t="s">
        <v>927</v>
      </c>
      <c r="F847" s="63" t="s">
        <v>1993</v>
      </c>
      <c r="G847" s="64">
        <v>8.7</v>
      </c>
      <c r="H847" s="63" t="s">
        <v>1994</v>
      </c>
      <c r="I847" s="65">
        <v>5</v>
      </c>
      <c r="J847" s="65">
        <v>6</v>
      </c>
      <c r="K847" s="89">
        <v>0.081</v>
      </c>
      <c r="L847" s="89">
        <v>0.16514</v>
      </c>
      <c r="M847" s="89">
        <v>0.3651</v>
      </c>
      <c r="N847" s="89">
        <v>0.6453</v>
      </c>
      <c r="O847" s="61" t="s">
        <v>1983</v>
      </c>
      <c r="P847" s="61" t="s">
        <v>927</v>
      </c>
      <c r="Q847" s="61">
        <v>2021.12</v>
      </c>
      <c r="R847" s="97"/>
    </row>
    <row r="848" s="7" customFormat="1" ht="63" customHeight="1" spans="1:18">
      <c r="A848" s="90">
        <v>6</v>
      </c>
      <c r="B848" s="61" t="s">
        <v>1995</v>
      </c>
      <c r="C848" s="61" t="s">
        <v>39</v>
      </c>
      <c r="D848" s="61" t="s">
        <v>40</v>
      </c>
      <c r="E848" s="61" t="s">
        <v>93</v>
      </c>
      <c r="F848" s="63" t="s">
        <v>1996</v>
      </c>
      <c r="G848" s="64">
        <v>4</v>
      </c>
      <c r="H848" s="63" t="s">
        <v>1997</v>
      </c>
      <c r="I848" s="65">
        <v>6</v>
      </c>
      <c r="J848" s="65">
        <v>5</v>
      </c>
      <c r="K848" s="89">
        <v>0.113</v>
      </c>
      <c r="L848" s="89">
        <v>0.246</v>
      </c>
      <c r="M848" s="89">
        <v>0.339</v>
      </c>
      <c r="N848" s="89">
        <v>0.776</v>
      </c>
      <c r="O848" s="61" t="s">
        <v>1983</v>
      </c>
      <c r="P848" s="61" t="s">
        <v>93</v>
      </c>
      <c r="Q848" s="61">
        <v>2021.12</v>
      </c>
      <c r="R848" s="97"/>
    </row>
    <row r="849" s="7" customFormat="1" ht="63" customHeight="1" spans="1:18">
      <c r="A849" s="90">
        <v>7</v>
      </c>
      <c r="B849" s="61" t="s">
        <v>1998</v>
      </c>
      <c r="C849" s="61" t="s">
        <v>39</v>
      </c>
      <c r="D849" s="61" t="s">
        <v>40</v>
      </c>
      <c r="E849" s="61" t="s">
        <v>792</v>
      </c>
      <c r="F849" s="63" t="s">
        <v>1999</v>
      </c>
      <c r="G849" s="64">
        <v>17</v>
      </c>
      <c r="H849" s="63" t="s">
        <v>1982</v>
      </c>
      <c r="I849" s="65">
        <v>29</v>
      </c>
      <c r="J849" s="65" t="s">
        <v>2000</v>
      </c>
      <c r="K849" s="89">
        <v>0.3258</v>
      </c>
      <c r="L849" s="89">
        <v>1.0432</v>
      </c>
      <c r="M849" s="89">
        <v>1.7486</v>
      </c>
      <c r="N849" s="89">
        <v>5.1419</v>
      </c>
      <c r="O849" s="61" t="s">
        <v>1983</v>
      </c>
      <c r="P849" s="61" t="s">
        <v>792</v>
      </c>
      <c r="Q849" s="61">
        <v>2021.12</v>
      </c>
      <c r="R849" s="97"/>
    </row>
    <row r="850" s="7" customFormat="1" ht="63" customHeight="1" spans="1:18">
      <c r="A850" s="90">
        <v>8</v>
      </c>
      <c r="B850" s="61" t="s">
        <v>2001</v>
      </c>
      <c r="C850" s="61" t="s">
        <v>39</v>
      </c>
      <c r="D850" s="61" t="s">
        <v>40</v>
      </c>
      <c r="E850" s="61" t="s">
        <v>54</v>
      </c>
      <c r="F850" s="63" t="s">
        <v>2002</v>
      </c>
      <c r="G850" s="64">
        <v>7.6</v>
      </c>
      <c r="H850" s="63" t="s">
        <v>1986</v>
      </c>
      <c r="I850" s="65">
        <v>16</v>
      </c>
      <c r="J850" s="65"/>
      <c r="K850" s="89">
        <v>0.1072</v>
      </c>
      <c r="L850" s="89">
        <v>0.276</v>
      </c>
      <c r="M850" s="89">
        <v>0.5213</v>
      </c>
      <c r="N850" s="89">
        <v>1.3873</v>
      </c>
      <c r="O850" s="61" t="s">
        <v>1983</v>
      </c>
      <c r="P850" s="61" t="s">
        <v>54</v>
      </c>
      <c r="Q850" s="61">
        <v>2021.12</v>
      </c>
      <c r="R850" s="97"/>
    </row>
    <row r="851" s="7" customFormat="1" ht="63" customHeight="1" spans="1:18">
      <c r="A851" s="90">
        <v>9</v>
      </c>
      <c r="B851" s="61" t="s">
        <v>2003</v>
      </c>
      <c r="C851" s="61" t="s">
        <v>39</v>
      </c>
      <c r="D851" s="61" t="s">
        <v>40</v>
      </c>
      <c r="E851" s="61" t="s">
        <v>71</v>
      </c>
      <c r="F851" s="63" t="s">
        <v>2004</v>
      </c>
      <c r="G851" s="64">
        <v>3.05</v>
      </c>
      <c r="H851" s="63" t="s">
        <v>2005</v>
      </c>
      <c r="I851" s="65">
        <v>3</v>
      </c>
      <c r="J851" s="65">
        <v>10</v>
      </c>
      <c r="K851" s="89">
        <v>0.1394</v>
      </c>
      <c r="L851" s="89">
        <v>0.2502</v>
      </c>
      <c r="M851" s="89">
        <v>0.7549</v>
      </c>
      <c r="N851" s="89">
        <v>1.2983</v>
      </c>
      <c r="O851" s="61" t="s">
        <v>1983</v>
      </c>
      <c r="P851" s="61" t="s">
        <v>71</v>
      </c>
      <c r="Q851" s="61">
        <v>2021.12</v>
      </c>
      <c r="R851" s="97"/>
    </row>
    <row r="852" s="7" customFormat="1" ht="63" customHeight="1" spans="1:18">
      <c r="A852" s="90">
        <v>10</v>
      </c>
      <c r="B852" s="61" t="s">
        <v>2006</v>
      </c>
      <c r="C852" s="61" t="s">
        <v>39</v>
      </c>
      <c r="D852" s="61" t="s">
        <v>40</v>
      </c>
      <c r="E852" s="61" t="s">
        <v>47</v>
      </c>
      <c r="F852" s="63" t="s">
        <v>2007</v>
      </c>
      <c r="G852" s="64">
        <v>10</v>
      </c>
      <c r="H852" s="63" t="s">
        <v>2008</v>
      </c>
      <c r="I852" s="65">
        <v>13</v>
      </c>
      <c r="J852" s="65">
        <v>7</v>
      </c>
      <c r="K852" s="89">
        <v>0.2599</v>
      </c>
      <c r="L852" s="89">
        <v>0.7969</v>
      </c>
      <c r="M852" s="89">
        <v>1.4636</v>
      </c>
      <c r="N852" s="89">
        <v>3.0016</v>
      </c>
      <c r="O852" s="61" t="s">
        <v>1983</v>
      </c>
      <c r="P852" s="61" t="s">
        <v>47</v>
      </c>
      <c r="Q852" s="61">
        <v>2021.12</v>
      </c>
      <c r="R852" s="97"/>
    </row>
    <row r="853" s="7" customFormat="1" ht="63" customHeight="1" spans="1:18">
      <c r="A853" s="90">
        <v>11</v>
      </c>
      <c r="B853" s="61" t="s">
        <v>2009</v>
      </c>
      <c r="C853" s="61" t="s">
        <v>39</v>
      </c>
      <c r="D853" s="61" t="s">
        <v>40</v>
      </c>
      <c r="E853" s="61" t="s">
        <v>65</v>
      </c>
      <c r="F853" s="66" t="s">
        <v>2010</v>
      </c>
      <c r="G853" s="64">
        <v>4.65</v>
      </c>
      <c r="H853" s="66" t="s">
        <v>1986</v>
      </c>
      <c r="I853" s="61">
        <v>15</v>
      </c>
      <c r="J853" s="61">
        <v>1</v>
      </c>
      <c r="K853" s="61">
        <v>0.1239</v>
      </c>
      <c r="L853" s="61">
        <v>0.2433</v>
      </c>
      <c r="M853" s="61">
        <v>0.681</v>
      </c>
      <c r="N853" s="61">
        <v>1.1874</v>
      </c>
      <c r="O853" s="61" t="s">
        <v>1983</v>
      </c>
      <c r="P853" s="61" t="s">
        <v>65</v>
      </c>
      <c r="Q853" s="61">
        <v>2021.12</v>
      </c>
      <c r="R853" s="97"/>
    </row>
    <row r="854" s="7" customFormat="1" ht="63" customHeight="1" spans="1:18">
      <c r="A854" s="90">
        <v>12</v>
      </c>
      <c r="B854" s="61" t="s">
        <v>2011</v>
      </c>
      <c r="C854" s="61" t="s">
        <v>39</v>
      </c>
      <c r="D854" s="61" t="s">
        <v>40</v>
      </c>
      <c r="E854" s="61" t="s">
        <v>58</v>
      </c>
      <c r="F854" s="66" t="s">
        <v>2012</v>
      </c>
      <c r="G854" s="64">
        <v>3.2</v>
      </c>
      <c r="H854" s="66" t="s">
        <v>1982</v>
      </c>
      <c r="I854" s="61">
        <v>1</v>
      </c>
      <c r="J854" s="61">
        <v>6</v>
      </c>
      <c r="K854" s="61">
        <v>0.0336</v>
      </c>
      <c r="L854" s="61">
        <v>0.0854</v>
      </c>
      <c r="M854" s="61">
        <v>0.1682</v>
      </c>
      <c r="N854" s="61">
        <v>0.3493</v>
      </c>
      <c r="O854" s="61" t="s">
        <v>1983</v>
      </c>
      <c r="P854" s="61" t="s">
        <v>58</v>
      </c>
      <c r="Q854" s="61">
        <v>2021.12</v>
      </c>
      <c r="R854" s="97"/>
    </row>
    <row r="855" s="7" customFormat="1" ht="63" customHeight="1" spans="1:18">
      <c r="A855" s="90">
        <v>13</v>
      </c>
      <c r="B855" s="61" t="s">
        <v>2013</v>
      </c>
      <c r="C855" s="61" t="s">
        <v>39</v>
      </c>
      <c r="D855" s="61" t="s">
        <v>40</v>
      </c>
      <c r="E855" s="61" t="s">
        <v>83</v>
      </c>
      <c r="F855" s="66" t="s">
        <v>2014</v>
      </c>
      <c r="G855" s="64">
        <v>4.2</v>
      </c>
      <c r="H855" s="66" t="s">
        <v>1982</v>
      </c>
      <c r="I855" s="61">
        <v>14</v>
      </c>
      <c r="J855" s="61"/>
      <c r="K855" s="61">
        <v>0.011</v>
      </c>
      <c r="L855" s="61">
        <v>0.1845</v>
      </c>
      <c r="M855" s="61">
        <v>0.526</v>
      </c>
      <c r="N855" s="61">
        <v>1.89</v>
      </c>
      <c r="O855" s="61" t="s">
        <v>1983</v>
      </c>
      <c r="P855" s="61" t="s">
        <v>83</v>
      </c>
      <c r="Q855" s="61">
        <v>2021.12</v>
      </c>
      <c r="R855" s="61"/>
    </row>
    <row r="856" s="7" customFormat="1" ht="63" customHeight="1" spans="1:18">
      <c r="A856" s="90">
        <v>14</v>
      </c>
      <c r="B856" s="61" t="s">
        <v>2015</v>
      </c>
      <c r="C856" s="61" t="s">
        <v>39</v>
      </c>
      <c r="D856" s="61" t="s">
        <v>40</v>
      </c>
      <c r="E856" s="61" t="s">
        <v>107</v>
      </c>
      <c r="F856" s="63" t="s">
        <v>2016</v>
      </c>
      <c r="G856" s="64">
        <v>10.8</v>
      </c>
      <c r="H856" s="63" t="s">
        <v>1982</v>
      </c>
      <c r="I856" s="65">
        <v>12</v>
      </c>
      <c r="J856" s="65"/>
      <c r="K856" s="89">
        <v>0.1128</v>
      </c>
      <c r="L856" s="89">
        <v>0.3562</v>
      </c>
      <c r="M856" s="89"/>
      <c r="N856" s="89"/>
      <c r="O856" s="61" t="s">
        <v>1983</v>
      </c>
      <c r="P856" s="61" t="s">
        <v>2017</v>
      </c>
      <c r="Q856" s="61">
        <v>2021.12</v>
      </c>
      <c r="R856" s="97"/>
    </row>
    <row r="857" s="7" customFormat="1" ht="63" customHeight="1" spans="1:18">
      <c r="A857" s="90">
        <v>15</v>
      </c>
      <c r="B857" s="61" t="s">
        <v>2018</v>
      </c>
      <c r="C857" s="61" t="s">
        <v>39</v>
      </c>
      <c r="D857" s="61" t="s">
        <v>40</v>
      </c>
      <c r="E857" s="61" t="s">
        <v>67</v>
      </c>
      <c r="F857" s="63" t="s">
        <v>2019</v>
      </c>
      <c r="G857" s="64">
        <v>10</v>
      </c>
      <c r="H857" s="63" t="s">
        <v>2005</v>
      </c>
      <c r="I857" s="65">
        <v>5</v>
      </c>
      <c r="J857" s="65">
        <v>12</v>
      </c>
      <c r="K857" s="89">
        <v>0.2123</v>
      </c>
      <c r="L857" s="89">
        <v>0.4767</v>
      </c>
      <c r="M857" s="89">
        <v>1.0959</v>
      </c>
      <c r="N857" s="89">
        <v>1.7334</v>
      </c>
      <c r="O857" s="61" t="s">
        <v>1983</v>
      </c>
      <c r="P857" s="61" t="s">
        <v>67</v>
      </c>
      <c r="Q857" s="61">
        <v>2021.12</v>
      </c>
      <c r="R857" s="97"/>
    </row>
    <row r="858" s="7" customFormat="1" ht="43" customHeight="1" spans="1:18">
      <c r="A858" s="84" t="s">
        <v>2020</v>
      </c>
      <c r="B858" s="84"/>
      <c r="C858" s="61"/>
      <c r="D858" s="61" t="s">
        <v>40</v>
      </c>
      <c r="E858" s="61"/>
      <c r="F858" s="59" t="s">
        <v>2021</v>
      </c>
      <c r="G858" s="60">
        <f>SUM(G859:G872)</f>
        <v>357.9</v>
      </c>
      <c r="H858" s="63"/>
      <c r="I858" s="65"/>
      <c r="J858" s="65"/>
      <c r="K858" s="89"/>
      <c r="L858" s="89"/>
      <c r="M858" s="89"/>
      <c r="N858" s="89"/>
      <c r="O858" s="61"/>
      <c r="P858" s="61"/>
      <c r="Q858" s="61"/>
      <c r="R858" s="97"/>
    </row>
    <row r="859" s="7" customFormat="1" ht="57" customHeight="1" spans="1:18">
      <c r="A859" s="90">
        <v>1</v>
      </c>
      <c r="B859" s="61" t="s">
        <v>2022</v>
      </c>
      <c r="C859" s="61" t="s">
        <v>39</v>
      </c>
      <c r="D859" s="61" t="s">
        <v>40</v>
      </c>
      <c r="E859" s="61" t="s">
        <v>121</v>
      </c>
      <c r="F859" s="66" t="s">
        <v>2023</v>
      </c>
      <c r="G859" s="64">
        <v>32</v>
      </c>
      <c r="H859" s="63" t="s">
        <v>1982</v>
      </c>
      <c r="I859" s="92">
        <v>8</v>
      </c>
      <c r="J859" s="92">
        <v>8</v>
      </c>
      <c r="K859" s="89">
        <v>0.0598</v>
      </c>
      <c r="L859" s="89">
        <v>0.0821</v>
      </c>
      <c r="M859" s="89">
        <v>0.2933</v>
      </c>
      <c r="N859" s="89">
        <v>0.3688</v>
      </c>
      <c r="O859" s="61" t="s">
        <v>1983</v>
      </c>
      <c r="P859" s="61" t="s">
        <v>121</v>
      </c>
      <c r="Q859" s="61">
        <v>2021.12</v>
      </c>
      <c r="R859" s="97"/>
    </row>
    <row r="860" s="8" customFormat="1" ht="57" customHeight="1" spans="1:18">
      <c r="A860" s="90">
        <v>2</v>
      </c>
      <c r="B860" s="61" t="s">
        <v>2024</v>
      </c>
      <c r="C860" s="61" t="s">
        <v>39</v>
      </c>
      <c r="D860" s="61" t="s">
        <v>40</v>
      </c>
      <c r="E860" s="61" t="s">
        <v>76</v>
      </c>
      <c r="F860" s="66" t="s">
        <v>2025</v>
      </c>
      <c r="G860" s="64">
        <v>56</v>
      </c>
      <c r="H860" s="66" t="s">
        <v>1982</v>
      </c>
      <c r="I860" s="61">
        <v>14</v>
      </c>
      <c r="J860" s="61"/>
      <c r="K860" s="61">
        <v>0.0923</v>
      </c>
      <c r="L860" s="61">
        <v>0.1713</v>
      </c>
      <c r="M860" s="61">
        <v>0.4186</v>
      </c>
      <c r="N860" s="61">
        <v>0.6412</v>
      </c>
      <c r="O860" s="61" t="s">
        <v>1983</v>
      </c>
      <c r="P860" s="61" t="s">
        <v>76</v>
      </c>
      <c r="Q860" s="61">
        <v>2021.12</v>
      </c>
      <c r="R860" s="97"/>
    </row>
    <row r="861" s="8" customFormat="1" ht="57" customHeight="1" spans="1:18">
      <c r="A861" s="90">
        <v>3</v>
      </c>
      <c r="B861" s="61" t="s">
        <v>2026</v>
      </c>
      <c r="C861" s="61" t="s">
        <v>39</v>
      </c>
      <c r="D861" s="61" t="s">
        <v>40</v>
      </c>
      <c r="E861" s="61" t="s">
        <v>50</v>
      </c>
      <c r="F861" s="66" t="s">
        <v>2027</v>
      </c>
      <c r="G861" s="64">
        <v>14</v>
      </c>
      <c r="H861" s="63" t="s">
        <v>1982</v>
      </c>
      <c r="I861" s="67">
        <v>27</v>
      </c>
      <c r="J861" s="67" t="s">
        <v>1991</v>
      </c>
      <c r="K861" s="89">
        <v>0.1865</v>
      </c>
      <c r="L861" s="89">
        <v>0.4969</v>
      </c>
      <c r="M861" s="89">
        <v>0.746</v>
      </c>
      <c r="N861" s="89">
        <v>2.19</v>
      </c>
      <c r="O861" s="61" t="s">
        <v>1983</v>
      </c>
      <c r="P861" s="61" t="s">
        <v>50</v>
      </c>
      <c r="Q861" s="61">
        <v>2021.12</v>
      </c>
      <c r="R861" s="97"/>
    </row>
    <row r="862" s="8" customFormat="1" ht="57" customHeight="1" spans="1:18">
      <c r="A862" s="90">
        <v>4</v>
      </c>
      <c r="B862" s="61" t="s">
        <v>2028</v>
      </c>
      <c r="C862" s="61" t="s">
        <v>39</v>
      </c>
      <c r="D862" s="61" t="s">
        <v>40</v>
      </c>
      <c r="E862" s="61" t="s">
        <v>927</v>
      </c>
      <c r="F862" s="66" t="s">
        <v>2029</v>
      </c>
      <c r="G862" s="64">
        <v>30</v>
      </c>
      <c r="H862" s="63" t="s">
        <v>1994</v>
      </c>
      <c r="I862" s="65">
        <v>5</v>
      </c>
      <c r="J862" s="65">
        <v>6</v>
      </c>
      <c r="K862" s="89">
        <v>0.081</v>
      </c>
      <c r="L862" s="89">
        <v>0.16514</v>
      </c>
      <c r="M862" s="89">
        <v>0.3651</v>
      </c>
      <c r="N862" s="89">
        <v>0.6453</v>
      </c>
      <c r="O862" s="61" t="s">
        <v>1983</v>
      </c>
      <c r="P862" s="61" t="s">
        <v>927</v>
      </c>
      <c r="Q862" s="61">
        <v>2021.12</v>
      </c>
      <c r="R862" s="97"/>
    </row>
    <row r="863" s="8" customFormat="1" ht="57" customHeight="1" spans="1:18">
      <c r="A863" s="90">
        <v>5</v>
      </c>
      <c r="B863" s="61" t="s">
        <v>2030</v>
      </c>
      <c r="C863" s="61" t="s">
        <v>39</v>
      </c>
      <c r="D863" s="61" t="s">
        <v>40</v>
      </c>
      <c r="E863" s="61" t="s">
        <v>93</v>
      </c>
      <c r="F863" s="66" t="s">
        <v>2031</v>
      </c>
      <c r="G863" s="64">
        <v>45</v>
      </c>
      <c r="H863" s="63" t="s">
        <v>1997</v>
      </c>
      <c r="I863" s="67">
        <v>2</v>
      </c>
      <c r="J863" s="67">
        <v>5</v>
      </c>
      <c r="K863" s="89">
        <v>0.052</v>
      </c>
      <c r="L863" s="89">
        <v>0.095</v>
      </c>
      <c r="M863" s="89">
        <v>0.162</v>
      </c>
      <c r="N863" s="89">
        <v>0.18</v>
      </c>
      <c r="O863" s="61" t="s">
        <v>1983</v>
      </c>
      <c r="P863" s="61" t="s">
        <v>93</v>
      </c>
      <c r="Q863" s="61">
        <v>2021.12</v>
      </c>
      <c r="R863" s="97"/>
    </row>
    <row r="864" s="8" customFormat="1" ht="57" customHeight="1" spans="1:18">
      <c r="A864" s="90">
        <v>6</v>
      </c>
      <c r="B864" s="61" t="s">
        <v>2032</v>
      </c>
      <c r="C864" s="61" t="s">
        <v>39</v>
      </c>
      <c r="D864" s="61" t="s">
        <v>40</v>
      </c>
      <c r="E864" s="61" t="s">
        <v>792</v>
      </c>
      <c r="F864" s="66" t="s">
        <v>2033</v>
      </c>
      <c r="G864" s="64">
        <v>19</v>
      </c>
      <c r="H864" s="63" t="s">
        <v>1982</v>
      </c>
      <c r="I864" s="92">
        <v>29</v>
      </c>
      <c r="J864" s="92" t="s">
        <v>2000</v>
      </c>
      <c r="K864" s="89">
        <v>0.3258</v>
      </c>
      <c r="L864" s="89">
        <v>1.0432</v>
      </c>
      <c r="M864" s="89">
        <v>1.7486</v>
      </c>
      <c r="N864" s="89">
        <v>5.1419</v>
      </c>
      <c r="O864" s="61" t="s">
        <v>1983</v>
      </c>
      <c r="P864" s="61" t="s">
        <v>792</v>
      </c>
      <c r="Q864" s="61">
        <v>2021.12</v>
      </c>
      <c r="R864" s="97"/>
    </row>
    <row r="865" s="8" customFormat="1" ht="57" customHeight="1" spans="1:18">
      <c r="A865" s="90">
        <v>7</v>
      </c>
      <c r="B865" s="61" t="s">
        <v>2034</v>
      </c>
      <c r="C865" s="61" t="s">
        <v>39</v>
      </c>
      <c r="D865" s="61" t="s">
        <v>40</v>
      </c>
      <c r="E865" s="61" t="s">
        <v>54</v>
      </c>
      <c r="F865" s="66" t="s">
        <v>2035</v>
      </c>
      <c r="G865" s="64">
        <v>26.5</v>
      </c>
      <c r="H865" s="63" t="s">
        <v>2036</v>
      </c>
      <c r="I865" s="67">
        <v>16</v>
      </c>
      <c r="J865" s="67"/>
      <c r="K865" s="89">
        <v>0.1072</v>
      </c>
      <c r="L865" s="89">
        <v>0.276</v>
      </c>
      <c r="M865" s="89">
        <v>0.5213</v>
      </c>
      <c r="N865" s="89">
        <v>1.3873</v>
      </c>
      <c r="O865" s="61" t="s">
        <v>1983</v>
      </c>
      <c r="P865" s="61" t="s">
        <v>54</v>
      </c>
      <c r="Q865" s="61">
        <v>2021.12</v>
      </c>
      <c r="R865" s="97"/>
    </row>
    <row r="866" s="8" customFormat="1" ht="57" customHeight="1" spans="1:18">
      <c r="A866" s="90">
        <v>8</v>
      </c>
      <c r="B866" s="61" t="s">
        <v>2037</v>
      </c>
      <c r="C866" s="61" t="s">
        <v>39</v>
      </c>
      <c r="D866" s="61" t="s">
        <v>40</v>
      </c>
      <c r="E866" s="61" t="s">
        <v>71</v>
      </c>
      <c r="F866" s="66" t="s">
        <v>2038</v>
      </c>
      <c r="G866" s="64">
        <v>30</v>
      </c>
      <c r="H866" s="63" t="s">
        <v>2039</v>
      </c>
      <c r="I866" s="92">
        <v>3</v>
      </c>
      <c r="J866" s="92">
        <v>10</v>
      </c>
      <c r="K866" s="89">
        <v>0.1394</v>
      </c>
      <c r="L866" s="89">
        <v>0.2502</v>
      </c>
      <c r="M866" s="89">
        <v>0.7549</v>
      </c>
      <c r="N866" s="89">
        <v>1.2983</v>
      </c>
      <c r="O866" s="61" t="s">
        <v>1983</v>
      </c>
      <c r="P866" s="61" t="s">
        <v>71</v>
      </c>
      <c r="Q866" s="61">
        <v>2021.12</v>
      </c>
      <c r="R866" s="97"/>
    </row>
    <row r="867" s="8" customFormat="1" ht="57" customHeight="1" spans="1:18">
      <c r="A867" s="90">
        <v>9</v>
      </c>
      <c r="B867" s="61" t="s">
        <v>2040</v>
      </c>
      <c r="C867" s="61" t="s">
        <v>39</v>
      </c>
      <c r="D867" s="61" t="s">
        <v>40</v>
      </c>
      <c r="E867" s="61" t="s">
        <v>47</v>
      </c>
      <c r="F867" s="66" t="s">
        <v>2041</v>
      </c>
      <c r="G867" s="64">
        <v>20</v>
      </c>
      <c r="H867" s="63" t="s">
        <v>2008</v>
      </c>
      <c r="I867" s="67">
        <v>13</v>
      </c>
      <c r="J867" s="67">
        <v>7</v>
      </c>
      <c r="K867" s="89">
        <v>0.2599</v>
      </c>
      <c r="L867" s="89">
        <v>0.7969</v>
      </c>
      <c r="M867" s="89">
        <v>1.4636</v>
      </c>
      <c r="N867" s="89">
        <v>3.0016</v>
      </c>
      <c r="O867" s="61" t="s">
        <v>1983</v>
      </c>
      <c r="P867" s="61" t="s">
        <v>47</v>
      </c>
      <c r="Q867" s="61">
        <v>2021.12</v>
      </c>
      <c r="R867" s="97"/>
    </row>
    <row r="868" s="8" customFormat="1" ht="57" customHeight="1" spans="1:18">
      <c r="A868" s="90">
        <v>10</v>
      </c>
      <c r="B868" s="61" t="s">
        <v>2042</v>
      </c>
      <c r="C868" s="61" t="s">
        <v>39</v>
      </c>
      <c r="D868" s="61" t="s">
        <v>40</v>
      </c>
      <c r="E868" s="61" t="s">
        <v>65</v>
      </c>
      <c r="F868" s="66" t="s">
        <v>2043</v>
      </c>
      <c r="G868" s="64">
        <v>20</v>
      </c>
      <c r="H868" s="63" t="s">
        <v>1982</v>
      </c>
      <c r="I868" s="61">
        <v>15</v>
      </c>
      <c r="J868" s="61">
        <v>1</v>
      </c>
      <c r="K868" s="61">
        <v>0.1239</v>
      </c>
      <c r="L868" s="61">
        <v>0.2433</v>
      </c>
      <c r="M868" s="61">
        <v>0.681</v>
      </c>
      <c r="N868" s="61">
        <v>1.1874</v>
      </c>
      <c r="O868" s="61" t="s">
        <v>1983</v>
      </c>
      <c r="P868" s="61" t="s">
        <v>65</v>
      </c>
      <c r="Q868" s="61">
        <v>2021.12</v>
      </c>
      <c r="R868" s="97"/>
    </row>
    <row r="869" s="8" customFormat="1" ht="57" customHeight="1" spans="1:18">
      <c r="A869" s="90">
        <v>11</v>
      </c>
      <c r="B869" s="61" t="s">
        <v>2044</v>
      </c>
      <c r="C869" s="61" t="s">
        <v>39</v>
      </c>
      <c r="D869" s="61" t="s">
        <v>40</v>
      </c>
      <c r="E869" s="61" t="s">
        <v>58</v>
      </c>
      <c r="F869" s="66" t="s">
        <v>2045</v>
      </c>
      <c r="G869" s="64">
        <v>21.2</v>
      </c>
      <c r="H869" s="66" t="s">
        <v>1982</v>
      </c>
      <c r="I869" s="61"/>
      <c r="J869" s="61">
        <v>1</v>
      </c>
      <c r="K869" s="61">
        <v>0.0062</v>
      </c>
      <c r="L869" s="61">
        <v>0.015</v>
      </c>
      <c r="M869" s="61">
        <v>0.0343</v>
      </c>
      <c r="N869" s="61">
        <v>0.085</v>
      </c>
      <c r="O869" s="61" t="s">
        <v>1983</v>
      </c>
      <c r="P869" s="61" t="s">
        <v>58</v>
      </c>
      <c r="Q869" s="61">
        <v>2021.12</v>
      </c>
      <c r="R869" s="97"/>
    </row>
    <row r="870" s="8" customFormat="1" ht="57" customHeight="1" spans="1:18">
      <c r="A870" s="90">
        <v>12</v>
      </c>
      <c r="B870" s="61" t="s">
        <v>2046</v>
      </c>
      <c r="C870" s="61" t="s">
        <v>39</v>
      </c>
      <c r="D870" s="61" t="s">
        <v>40</v>
      </c>
      <c r="E870" s="61" t="s">
        <v>83</v>
      </c>
      <c r="F870" s="66" t="s">
        <v>2047</v>
      </c>
      <c r="G870" s="64">
        <v>7</v>
      </c>
      <c r="H870" s="66" t="s">
        <v>1982</v>
      </c>
      <c r="I870" s="61">
        <v>14</v>
      </c>
      <c r="J870" s="61"/>
      <c r="K870" s="61">
        <v>0.011</v>
      </c>
      <c r="L870" s="61">
        <v>0.1845</v>
      </c>
      <c r="M870" s="61">
        <v>0.526</v>
      </c>
      <c r="N870" s="61">
        <v>1.89</v>
      </c>
      <c r="O870" s="61" t="s">
        <v>1983</v>
      </c>
      <c r="P870" s="61" t="s">
        <v>83</v>
      </c>
      <c r="Q870" s="61">
        <v>2021.12</v>
      </c>
      <c r="R870" s="61"/>
    </row>
    <row r="871" s="8" customFormat="1" ht="57" customHeight="1" spans="1:18">
      <c r="A871" s="90">
        <v>13</v>
      </c>
      <c r="B871" s="61" t="s">
        <v>2048</v>
      </c>
      <c r="C871" s="61" t="s">
        <v>39</v>
      </c>
      <c r="D871" s="61" t="s">
        <v>40</v>
      </c>
      <c r="E871" s="61" t="s">
        <v>107</v>
      </c>
      <c r="F871" s="66" t="s">
        <v>2049</v>
      </c>
      <c r="G871" s="64">
        <v>7.2</v>
      </c>
      <c r="H871" s="63" t="s">
        <v>1982</v>
      </c>
      <c r="I871" s="61">
        <v>12</v>
      </c>
      <c r="J871" s="61"/>
      <c r="K871" s="89">
        <v>0.1128</v>
      </c>
      <c r="L871" s="89">
        <v>0.3562</v>
      </c>
      <c r="M871" s="89"/>
      <c r="N871" s="89"/>
      <c r="O871" s="61" t="s">
        <v>1983</v>
      </c>
      <c r="P871" s="61" t="s">
        <v>2017</v>
      </c>
      <c r="Q871" s="61">
        <v>2021.12</v>
      </c>
      <c r="R871" s="97"/>
    </row>
    <row r="872" s="8" customFormat="1" ht="57" customHeight="1" spans="1:18">
      <c r="A872" s="90">
        <v>14</v>
      </c>
      <c r="B872" s="61" t="s">
        <v>2050</v>
      </c>
      <c r="C872" s="61" t="s">
        <v>39</v>
      </c>
      <c r="D872" s="61" t="s">
        <v>40</v>
      </c>
      <c r="E872" s="61" t="s">
        <v>67</v>
      </c>
      <c r="F872" s="66" t="s">
        <v>2051</v>
      </c>
      <c r="G872" s="64">
        <v>30</v>
      </c>
      <c r="H872" s="63" t="s">
        <v>2039</v>
      </c>
      <c r="I872" s="61">
        <v>5</v>
      </c>
      <c r="J872" s="61">
        <v>12</v>
      </c>
      <c r="K872" s="89">
        <v>0.2123</v>
      </c>
      <c r="L872" s="89">
        <v>0.4767</v>
      </c>
      <c r="M872" s="89">
        <v>1.0959</v>
      </c>
      <c r="N872" s="89">
        <v>1.7334</v>
      </c>
      <c r="O872" s="61" t="s">
        <v>1983</v>
      </c>
      <c r="P872" s="61" t="s">
        <v>67</v>
      </c>
      <c r="Q872" s="61">
        <v>2021.12</v>
      </c>
      <c r="R872" s="97"/>
    </row>
    <row r="873" s="8" customFormat="1" ht="52" customHeight="1" spans="1:18">
      <c r="A873" s="84" t="s">
        <v>2052</v>
      </c>
      <c r="B873" s="84"/>
      <c r="C873" s="61"/>
      <c r="D873" s="61"/>
      <c r="E873" s="61"/>
      <c r="F873" s="72" t="s">
        <v>2053</v>
      </c>
      <c r="G873" s="60">
        <f>SUM(G874:G888)</f>
        <v>542.9</v>
      </c>
      <c r="H873" s="63"/>
      <c r="I873" s="61"/>
      <c r="J873" s="61"/>
      <c r="K873" s="89"/>
      <c r="L873" s="89"/>
      <c r="M873" s="89"/>
      <c r="N873" s="89"/>
      <c r="O873" s="61"/>
      <c r="P873" s="61"/>
      <c r="Q873" s="61"/>
      <c r="R873" s="97"/>
    </row>
    <row r="874" s="8" customFormat="1" ht="53" customHeight="1" spans="1:18">
      <c r="A874" s="90">
        <v>1</v>
      </c>
      <c r="B874" s="61" t="s">
        <v>2054</v>
      </c>
      <c r="C874" s="61" t="s">
        <v>39</v>
      </c>
      <c r="D874" s="61" t="s">
        <v>40</v>
      </c>
      <c r="E874" s="61" t="s">
        <v>121</v>
      </c>
      <c r="F874" s="66" t="s">
        <v>2055</v>
      </c>
      <c r="G874" s="64">
        <v>28</v>
      </c>
      <c r="H874" s="63" t="s">
        <v>1982</v>
      </c>
      <c r="I874" s="61">
        <v>8</v>
      </c>
      <c r="J874" s="61">
        <v>8</v>
      </c>
      <c r="K874" s="89">
        <v>0.0598</v>
      </c>
      <c r="L874" s="89">
        <v>0.0821</v>
      </c>
      <c r="M874" s="89">
        <v>0.2933</v>
      </c>
      <c r="N874" s="89">
        <v>0.3688</v>
      </c>
      <c r="O874" s="61" t="s">
        <v>1983</v>
      </c>
      <c r="P874" s="61" t="s">
        <v>121</v>
      </c>
      <c r="Q874" s="61">
        <v>2021.12</v>
      </c>
      <c r="R874" s="97"/>
    </row>
    <row r="875" s="8" customFormat="1" ht="53" customHeight="1" spans="1:18">
      <c r="A875" s="90">
        <v>2</v>
      </c>
      <c r="B875" s="61" t="s">
        <v>2056</v>
      </c>
      <c r="C875" s="61" t="s">
        <v>39</v>
      </c>
      <c r="D875" s="61" t="s">
        <v>40</v>
      </c>
      <c r="E875" s="61" t="s">
        <v>111</v>
      </c>
      <c r="F875" s="66" t="s">
        <v>2057</v>
      </c>
      <c r="G875" s="64">
        <v>32</v>
      </c>
      <c r="H875" s="66" t="s">
        <v>2058</v>
      </c>
      <c r="I875" s="61">
        <v>16</v>
      </c>
      <c r="J875" s="61"/>
      <c r="K875" s="61">
        <v>0.0944</v>
      </c>
      <c r="L875" s="61">
        <v>0.2136</v>
      </c>
      <c r="M875" s="61">
        <v>1.416</v>
      </c>
      <c r="N875" s="61">
        <v>0.9386</v>
      </c>
      <c r="O875" s="61" t="s">
        <v>1983</v>
      </c>
      <c r="P875" s="61" t="s">
        <v>111</v>
      </c>
      <c r="Q875" s="61">
        <v>2021.12</v>
      </c>
      <c r="R875" s="97"/>
    </row>
    <row r="876" s="8" customFormat="1" ht="53" customHeight="1" spans="1:18">
      <c r="A876" s="90">
        <v>3</v>
      </c>
      <c r="B876" s="61" t="s">
        <v>2059</v>
      </c>
      <c r="C876" s="61" t="s">
        <v>39</v>
      </c>
      <c r="D876" s="61" t="s">
        <v>40</v>
      </c>
      <c r="E876" s="61" t="s">
        <v>76</v>
      </c>
      <c r="F876" s="66" t="s">
        <v>2060</v>
      </c>
      <c r="G876" s="64">
        <v>49</v>
      </c>
      <c r="H876" s="66" t="s">
        <v>1982</v>
      </c>
      <c r="I876" s="61">
        <v>14</v>
      </c>
      <c r="J876" s="61"/>
      <c r="K876" s="61">
        <v>0.0923</v>
      </c>
      <c r="L876" s="61">
        <v>0.1713</v>
      </c>
      <c r="M876" s="61">
        <v>0.4186</v>
      </c>
      <c r="N876" s="61">
        <v>0.6412</v>
      </c>
      <c r="O876" s="61" t="s">
        <v>1983</v>
      </c>
      <c r="P876" s="61" t="s">
        <v>76</v>
      </c>
      <c r="Q876" s="61">
        <v>2021.12</v>
      </c>
      <c r="R876" s="97"/>
    </row>
    <row r="877" s="8" customFormat="1" ht="53" customHeight="1" spans="1:18">
      <c r="A877" s="90">
        <v>4</v>
      </c>
      <c r="B877" s="61" t="s">
        <v>2061</v>
      </c>
      <c r="C877" s="61" t="s">
        <v>39</v>
      </c>
      <c r="D877" s="61" t="s">
        <v>40</v>
      </c>
      <c r="E877" s="61" t="s">
        <v>50</v>
      </c>
      <c r="F877" s="66" t="s">
        <v>2062</v>
      </c>
      <c r="G877" s="64">
        <v>42</v>
      </c>
      <c r="H877" s="63" t="s">
        <v>1982</v>
      </c>
      <c r="I877" s="61">
        <v>27</v>
      </c>
      <c r="J877" s="61" t="s">
        <v>1991</v>
      </c>
      <c r="K877" s="89">
        <v>0.1865</v>
      </c>
      <c r="L877" s="89">
        <v>0.4969</v>
      </c>
      <c r="M877" s="89">
        <v>0.746</v>
      </c>
      <c r="N877" s="89">
        <v>2.19</v>
      </c>
      <c r="O877" s="61" t="s">
        <v>1983</v>
      </c>
      <c r="P877" s="61" t="s">
        <v>50</v>
      </c>
      <c r="Q877" s="61">
        <v>2021.12</v>
      </c>
      <c r="R877" s="97"/>
    </row>
    <row r="878" s="8" customFormat="1" ht="53" customHeight="1" spans="1:18">
      <c r="A878" s="90">
        <v>5</v>
      </c>
      <c r="B878" s="61" t="s">
        <v>2063</v>
      </c>
      <c r="C878" s="61" t="s">
        <v>39</v>
      </c>
      <c r="D878" s="61" t="s">
        <v>40</v>
      </c>
      <c r="E878" s="61" t="s">
        <v>927</v>
      </c>
      <c r="F878" s="66" t="s">
        <v>2064</v>
      </c>
      <c r="G878" s="64">
        <v>30</v>
      </c>
      <c r="H878" s="63" t="s">
        <v>1994</v>
      </c>
      <c r="I878" s="61">
        <v>5</v>
      </c>
      <c r="J878" s="61">
        <v>6</v>
      </c>
      <c r="K878" s="89">
        <v>0.081</v>
      </c>
      <c r="L878" s="89">
        <v>0.16514</v>
      </c>
      <c r="M878" s="89">
        <v>0.3651</v>
      </c>
      <c r="N878" s="89">
        <v>0.6453</v>
      </c>
      <c r="O878" s="61" t="s">
        <v>1983</v>
      </c>
      <c r="P878" s="61" t="s">
        <v>927</v>
      </c>
      <c r="Q878" s="61">
        <v>2021.12</v>
      </c>
      <c r="R878" s="97"/>
    </row>
    <row r="879" s="8" customFormat="1" ht="53" customHeight="1" spans="1:18">
      <c r="A879" s="90">
        <v>6</v>
      </c>
      <c r="B879" s="61" t="s">
        <v>2065</v>
      </c>
      <c r="C879" s="61" t="s">
        <v>39</v>
      </c>
      <c r="D879" s="61" t="s">
        <v>40</v>
      </c>
      <c r="E879" s="61" t="s">
        <v>93</v>
      </c>
      <c r="F879" s="66" t="s">
        <v>2066</v>
      </c>
      <c r="G879" s="64">
        <v>14.65</v>
      </c>
      <c r="H879" s="63" t="s">
        <v>1997</v>
      </c>
      <c r="I879" s="61">
        <v>9</v>
      </c>
      <c r="J879" s="61">
        <v>5</v>
      </c>
      <c r="K879" s="89">
        <v>0.113</v>
      </c>
      <c r="L879" s="89">
        <v>0.246</v>
      </c>
      <c r="M879" s="89">
        <v>0.339</v>
      </c>
      <c r="N879" s="89">
        <v>0.776</v>
      </c>
      <c r="O879" s="61" t="s">
        <v>1983</v>
      </c>
      <c r="P879" s="61" t="s">
        <v>93</v>
      </c>
      <c r="Q879" s="61">
        <v>2021.12</v>
      </c>
      <c r="R879" s="97"/>
    </row>
    <row r="880" s="8" customFormat="1" ht="53" customHeight="1" spans="1:18">
      <c r="A880" s="90">
        <v>7</v>
      </c>
      <c r="B880" s="61" t="s">
        <v>2067</v>
      </c>
      <c r="C880" s="61" t="s">
        <v>39</v>
      </c>
      <c r="D880" s="61" t="s">
        <v>40</v>
      </c>
      <c r="E880" s="61" t="s">
        <v>792</v>
      </c>
      <c r="F880" s="66" t="s">
        <v>2068</v>
      </c>
      <c r="G880" s="64">
        <v>51</v>
      </c>
      <c r="H880" s="63" t="s">
        <v>1982</v>
      </c>
      <c r="I880" s="61">
        <v>29</v>
      </c>
      <c r="J880" s="61" t="s">
        <v>2000</v>
      </c>
      <c r="K880" s="89">
        <v>0.3258</v>
      </c>
      <c r="L880" s="89">
        <v>1.0432</v>
      </c>
      <c r="M880" s="89">
        <v>1.7486</v>
      </c>
      <c r="N880" s="89">
        <v>5.1419</v>
      </c>
      <c r="O880" s="61" t="s">
        <v>1983</v>
      </c>
      <c r="P880" s="61" t="s">
        <v>792</v>
      </c>
      <c r="Q880" s="61">
        <v>2021.12</v>
      </c>
      <c r="R880" s="97"/>
    </row>
    <row r="881" s="8" customFormat="1" ht="53" customHeight="1" spans="1:18">
      <c r="A881" s="90">
        <v>8</v>
      </c>
      <c r="B881" s="61" t="s">
        <v>2069</v>
      </c>
      <c r="C881" s="61" t="s">
        <v>39</v>
      </c>
      <c r="D881" s="61" t="s">
        <v>40</v>
      </c>
      <c r="E881" s="61" t="s">
        <v>54</v>
      </c>
      <c r="F881" s="66" t="s">
        <v>2070</v>
      </c>
      <c r="G881" s="64">
        <v>63.75</v>
      </c>
      <c r="H881" s="63" t="s">
        <v>2058</v>
      </c>
      <c r="I881" s="61">
        <v>16</v>
      </c>
      <c r="J881" s="61"/>
      <c r="K881" s="89">
        <v>0.1072</v>
      </c>
      <c r="L881" s="89">
        <v>0.276</v>
      </c>
      <c r="M881" s="89">
        <v>0.5213</v>
      </c>
      <c r="N881" s="89">
        <v>1.3873</v>
      </c>
      <c r="O881" s="61" t="s">
        <v>1983</v>
      </c>
      <c r="P881" s="61" t="s">
        <v>54</v>
      </c>
      <c r="Q881" s="61">
        <v>2021.12</v>
      </c>
      <c r="R881" s="97"/>
    </row>
    <row r="882" s="8" customFormat="1" ht="53" customHeight="1" spans="1:18">
      <c r="A882" s="90">
        <v>9</v>
      </c>
      <c r="B882" s="61" t="s">
        <v>2071</v>
      </c>
      <c r="C882" s="61" t="s">
        <v>39</v>
      </c>
      <c r="D882" s="61" t="s">
        <v>40</v>
      </c>
      <c r="E882" s="61" t="s">
        <v>71</v>
      </c>
      <c r="F882" s="66" t="s">
        <v>2072</v>
      </c>
      <c r="G882" s="64">
        <v>65</v>
      </c>
      <c r="H882" s="63" t="s">
        <v>2073</v>
      </c>
      <c r="I882" s="61">
        <v>3</v>
      </c>
      <c r="J882" s="61">
        <v>10</v>
      </c>
      <c r="K882" s="89">
        <v>0.1394</v>
      </c>
      <c r="L882" s="89">
        <v>0.2502</v>
      </c>
      <c r="M882" s="89">
        <v>0.7549</v>
      </c>
      <c r="N882" s="89">
        <v>1.2983</v>
      </c>
      <c r="O882" s="61" t="s">
        <v>1983</v>
      </c>
      <c r="P882" s="61" t="s">
        <v>71</v>
      </c>
      <c r="Q882" s="61">
        <v>2021.12</v>
      </c>
      <c r="R882" s="97"/>
    </row>
    <row r="883" s="8" customFormat="1" ht="53" customHeight="1" spans="1:18">
      <c r="A883" s="90">
        <v>10</v>
      </c>
      <c r="B883" s="61" t="s">
        <v>2074</v>
      </c>
      <c r="C883" s="61" t="s">
        <v>39</v>
      </c>
      <c r="D883" s="61" t="s">
        <v>40</v>
      </c>
      <c r="E883" s="61" t="s">
        <v>47</v>
      </c>
      <c r="F883" s="66" t="s">
        <v>2075</v>
      </c>
      <c r="G883" s="64">
        <v>30</v>
      </c>
      <c r="H883" s="63" t="s">
        <v>2008</v>
      </c>
      <c r="I883" s="61">
        <v>13</v>
      </c>
      <c r="J883" s="61">
        <v>7</v>
      </c>
      <c r="K883" s="89">
        <v>0.2599</v>
      </c>
      <c r="L883" s="89">
        <v>0.7969</v>
      </c>
      <c r="M883" s="89">
        <v>1.4636</v>
      </c>
      <c r="N883" s="89">
        <v>3.0016</v>
      </c>
      <c r="O883" s="61" t="s">
        <v>1983</v>
      </c>
      <c r="P883" s="61" t="s">
        <v>47</v>
      </c>
      <c r="Q883" s="61">
        <v>2021.12</v>
      </c>
      <c r="R883" s="97"/>
    </row>
    <row r="884" s="8" customFormat="1" ht="53" customHeight="1" spans="1:18">
      <c r="A884" s="90">
        <v>11</v>
      </c>
      <c r="B884" s="61" t="s">
        <v>2076</v>
      </c>
      <c r="C884" s="61" t="s">
        <v>39</v>
      </c>
      <c r="D884" s="61" t="s">
        <v>40</v>
      </c>
      <c r="E884" s="61" t="s">
        <v>65</v>
      </c>
      <c r="F884" s="66" t="s">
        <v>2077</v>
      </c>
      <c r="G884" s="64">
        <v>31.75</v>
      </c>
      <c r="H884" s="66" t="s">
        <v>1986</v>
      </c>
      <c r="I884" s="61">
        <v>15</v>
      </c>
      <c r="J884" s="61">
        <v>1</v>
      </c>
      <c r="K884" s="61">
        <v>0.1239</v>
      </c>
      <c r="L884" s="61">
        <v>0.2433</v>
      </c>
      <c r="M884" s="61">
        <v>0.681</v>
      </c>
      <c r="N884" s="61">
        <v>1.1874</v>
      </c>
      <c r="O884" s="61" t="s">
        <v>1983</v>
      </c>
      <c r="P884" s="61" t="s">
        <v>65</v>
      </c>
      <c r="Q884" s="61">
        <v>2021.12</v>
      </c>
      <c r="R884" s="97"/>
    </row>
    <row r="885" s="8" customFormat="1" ht="53" customHeight="1" spans="1:19">
      <c r="A885" s="90">
        <v>12</v>
      </c>
      <c r="B885" s="61" t="s">
        <v>2078</v>
      </c>
      <c r="C885" s="61" t="s">
        <v>39</v>
      </c>
      <c r="D885" s="61" t="s">
        <v>40</v>
      </c>
      <c r="E885" s="61" t="s">
        <v>58</v>
      </c>
      <c r="F885" s="66" t="s">
        <v>2079</v>
      </c>
      <c r="G885" s="64">
        <v>16.75</v>
      </c>
      <c r="H885" s="66" t="s">
        <v>1982</v>
      </c>
      <c r="I885" s="61">
        <v>1</v>
      </c>
      <c r="J885" s="61">
        <v>8</v>
      </c>
      <c r="K885" s="61">
        <v>0.0377</v>
      </c>
      <c r="L885" s="61">
        <v>0.1012</v>
      </c>
      <c r="M885" s="61">
        <v>0.1902</v>
      </c>
      <c r="N885" s="61">
        <v>0.396</v>
      </c>
      <c r="O885" s="61" t="s">
        <v>1983</v>
      </c>
      <c r="P885" s="61" t="s">
        <v>58</v>
      </c>
      <c r="Q885" s="61">
        <v>2021.12</v>
      </c>
      <c r="R885" s="61"/>
      <c r="S885" s="19"/>
    </row>
    <row r="886" s="8" customFormat="1" ht="53" customHeight="1" spans="1:22">
      <c r="A886" s="90">
        <v>13</v>
      </c>
      <c r="B886" s="61" t="s">
        <v>2080</v>
      </c>
      <c r="C886" s="61" t="s">
        <v>39</v>
      </c>
      <c r="D886" s="61" t="s">
        <v>40</v>
      </c>
      <c r="E886" s="61" t="s">
        <v>83</v>
      </c>
      <c r="F886" s="66" t="s">
        <v>2081</v>
      </c>
      <c r="G886" s="64">
        <v>21</v>
      </c>
      <c r="H886" s="66" t="s">
        <v>1982</v>
      </c>
      <c r="I886" s="61">
        <v>14</v>
      </c>
      <c r="J886" s="61"/>
      <c r="K886" s="61">
        <v>0.011</v>
      </c>
      <c r="L886" s="61">
        <v>0.1845</v>
      </c>
      <c r="M886" s="61">
        <v>0.526</v>
      </c>
      <c r="N886" s="61">
        <v>1.89</v>
      </c>
      <c r="O886" s="61" t="s">
        <v>1983</v>
      </c>
      <c r="P886" s="61" t="s">
        <v>83</v>
      </c>
      <c r="Q886" s="61">
        <v>2021.12</v>
      </c>
      <c r="R886" s="61"/>
      <c r="S886" s="19"/>
      <c r="T886" s="19"/>
      <c r="U886" s="19"/>
      <c r="V886" s="19"/>
    </row>
    <row r="887" s="8" customFormat="1" ht="53" customHeight="1" spans="1:18">
      <c r="A887" s="90">
        <v>14</v>
      </c>
      <c r="B887" s="61" t="s">
        <v>2082</v>
      </c>
      <c r="C887" s="61" t="s">
        <v>39</v>
      </c>
      <c r="D887" s="61" t="s">
        <v>40</v>
      </c>
      <c r="E887" s="61" t="s">
        <v>107</v>
      </c>
      <c r="F887" s="66" t="s">
        <v>2083</v>
      </c>
      <c r="G887" s="64">
        <v>28</v>
      </c>
      <c r="H887" s="63" t="s">
        <v>1982</v>
      </c>
      <c r="I887" s="61">
        <v>12</v>
      </c>
      <c r="J887" s="61"/>
      <c r="K887" s="89">
        <v>0.1128</v>
      </c>
      <c r="L887" s="89">
        <v>0.3562</v>
      </c>
      <c r="M887" s="89"/>
      <c r="N887" s="89"/>
      <c r="O887" s="61" t="s">
        <v>1983</v>
      </c>
      <c r="P887" s="61" t="s">
        <v>107</v>
      </c>
      <c r="Q887" s="61">
        <v>2021.12</v>
      </c>
      <c r="R887" s="97"/>
    </row>
    <row r="888" s="8" customFormat="1" ht="53" customHeight="1" spans="1:18">
      <c r="A888" s="90">
        <v>15</v>
      </c>
      <c r="B888" s="61" t="s">
        <v>2084</v>
      </c>
      <c r="C888" s="61" t="s">
        <v>39</v>
      </c>
      <c r="D888" s="61" t="s">
        <v>40</v>
      </c>
      <c r="E888" s="61" t="s">
        <v>67</v>
      </c>
      <c r="F888" s="66" t="s">
        <v>2085</v>
      </c>
      <c r="G888" s="64">
        <v>40</v>
      </c>
      <c r="H888" s="63" t="s">
        <v>2073</v>
      </c>
      <c r="I888" s="61">
        <v>5</v>
      </c>
      <c r="J888" s="61">
        <v>12</v>
      </c>
      <c r="K888" s="89">
        <v>0.2123</v>
      </c>
      <c r="L888" s="89">
        <v>0.4767</v>
      </c>
      <c r="M888" s="89">
        <v>1.0959</v>
      </c>
      <c r="N888" s="89">
        <v>1.7334</v>
      </c>
      <c r="O888" s="61" t="s">
        <v>1983</v>
      </c>
      <c r="P888" s="61" t="s">
        <v>67</v>
      </c>
      <c r="Q888" s="61">
        <v>2021.12</v>
      </c>
      <c r="R888" s="97"/>
    </row>
    <row r="889" s="8" customFormat="1" ht="56" customHeight="1" spans="1:18">
      <c r="A889" s="84" t="s">
        <v>2086</v>
      </c>
      <c r="B889" s="84"/>
      <c r="C889" s="61"/>
      <c r="D889" s="61"/>
      <c r="E889" s="61"/>
      <c r="F889" s="72" t="s">
        <v>2087</v>
      </c>
      <c r="G889" s="60">
        <f>SUM(G890:G899)</f>
        <v>40.147</v>
      </c>
      <c r="H889" s="63"/>
      <c r="I889" s="61"/>
      <c r="J889" s="61"/>
      <c r="K889" s="89"/>
      <c r="L889" s="89"/>
      <c r="M889" s="89"/>
      <c r="N889" s="89"/>
      <c r="O889" s="61"/>
      <c r="P889" s="61"/>
      <c r="Q889" s="61"/>
      <c r="R889" s="97"/>
    </row>
    <row r="890" s="8" customFormat="1" ht="57" customHeight="1" spans="1:18">
      <c r="A890" s="90">
        <v>1</v>
      </c>
      <c r="B890" s="61" t="s">
        <v>2088</v>
      </c>
      <c r="C890" s="61" t="s">
        <v>39</v>
      </c>
      <c r="D890" s="61" t="s">
        <v>40</v>
      </c>
      <c r="E890" s="61" t="s">
        <v>121</v>
      </c>
      <c r="F890" s="66" t="s">
        <v>2089</v>
      </c>
      <c r="G890" s="64">
        <v>4</v>
      </c>
      <c r="H890" s="63" t="s">
        <v>1982</v>
      </c>
      <c r="I890" s="61">
        <v>8</v>
      </c>
      <c r="J890" s="61">
        <v>8</v>
      </c>
      <c r="K890" s="89">
        <v>0.0598</v>
      </c>
      <c r="L890" s="89">
        <v>0.0821</v>
      </c>
      <c r="M890" s="89">
        <v>0.2933</v>
      </c>
      <c r="N890" s="89">
        <v>0.3688</v>
      </c>
      <c r="O890" s="61" t="s">
        <v>1983</v>
      </c>
      <c r="P890" s="61" t="s">
        <v>121</v>
      </c>
      <c r="Q890" s="61">
        <v>2021.12</v>
      </c>
      <c r="R890" s="97"/>
    </row>
    <row r="891" s="8" customFormat="1" ht="57" customHeight="1" spans="1:46">
      <c r="A891" s="90">
        <v>2</v>
      </c>
      <c r="B891" s="61" t="s">
        <v>2090</v>
      </c>
      <c r="C891" s="61" t="s">
        <v>39</v>
      </c>
      <c r="D891" s="61" t="s">
        <v>40</v>
      </c>
      <c r="E891" s="61" t="s">
        <v>111</v>
      </c>
      <c r="F891" s="66" t="s">
        <v>2091</v>
      </c>
      <c r="G891" s="64">
        <v>6</v>
      </c>
      <c r="H891" s="66" t="s">
        <v>2092</v>
      </c>
      <c r="I891" s="61">
        <v>16</v>
      </c>
      <c r="J891" s="61"/>
      <c r="K891" s="61">
        <v>0.0944</v>
      </c>
      <c r="L891" s="61">
        <v>0.2136</v>
      </c>
      <c r="M891" s="61">
        <v>1.416</v>
      </c>
      <c r="N891" s="61">
        <v>0.9386</v>
      </c>
      <c r="O891" s="61" t="s">
        <v>1983</v>
      </c>
      <c r="P891" s="61" t="s">
        <v>111</v>
      </c>
      <c r="Q891" s="61">
        <v>2021.12</v>
      </c>
      <c r="R891" s="61"/>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c r="AR891" s="19"/>
      <c r="AS891" s="19"/>
      <c r="AT891" s="19"/>
    </row>
    <row r="892" s="8" customFormat="1" ht="57" customHeight="1" spans="1:18">
      <c r="A892" s="90">
        <v>3</v>
      </c>
      <c r="B892" s="61" t="s">
        <v>2093</v>
      </c>
      <c r="C892" s="61" t="s">
        <v>39</v>
      </c>
      <c r="D892" s="61" t="s">
        <v>40</v>
      </c>
      <c r="E892" s="61" t="s">
        <v>76</v>
      </c>
      <c r="F892" s="66" t="s">
        <v>2094</v>
      </c>
      <c r="G892" s="64">
        <v>4</v>
      </c>
      <c r="H892" s="66" t="s">
        <v>1982</v>
      </c>
      <c r="I892" s="61">
        <v>14</v>
      </c>
      <c r="J892" s="61"/>
      <c r="K892" s="61">
        <v>0.0923</v>
      </c>
      <c r="L892" s="61">
        <v>0.1713</v>
      </c>
      <c r="M892" s="61">
        <v>0.4186</v>
      </c>
      <c r="N892" s="61">
        <v>0.6412</v>
      </c>
      <c r="O892" s="61" t="s">
        <v>1983</v>
      </c>
      <c r="P892" s="61" t="s">
        <v>76</v>
      </c>
      <c r="Q892" s="61">
        <v>2021.12</v>
      </c>
      <c r="R892" s="97"/>
    </row>
    <row r="893" s="8" customFormat="1" ht="57" customHeight="1" spans="1:18">
      <c r="A893" s="90">
        <v>4</v>
      </c>
      <c r="B893" s="61" t="s">
        <v>2095</v>
      </c>
      <c r="C893" s="61" t="s">
        <v>39</v>
      </c>
      <c r="D893" s="61" t="s">
        <v>40</v>
      </c>
      <c r="E893" s="61" t="s">
        <v>50</v>
      </c>
      <c r="F893" s="66" t="s">
        <v>2096</v>
      </c>
      <c r="G893" s="64">
        <v>6</v>
      </c>
      <c r="H893" s="63" t="s">
        <v>1982</v>
      </c>
      <c r="I893" s="61">
        <v>27</v>
      </c>
      <c r="J893" s="61" t="s">
        <v>1991</v>
      </c>
      <c r="K893" s="89">
        <v>0.1865</v>
      </c>
      <c r="L893" s="89">
        <v>0.4969</v>
      </c>
      <c r="M893" s="89">
        <v>0.746</v>
      </c>
      <c r="N893" s="89">
        <v>2.19</v>
      </c>
      <c r="O893" s="61" t="s">
        <v>1983</v>
      </c>
      <c r="P893" s="61" t="s">
        <v>50</v>
      </c>
      <c r="Q893" s="61">
        <v>2021.12</v>
      </c>
      <c r="R893" s="97"/>
    </row>
    <row r="894" s="8" customFormat="1" ht="57" customHeight="1" spans="1:18">
      <c r="A894" s="90">
        <v>5</v>
      </c>
      <c r="B894" s="61" t="s">
        <v>2097</v>
      </c>
      <c r="C894" s="61" t="s">
        <v>39</v>
      </c>
      <c r="D894" s="61" t="s">
        <v>40</v>
      </c>
      <c r="E894" s="61" t="s">
        <v>927</v>
      </c>
      <c r="F894" s="66" t="s">
        <v>2098</v>
      </c>
      <c r="G894" s="64">
        <v>4</v>
      </c>
      <c r="H894" s="63" t="s">
        <v>1994</v>
      </c>
      <c r="I894" s="61">
        <v>5</v>
      </c>
      <c r="J894" s="61">
        <v>6</v>
      </c>
      <c r="K894" s="89">
        <v>0.081</v>
      </c>
      <c r="L894" s="89">
        <v>0.16514</v>
      </c>
      <c r="M894" s="89">
        <v>0.3651</v>
      </c>
      <c r="N894" s="89">
        <v>0.6453</v>
      </c>
      <c r="O894" s="61" t="s">
        <v>1983</v>
      </c>
      <c r="P894" s="61" t="s">
        <v>927</v>
      </c>
      <c r="Q894" s="61">
        <v>2021.12</v>
      </c>
      <c r="R894" s="97"/>
    </row>
    <row r="895" s="8" customFormat="1" ht="57" customHeight="1" spans="1:18">
      <c r="A895" s="90">
        <v>6</v>
      </c>
      <c r="B895" s="61" t="s">
        <v>2099</v>
      </c>
      <c r="C895" s="61" t="s">
        <v>39</v>
      </c>
      <c r="D895" s="61" t="s">
        <v>40</v>
      </c>
      <c r="E895" s="61" t="s">
        <v>93</v>
      </c>
      <c r="F895" s="66" t="s">
        <v>2100</v>
      </c>
      <c r="G895" s="64">
        <v>1.907</v>
      </c>
      <c r="H895" s="63" t="s">
        <v>1997</v>
      </c>
      <c r="I895" s="61">
        <v>6</v>
      </c>
      <c r="J895" s="61">
        <v>4</v>
      </c>
      <c r="K895" s="89">
        <v>0.113</v>
      </c>
      <c r="L895" s="89">
        <v>0.246</v>
      </c>
      <c r="M895" s="89">
        <v>0.339</v>
      </c>
      <c r="N895" s="89">
        <v>0.776</v>
      </c>
      <c r="O895" s="61" t="s">
        <v>1983</v>
      </c>
      <c r="P895" s="61" t="s">
        <v>93</v>
      </c>
      <c r="Q895" s="61">
        <v>2021.12</v>
      </c>
      <c r="R895" s="97"/>
    </row>
    <row r="896" s="8" customFormat="1" ht="57" customHeight="1" spans="1:18">
      <c r="A896" s="90">
        <v>7</v>
      </c>
      <c r="B896" s="61" t="s">
        <v>2101</v>
      </c>
      <c r="C896" s="61" t="s">
        <v>39</v>
      </c>
      <c r="D896" s="61" t="s">
        <v>40</v>
      </c>
      <c r="E896" s="61" t="s">
        <v>71</v>
      </c>
      <c r="F896" s="66" t="s">
        <v>2102</v>
      </c>
      <c r="G896" s="64" t="s">
        <v>2103</v>
      </c>
      <c r="H896" s="63" t="s">
        <v>2104</v>
      </c>
      <c r="I896" s="61">
        <v>3</v>
      </c>
      <c r="J896" s="61">
        <v>10</v>
      </c>
      <c r="K896" s="89">
        <v>0.1394</v>
      </c>
      <c r="L896" s="89">
        <v>0.2502</v>
      </c>
      <c r="M896" s="89">
        <v>0.7549</v>
      </c>
      <c r="N896" s="89">
        <v>1.2983</v>
      </c>
      <c r="O896" s="61" t="s">
        <v>1983</v>
      </c>
      <c r="P896" s="61" t="s">
        <v>71</v>
      </c>
      <c r="Q896" s="61">
        <v>2021.12</v>
      </c>
      <c r="R896" s="97"/>
    </row>
    <row r="897" s="8" customFormat="1" ht="57" customHeight="1" spans="1:18">
      <c r="A897" s="90">
        <v>8</v>
      </c>
      <c r="B897" s="61" t="s">
        <v>2105</v>
      </c>
      <c r="C897" s="61" t="s">
        <v>39</v>
      </c>
      <c r="D897" s="61" t="s">
        <v>40</v>
      </c>
      <c r="E897" s="61" t="s">
        <v>65</v>
      </c>
      <c r="F897" s="66" t="s">
        <v>2106</v>
      </c>
      <c r="G897" s="64">
        <v>8.8</v>
      </c>
      <c r="H897" s="66" t="s">
        <v>1982</v>
      </c>
      <c r="I897" s="61">
        <v>15</v>
      </c>
      <c r="J897" s="61">
        <v>1</v>
      </c>
      <c r="K897" s="61">
        <v>0.1239</v>
      </c>
      <c r="L897" s="61">
        <v>0.2433</v>
      </c>
      <c r="M897" s="61">
        <v>0.681</v>
      </c>
      <c r="N897" s="61">
        <v>1.1874</v>
      </c>
      <c r="O897" s="61" t="s">
        <v>1983</v>
      </c>
      <c r="P897" s="61" t="s">
        <v>65</v>
      </c>
      <c r="Q897" s="61">
        <v>2021.12</v>
      </c>
      <c r="R897" s="97"/>
    </row>
    <row r="898" s="8" customFormat="1" ht="57" customHeight="1" spans="1:18">
      <c r="A898" s="90">
        <v>9</v>
      </c>
      <c r="B898" s="61" t="s">
        <v>2107</v>
      </c>
      <c r="C898" s="61" t="s">
        <v>39</v>
      </c>
      <c r="D898" s="61" t="s">
        <v>40</v>
      </c>
      <c r="E898" s="61" t="s">
        <v>58</v>
      </c>
      <c r="F898" s="66" t="s">
        <v>2108</v>
      </c>
      <c r="G898" s="64">
        <v>0.44</v>
      </c>
      <c r="H898" s="66" t="s">
        <v>1982</v>
      </c>
      <c r="I898" s="61">
        <v>1</v>
      </c>
      <c r="J898" s="61">
        <v>2</v>
      </c>
      <c r="K898" s="61">
        <v>0.0155</v>
      </c>
      <c r="L898" s="61">
        <v>0.0351</v>
      </c>
      <c r="M898" s="61">
        <v>0.075</v>
      </c>
      <c r="N898" s="61">
        <v>0.1603</v>
      </c>
      <c r="O898" s="61" t="s">
        <v>1983</v>
      </c>
      <c r="P898" s="61" t="s">
        <v>58</v>
      </c>
      <c r="Q898" s="61">
        <v>2021.12</v>
      </c>
      <c r="R898" s="97"/>
    </row>
    <row r="899" s="8" customFormat="1" ht="57" customHeight="1" spans="1:18">
      <c r="A899" s="90">
        <v>10</v>
      </c>
      <c r="B899" s="61" t="s">
        <v>2109</v>
      </c>
      <c r="C899" s="61" t="s">
        <v>39</v>
      </c>
      <c r="D899" s="61" t="s">
        <v>40</v>
      </c>
      <c r="E899" s="61" t="s">
        <v>67</v>
      </c>
      <c r="F899" s="66" t="s">
        <v>2110</v>
      </c>
      <c r="G899" s="64">
        <v>5</v>
      </c>
      <c r="H899" s="63" t="s">
        <v>2111</v>
      </c>
      <c r="I899" s="61">
        <v>5</v>
      </c>
      <c r="J899" s="61">
        <v>12</v>
      </c>
      <c r="K899" s="89">
        <v>0.2123</v>
      </c>
      <c r="L899" s="89">
        <v>0.4767</v>
      </c>
      <c r="M899" s="89">
        <v>1.0959</v>
      </c>
      <c r="N899" s="89">
        <v>1.7334</v>
      </c>
      <c r="O899" s="61" t="s">
        <v>1983</v>
      </c>
      <c r="P899" s="61" t="s">
        <v>67</v>
      </c>
      <c r="Q899" s="61">
        <v>2021.12</v>
      </c>
      <c r="R899" s="97"/>
    </row>
    <row r="900" s="8" customFormat="1" ht="50" customHeight="1" spans="1:18">
      <c r="A900" s="84" t="s">
        <v>2112</v>
      </c>
      <c r="B900" s="84"/>
      <c r="C900" s="61"/>
      <c r="D900" s="61"/>
      <c r="E900" s="61"/>
      <c r="F900" s="72" t="s">
        <v>2113</v>
      </c>
      <c r="G900" s="60">
        <f>SUM(G901:G908)</f>
        <v>188.7</v>
      </c>
      <c r="H900" s="63"/>
      <c r="I900" s="61"/>
      <c r="J900" s="61"/>
      <c r="K900" s="89"/>
      <c r="L900" s="89"/>
      <c r="M900" s="89"/>
      <c r="N900" s="89"/>
      <c r="O900" s="61"/>
      <c r="P900" s="61"/>
      <c r="Q900" s="61"/>
      <c r="R900" s="97"/>
    </row>
    <row r="901" s="8" customFormat="1" ht="55" customHeight="1" spans="1:18">
      <c r="A901" s="90">
        <v>1</v>
      </c>
      <c r="B901" s="61" t="s">
        <v>2114</v>
      </c>
      <c r="C901" s="61" t="s">
        <v>39</v>
      </c>
      <c r="D901" s="61" t="s">
        <v>40</v>
      </c>
      <c r="E901" s="61" t="s">
        <v>50</v>
      </c>
      <c r="F901" s="66" t="s">
        <v>1990</v>
      </c>
      <c r="G901" s="64">
        <v>42</v>
      </c>
      <c r="H901" s="63" t="s">
        <v>1982</v>
      </c>
      <c r="I901" s="61">
        <v>27</v>
      </c>
      <c r="J901" s="61" t="s">
        <v>1991</v>
      </c>
      <c r="K901" s="89">
        <v>0.1865</v>
      </c>
      <c r="L901" s="89">
        <v>0.4969</v>
      </c>
      <c r="M901" s="89">
        <v>0.746</v>
      </c>
      <c r="N901" s="89">
        <v>2.19</v>
      </c>
      <c r="O901" s="61" t="s">
        <v>1983</v>
      </c>
      <c r="P901" s="61" t="s">
        <v>50</v>
      </c>
      <c r="Q901" s="61">
        <v>2021.12</v>
      </c>
      <c r="R901" s="97"/>
    </row>
    <row r="902" s="8" customFormat="1" ht="55" customHeight="1" spans="1:18">
      <c r="A902" s="90">
        <v>2</v>
      </c>
      <c r="B902" s="61" t="s">
        <v>2115</v>
      </c>
      <c r="C902" s="61" t="s">
        <v>39</v>
      </c>
      <c r="D902" s="61" t="s">
        <v>40</v>
      </c>
      <c r="E902" s="61" t="s">
        <v>792</v>
      </c>
      <c r="F902" s="66" t="s">
        <v>1999</v>
      </c>
      <c r="G902" s="64">
        <v>51</v>
      </c>
      <c r="H902" s="63" t="s">
        <v>1982</v>
      </c>
      <c r="I902" s="61">
        <v>29</v>
      </c>
      <c r="J902" s="61" t="s">
        <v>2000</v>
      </c>
      <c r="K902" s="89">
        <v>0.3258</v>
      </c>
      <c r="L902" s="89">
        <v>1.0432</v>
      </c>
      <c r="M902" s="89">
        <v>1.7486</v>
      </c>
      <c r="N902" s="89">
        <v>5.1419</v>
      </c>
      <c r="O902" s="61" t="s">
        <v>1983</v>
      </c>
      <c r="P902" s="61" t="s">
        <v>792</v>
      </c>
      <c r="Q902" s="61">
        <v>2021.12</v>
      </c>
      <c r="R902" s="97"/>
    </row>
    <row r="903" s="8" customFormat="1" ht="55" customHeight="1" spans="1:18">
      <c r="A903" s="90">
        <v>3</v>
      </c>
      <c r="B903" s="61" t="s">
        <v>2116</v>
      </c>
      <c r="C903" s="61" t="s">
        <v>39</v>
      </c>
      <c r="D903" s="61" t="s">
        <v>40</v>
      </c>
      <c r="E903" s="61" t="s">
        <v>54</v>
      </c>
      <c r="F903" s="66" t="s">
        <v>2117</v>
      </c>
      <c r="G903" s="64">
        <v>15</v>
      </c>
      <c r="H903" s="63"/>
      <c r="I903" s="61"/>
      <c r="J903" s="61"/>
      <c r="K903" s="89"/>
      <c r="L903" s="89"/>
      <c r="M903" s="89"/>
      <c r="N903" s="89"/>
      <c r="O903" s="61" t="s">
        <v>1983</v>
      </c>
      <c r="P903" s="61" t="s">
        <v>54</v>
      </c>
      <c r="Q903" s="61">
        <v>2021.12</v>
      </c>
      <c r="R903" s="97"/>
    </row>
    <row r="904" s="8" customFormat="1" ht="55" customHeight="1" spans="1:18">
      <c r="A904" s="90">
        <v>4</v>
      </c>
      <c r="B904" s="61" t="s">
        <v>2118</v>
      </c>
      <c r="C904" s="61" t="s">
        <v>39</v>
      </c>
      <c r="D904" s="61" t="s">
        <v>40</v>
      </c>
      <c r="E904" s="61" t="s">
        <v>65</v>
      </c>
      <c r="F904" s="66" t="s">
        <v>2119</v>
      </c>
      <c r="G904" s="64">
        <v>3</v>
      </c>
      <c r="H904" s="66" t="s">
        <v>2120</v>
      </c>
      <c r="I904" s="61">
        <v>13</v>
      </c>
      <c r="J904" s="61">
        <v>1</v>
      </c>
      <c r="K904" s="61">
        <v>0.1042</v>
      </c>
      <c r="L904" s="61">
        <v>0.2131</v>
      </c>
      <c r="M904" s="61">
        <v>0.5556</v>
      </c>
      <c r="N904" s="61">
        <v>1.0279</v>
      </c>
      <c r="O904" s="61" t="s">
        <v>1983</v>
      </c>
      <c r="P904" s="61" t="s">
        <v>65</v>
      </c>
      <c r="Q904" s="61">
        <v>2021.12</v>
      </c>
      <c r="R904" s="97"/>
    </row>
    <row r="905" s="8" customFormat="1" ht="55" customHeight="1" spans="1:18">
      <c r="A905" s="90">
        <v>5</v>
      </c>
      <c r="B905" s="61" t="s">
        <v>2121</v>
      </c>
      <c r="C905" s="61" t="s">
        <v>39</v>
      </c>
      <c r="D905" s="61" t="s">
        <v>40</v>
      </c>
      <c r="E905" s="61" t="s">
        <v>58</v>
      </c>
      <c r="F905" s="66" t="s">
        <v>2122</v>
      </c>
      <c r="G905" s="64">
        <v>4.8</v>
      </c>
      <c r="H905" s="66" t="s">
        <v>1982</v>
      </c>
      <c r="I905" s="61"/>
      <c r="J905" s="61">
        <v>3</v>
      </c>
      <c r="K905" s="61">
        <v>0.0054</v>
      </c>
      <c r="L905" s="61">
        <v>0.0193</v>
      </c>
      <c r="M905" s="61">
        <v>0.0317</v>
      </c>
      <c r="N905" s="61">
        <v>0.093</v>
      </c>
      <c r="O905" s="61" t="s">
        <v>1983</v>
      </c>
      <c r="P905" s="61" t="s">
        <v>58</v>
      </c>
      <c r="Q905" s="61">
        <v>2021.12</v>
      </c>
      <c r="R905" s="97"/>
    </row>
    <row r="906" s="8" customFormat="1" ht="55" customHeight="1" spans="1:18">
      <c r="A906" s="90">
        <v>6</v>
      </c>
      <c r="B906" s="61" t="s">
        <v>2123</v>
      </c>
      <c r="C906" s="61" t="s">
        <v>39</v>
      </c>
      <c r="D906" s="61" t="s">
        <v>40</v>
      </c>
      <c r="E906" s="61" t="s">
        <v>83</v>
      </c>
      <c r="F906" s="66" t="s">
        <v>2124</v>
      </c>
      <c r="G906" s="64">
        <v>10.5</v>
      </c>
      <c r="H906" s="66" t="s">
        <v>1982</v>
      </c>
      <c r="I906" s="61">
        <v>14</v>
      </c>
      <c r="J906" s="61"/>
      <c r="K906" s="61">
        <v>0.011</v>
      </c>
      <c r="L906" s="61">
        <v>0.1845</v>
      </c>
      <c r="M906" s="61">
        <v>0.526</v>
      </c>
      <c r="N906" s="61">
        <v>1.89</v>
      </c>
      <c r="O906" s="61" t="s">
        <v>1983</v>
      </c>
      <c r="P906" s="61" t="s">
        <v>83</v>
      </c>
      <c r="Q906" s="61">
        <v>2021.12</v>
      </c>
      <c r="R906" s="97"/>
    </row>
    <row r="907" s="8" customFormat="1" ht="55" customHeight="1" spans="1:18">
      <c r="A907" s="90">
        <v>7</v>
      </c>
      <c r="B907" s="61" t="s">
        <v>2125</v>
      </c>
      <c r="C907" s="61" t="s">
        <v>39</v>
      </c>
      <c r="D907" s="61" t="s">
        <v>40</v>
      </c>
      <c r="E907" s="61" t="s">
        <v>107</v>
      </c>
      <c r="F907" s="66" t="s">
        <v>2126</v>
      </c>
      <c r="G907" s="64">
        <v>32.4</v>
      </c>
      <c r="H907" s="63" t="s">
        <v>1982</v>
      </c>
      <c r="I907" s="61">
        <v>12</v>
      </c>
      <c r="J907" s="61"/>
      <c r="K907" s="89">
        <v>0.1128</v>
      </c>
      <c r="L907" s="89">
        <v>0.3562</v>
      </c>
      <c r="M907" s="89"/>
      <c r="N907" s="89"/>
      <c r="O907" s="61" t="s">
        <v>1983</v>
      </c>
      <c r="P907" s="61" t="s">
        <v>107</v>
      </c>
      <c r="Q907" s="61">
        <v>2021.12</v>
      </c>
      <c r="R907" s="97"/>
    </row>
    <row r="908" s="8" customFormat="1" ht="55" customHeight="1" spans="1:18">
      <c r="A908" s="90">
        <v>8</v>
      </c>
      <c r="B908" s="61" t="s">
        <v>2127</v>
      </c>
      <c r="C908" s="61" t="s">
        <v>39</v>
      </c>
      <c r="D908" s="61" t="s">
        <v>40</v>
      </c>
      <c r="E908" s="61" t="s">
        <v>67</v>
      </c>
      <c r="F908" s="66" t="s">
        <v>2128</v>
      </c>
      <c r="G908" s="64">
        <v>30</v>
      </c>
      <c r="H908" s="63" t="s">
        <v>1982</v>
      </c>
      <c r="I908" s="61">
        <v>5</v>
      </c>
      <c r="J908" s="61">
        <v>12</v>
      </c>
      <c r="K908" s="89">
        <v>0.2123</v>
      </c>
      <c r="L908" s="89">
        <v>0.4767</v>
      </c>
      <c r="M908" s="89">
        <v>1.0959</v>
      </c>
      <c r="N908" s="89">
        <v>1.7334</v>
      </c>
      <c r="O908" s="61" t="s">
        <v>1983</v>
      </c>
      <c r="P908" s="61" t="s">
        <v>67</v>
      </c>
      <c r="Q908" s="61">
        <v>2021.12</v>
      </c>
      <c r="R908" s="97"/>
    </row>
    <row r="909" s="8" customFormat="1" ht="51" customHeight="1" spans="1:18">
      <c r="A909" s="84" t="s">
        <v>2129</v>
      </c>
      <c r="B909" s="84"/>
      <c r="C909" s="61"/>
      <c r="D909" s="61"/>
      <c r="E909" s="61"/>
      <c r="F909" s="66" t="s">
        <v>2130</v>
      </c>
      <c r="G909" s="60">
        <f>G910+G911</f>
        <v>555</v>
      </c>
      <c r="H909" s="63"/>
      <c r="I909" s="61"/>
      <c r="J909" s="61"/>
      <c r="K909" s="89"/>
      <c r="L909" s="89"/>
      <c r="M909" s="89"/>
      <c r="N909" s="89"/>
      <c r="O909" s="61"/>
      <c r="P909" s="61"/>
      <c r="Q909" s="61"/>
      <c r="R909" s="97"/>
    </row>
    <row r="910" s="8" customFormat="1" ht="55" customHeight="1" spans="1:18">
      <c r="A910" s="90">
        <v>1</v>
      </c>
      <c r="B910" s="61" t="s">
        <v>2131</v>
      </c>
      <c r="C910" s="61" t="s">
        <v>39</v>
      </c>
      <c r="D910" s="61" t="s">
        <v>40</v>
      </c>
      <c r="E910" s="61" t="s">
        <v>47</v>
      </c>
      <c r="F910" s="66" t="s">
        <v>2132</v>
      </c>
      <c r="G910" s="64">
        <v>300</v>
      </c>
      <c r="H910" s="63" t="s">
        <v>2133</v>
      </c>
      <c r="I910" s="61">
        <v>9</v>
      </c>
      <c r="J910" s="61">
        <v>6</v>
      </c>
      <c r="K910" s="89">
        <v>0.1589</v>
      </c>
      <c r="L910" s="89">
        <v>0.4782</v>
      </c>
      <c r="M910" s="89">
        <v>0.9534</v>
      </c>
      <c r="N910" s="89">
        <v>2.8692</v>
      </c>
      <c r="O910" s="61" t="s">
        <v>1983</v>
      </c>
      <c r="P910" s="61" t="s">
        <v>47</v>
      </c>
      <c r="Q910" s="61">
        <v>2021.12</v>
      </c>
      <c r="R910" s="97"/>
    </row>
    <row r="911" s="8" customFormat="1" ht="55" customHeight="1" spans="1:18">
      <c r="A911" s="90">
        <v>2</v>
      </c>
      <c r="B911" s="61" t="s">
        <v>2134</v>
      </c>
      <c r="C911" s="61" t="s">
        <v>39</v>
      </c>
      <c r="D911" s="61" t="s">
        <v>40</v>
      </c>
      <c r="E911" s="61" t="s">
        <v>67</v>
      </c>
      <c r="F911" s="66" t="s">
        <v>2135</v>
      </c>
      <c r="G911" s="64">
        <v>255</v>
      </c>
      <c r="H911" s="63" t="s">
        <v>2111</v>
      </c>
      <c r="I911" s="61">
        <v>5</v>
      </c>
      <c r="J911" s="61">
        <v>12</v>
      </c>
      <c r="K911" s="89">
        <v>0.2123</v>
      </c>
      <c r="L911" s="89">
        <v>0.4767</v>
      </c>
      <c r="M911" s="89">
        <v>1.0959</v>
      </c>
      <c r="N911" s="89">
        <v>1.7334</v>
      </c>
      <c r="O911" s="61" t="s">
        <v>1983</v>
      </c>
      <c r="P911" s="61" t="s">
        <v>67</v>
      </c>
      <c r="Q911" s="61">
        <v>2021.12</v>
      </c>
      <c r="R911" s="97"/>
    </row>
    <row r="912" s="8" customFormat="1" ht="57" customHeight="1" spans="1:18">
      <c r="A912" s="58" t="s">
        <v>2136</v>
      </c>
      <c r="B912" s="84"/>
      <c r="C912" s="61" t="s">
        <v>39</v>
      </c>
      <c r="D912" s="61" t="s">
        <v>40</v>
      </c>
      <c r="E912" s="61" t="s">
        <v>47</v>
      </c>
      <c r="F912" s="66" t="s">
        <v>2137</v>
      </c>
      <c r="G912" s="64">
        <v>120</v>
      </c>
      <c r="H912" s="63" t="s">
        <v>2138</v>
      </c>
      <c r="I912" s="61">
        <v>1</v>
      </c>
      <c r="J912" s="61">
        <v>3</v>
      </c>
      <c r="K912" s="89">
        <v>0.0496</v>
      </c>
      <c r="L912" s="89">
        <v>0.2325</v>
      </c>
      <c r="M912" s="89">
        <v>0.1045</v>
      </c>
      <c r="N912" s="89">
        <v>0.4681</v>
      </c>
      <c r="O912" s="61" t="s">
        <v>1983</v>
      </c>
      <c r="P912" s="61" t="s">
        <v>47</v>
      </c>
      <c r="Q912" s="61">
        <v>2021.12</v>
      </c>
      <c r="R912" s="97"/>
    </row>
    <row r="913" s="8" customFormat="1" ht="57" customHeight="1" spans="1:21">
      <c r="A913" s="58" t="s">
        <v>2139</v>
      </c>
      <c r="B913" s="84"/>
      <c r="C913" s="61" t="s">
        <v>39</v>
      </c>
      <c r="D913" s="61" t="s">
        <v>40</v>
      </c>
      <c r="E913" s="61" t="s">
        <v>111</v>
      </c>
      <c r="F913" s="66" t="s">
        <v>2140</v>
      </c>
      <c r="G913" s="64">
        <v>20</v>
      </c>
      <c r="H913" s="66" t="s">
        <v>2141</v>
      </c>
      <c r="I913" s="61">
        <v>16</v>
      </c>
      <c r="J913" s="61"/>
      <c r="K913" s="61">
        <v>0.0944</v>
      </c>
      <c r="L913" s="61">
        <v>0.2136</v>
      </c>
      <c r="M913" s="61">
        <v>1.416</v>
      </c>
      <c r="N913" s="61">
        <v>0.9386</v>
      </c>
      <c r="O913" s="61" t="s">
        <v>1983</v>
      </c>
      <c r="P913" s="61" t="s">
        <v>111</v>
      </c>
      <c r="Q913" s="61">
        <v>2021.12</v>
      </c>
      <c r="R913" s="61"/>
      <c r="S913" s="19"/>
      <c r="T913" s="19"/>
      <c r="U913" s="19"/>
    </row>
    <row r="914" s="8" customFormat="1" ht="35" customHeight="1" spans="1:18">
      <c r="A914" s="88" t="s">
        <v>804</v>
      </c>
      <c r="B914" s="58" t="s">
        <v>2142</v>
      </c>
      <c r="C914" s="90"/>
      <c r="D914" s="90"/>
      <c r="E914" s="61"/>
      <c r="F914" s="138" t="s">
        <v>2143</v>
      </c>
      <c r="G914" s="100">
        <f>G915+G922</f>
        <v>18911</v>
      </c>
      <c r="H914" s="111"/>
      <c r="I914" s="90"/>
      <c r="J914" s="90"/>
      <c r="K914" s="115"/>
      <c r="L914" s="115"/>
      <c r="M914" s="115"/>
      <c r="N914" s="115"/>
      <c r="O914" s="90"/>
      <c r="P914" s="90"/>
      <c r="Q914" s="90"/>
      <c r="R914" s="116"/>
    </row>
    <row r="915" s="8" customFormat="1" ht="35" customHeight="1" spans="1:18">
      <c r="A915" s="42" t="s">
        <v>2144</v>
      </c>
      <c r="B915" s="58" t="s">
        <v>2145</v>
      </c>
      <c r="C915" s="90"/>
      <c r="D915" s="90"/>
      <c r="E915" s="61"/>
      <c r="F915" s="138" t="s">
        <v>2146</v>
      </c>
      <c r="G915" s="100">
        <f>SUM(G916:G921)</f>
        <v>3411</v>
      </c>
      <c r="H915" s="111"/>
      <c r="I915" s="90"/>
      <c r="J915" s="90"/>
      <c r="K915" s="115"/>
      <c r="L915" s="115"/>
      <c r="M915" s="115"/>
      <c r="N915" s="115"/>
      <c r="O915" s="90"/>
      <c r="P915" s="90"/>
      <c r="Q915" s="90"/>
      <c r="R915" s="116"/>
    </row>
    <row r="916" s="8" customFormat="1" ht="80" customHeight="1" spans="1:18">
      <c r="A916" s="90">
        <v>1</v>
      </c>
      <c r="B916" s="340" t="s">
        <v>2147</v>
      </c>
      <c r="C916" s="67" t="s">
        <v>39</v>
      </c>
      <c r="D916" s="61" t="s">
        <v>40</v>
      </c>
      <c r="E916" s="67" t="s">
        <v>2148</v>
      </c>
      <c r="F916" s="160" t="s">
        <v>2149</v>
      </c>
      <c r="G916" s="64">
        <v>2000</v>
      </c>
      <c r="H916" s="63" t="s">
        <v>2150</v>
      </c>
      <c r="I916" s="67"/>
      <c r="J916" s="67"/>
      <c r="K916" s="89"/>
      <c r="L916" s="89"/>
      <c r="M916" s="89"/>
      <c r="N916" s="89"/>
      <c r="O916" s="67" t="s">
        <v>2151</v>
      </c>
      <c r="P916" s="67" t="s">
        <v>2151</v>
      </c>
      <c r="Q916" s="65">
        <v>2021.12</v>
      </c>
      <c r="R916" s="354"/>
    </row>
    <row r="917" s="8" customFormat="1" ht="80" customHeight="1" spans="1:18">
      <c r="A917" s="90">
        <v>2</v>
      </c>
      <c r="B917" s="340" t="s">
        <v>2152</v>
      </c>
      <c r="C917" s="67" t="s">
        <v>39</v>
      </c>
      <c r="D917" s="61" t="s">
        <v>40</v>
      </c>
      <c r="E917" s="67" t="s">
        <v>2153</v>
      </c>
      <c r="F917" s="160" t="s">
        <v>2154</v>
      </c>
      <c r="G917" s="64">
        <v>350</v>
      </c>
      <c r="H917" s="63" t="s">
        <v>2155</v>
      </c>
      <c r="I917" s="67"/>
      <c r="J917" s="67"/>
      <c r="K917" s="89"/>
      <c r="L917" s="89"/>
      <c r="M917" s="89"/>
      <c r="N917" s="89"/>
      <c r="O917" s="67" t="s">
        <v>2151</v>
      </c>
      <c r="P917" s="67" t="s">
        <v>2151</v>
      </c>
      <c r="Q917" s="65">
        <v>2021.12</v>
      </c>
      <c r="R917" s="354"/>
    </row>
    <row r="918" s="8" customFormat="1" ht="60" customHeight="1" spans="1:18">
      <c r="A918" s="90">
        <v>3</v>
      </c>
      <c r="B918" s="341" t="s">
        <v>2156</v>
      </c>
      <c r="C918" s="67" t="s">
        <v>39</v>
      </c>
      <c r="D918" s="61" t="s">
        <v>40</v>
      </c>
      <c r="E918" s="67" t="s">
        <v>2157</v>
      </c>
      <c r="F918" s="160" t="s">
        <v>2158</v>
      </c>
      <c r="G918" s="64">
        <v>205</v>
      </c>
      <c r="H918" s="63" t="s">
        <v>2159</v>
      </c>
      <c r="I918" s="67"/>
      <c r="J918" s="67"/>
      <c r="K918" s="89"/>
      <c r="L918" s="89"/>
      <c r="M918" s="89"/>
      <c r="N918" s="89"/>
      <c r="O918" s="67" t="s">
        <v>2151</v>
      </c>
      <c r="P918" s="67" t="s">
        <v>2151</v>
      </c>
      <c r="Q918" s="65">
        <v>2021.12</v>
      </c>
      <c r="R918" s="116"/>
    </row>
    <row r="919" s="8" customFormat="1" ht="60" customHeight="1" spans="1:18">
      <c r="A919" s="90">
        <v>4</v>
      </c>
      <c r="B919" s="342" t="s">
        <v>2160</v>
      </c>
      <c r="C919" s="67" t="s">
        <v>39</v>
      </c>
      <c r="D919" s="61" t="s">
        <v>40</v>
      </c>
      <c r="E919" s="67" t="s">
        <v>2161</v>
      </c>
      <c r="F919" s="160" t="s">
        <v>2162</v>
      </c>
      <c r="G919" s="64">
        <v>233</v>
      </c>
      <c r="H919" s="63" t="s">
        <v>2163</v>
      </c>
      <c r="I919" s="67"/>
      <c r="J919" s="67"/>
      <c r="K919" s="89"/>
      <c r="L919" s="89"/>
      <c r="M919" s="89"/>
      <c r="N919" s="89"/>
      <c r="O919" s="67" t="s">
        <v>2151</v>
      </c>
      <c r="P919" s="67" t="s">
        <v>2151</v>
      </c>
      <c r="Q919" s="65">
        <v>2021.12</v>
      </c>
      <c r="R919" s="354"/>
    </row>
    <row r="920" s="8" customFormat="1" ht="60" customHeight="1" spans="1:18">
      <c r="A920" s="90">
        <v>5</v>
      </c>
      <c r="B920" s="340" t="s">
        <v>2164</v>
      </c>
      <c r="C920" s="67" t="s">
        <v>2165</v>
      </c>
      <c r="D920" s="61" t="s">
        <v>40</v>
      </c>
      <c r="E920" s="67" t="s">
        <v>2166</v>
      </c>
      <c r="F920" s="160" t="s">
        <v>2167</v>
      </c>
      <c r="G920" s="64">
        <v>200</v>
      </c>
      <c r="H920" s="63" t="s">
        <v>2168</v>
      </c>
      <c r="I920" s="67"/>
      <c r="J920" s="67"/>
      <c r="K920" s="89"/>
      <c r="L920" s="89"/>
      <c r="M920" s="89"/>
      <c r="N920" s="89"/>
      <c r="O920" s="67" t="s">
        <v>2151</v>
      </c>
      <c r="P920" s="67" t="s">
        <v>2151</v>
      </c>
      <c r="Q920" s="65">
        <v>2021.12</v>
      </c>
      <c r="R920" s="354"/>
    </row>
    <row r="921" s="6" customFormat="1" ht="60" customHeight="1" spans="1:249">
      <c r="A921" s="90">
        <v>6</v>
      </c>
      <c r="B921" s="340" t="s">
        <v>2169</v>
      </c>
      <c r="C921" s="343" t="s">
        <v>795</v>
      </c>
      <c r="D921" s="61" t="s">
        <v>40</v>
      </c>
      <c r="E921" s="67" t="s">
        <v>2166</v>
      </c>
      <c r="F921" s="160" t="s">
        <v>2170</v>
      </c>
      <c r="G921" s="64">
        <v>423</v>
      </c>
      <c r="H921" s="344" t="s">
        <v>2171</v>
      </c>
      <c r="I921" s="343"/>
      <c r="J921" s="343"/>
      <c r="K921" s="348"/>
      <c r="L921" s="348"/>
      <c r="M921" s="348"/>
      <c r="N921" s="348"/>
      <c r="O921" s="67" t="s">
        <v>2151</v>
      </c>
      <c r="P921" s="67" t="s">
        <v>2151</v>
      </c>
      <c r="Q921" s="65">
        <v>2021.12</v>
      </c>
      <c r="R921" s="355"/>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c r="BP921" s="8"/>
      <c r="BQ921" s="8"/>
      <c r="BR921" s="8"/>
      <c r="BS921" s="8"/>
      <c r="BT921" s="8"/>
      <c r="BU921" s="8"/>
      <c r="BV921" s="8"/>
      <c r="BW921" s="8"/>
      <c r="BX921" s="8"/>
      <c r="BY921" s="8"/>
      <c r="BZ921" s="8"/>
      <c r="CA921" s="8"/>
      <c r="CB921" s="8"/>
      <c r="CC921" s="8"/>
      <c r="CD921" s="8"/>
      <c r="CE921" s="8"/>
      <c r="CF921" s="8"/>
      <c r="CG921" s="8"/>
      <c r="CH921" s="8"/>
      <c r="CI921" s="8"/>
      <c r="CJ921" s="8"/>
      <c r="CK921" s="8"/>
      <c r="CL921" s="8"/>
      <c r="CM921" s="8"/>
      <c r="CN921" s="8"/>
      <c r="CO921" s="8"/>
      <c r="CP921" s="8"/>
      <c r="CQ921" s="8"/>
      <c r="CR921" s="8"/>
      <c r="CS921" s="8"/>
      <c r="CT921" s="8"/>
      <c r="CU921" s="8"/>
      <c r="CV921" s="8"/>
      <c r="CW921" s="8"/>
      <c r="CX921" s="8"/>
      <c r="CY921" s="8"/>
      <c r="CZ921" s="8"/>
      <c r="DA921" s="8"/>
      <c r="DB921" s="8"/>
      <c r="DC921" s="8"/>
      <c r="DD921" s="8"/>
      <c r="DE921" s="8"/>
      <c r="DF921" s="8"/>
      <c r="DG921" s="8"/>
      <c r="DH921" s="8"/>
      <c r="DI921" s="8"/>
      <c r="DJ921" s="8"/>
      <c r="DK921" s="8"/>
      <c r="DL921" s="8"/>
      <c r="DM921" s="8"/>
      <c r="DN921" s="8"/>
      <c r="DO921" s="8"/>
      <c r="DP921" s="8"/>
      <c r="DQ921" s="8"/>
      <c r="DR921" s="8"/>
      <c r="DS921" s="8"/>
      <c r="DT921" s="8"/>
      <c r="DU921" s="8"/>
      <c r="DV921" s="8"/>
      <c r="DW921" s="8"/>
      <c r="DX921" s="8"/>
      <c r="DY921" s="8"/>
      <c r="DZ921" s="8"/>
      <c r="EA921" s="8"/>
      <c r="EB921" s="8"/>
      <c r="EC921" s="8"/>
      <c r="ED921" s="8"/>
      <c r="EE921" s="8"/>
      <c r="EF921" s="8"/>
      <c r="EG921" s="8"/>
      <c r="EH921" s="8"/>
      <c r="EI921" s="8"/>
      <c r="EJ921" s="8"/>
      <c r="EK921" s="8"/>
      <c r="EL921" s="8"/>
      <c r="EM921" s="8"/>
      <c r="EN921" s="8"/>
      <c r="EO921" s="8"/>
      <c r="EP921" s="8"/>
      <c r="EQ921" s="8"/>
      <c r="ER921" s="8"/>
      <c r="ES921" s="8"/>
      <c r="ET921" s="8"/>
      <c r="EU921" s="8"/>
      <c r="EV921" s="8"/>
      <c r="EW921" s="8"/>
      <c r="EX921" s="8"/>
      <c r="EY921" s="8"/>
      <c r="EZ921" s="8"/>
      <c r="FA921" s="8"/>
      <c r="FB921" s="8"/>
      <c r="FC921" s="8"/>
      <c r="FD921" s="8"/>
      <c r="FE921" s="8"/>
      <c r="FF921" s="8"/>
      <c r="FG921" s="8"/>
      <c r="FH921" s="8"/>
      <c r="FI921" s="8"/>
      <c r="FJ921" s="8"/>
      <c r="FK921" s="8"/>
      <c r="FL921" s="8"/>
      <c r="FM921" s="8"/>
      <c r="FN921" s="8"/>
      <c r="FO921" s="8"/>
      <c r="FP921" s="8"/>
      <c r="FQ921" s="8"/>
      <c r="FR921" s="8"/>
      <c r="FS921" s="8"/>
      <c r="FT921" s="8"/>
      <c r="FU921" s="8"/>
      <c r="FV921" s="8"/>
      <c r="FW921" s="8"/>
      <c r="FX921" s="8"/>
      <c r="FY921" s="8"/>
      <c r="FZ921" s="8"/>
      <c r="GA921" s="8"/>
      <c r="GB921" s="8"/>
      <c r="GC921" s="8"/>
      <c r="GD921" s="8"/>
      <c r="GE921" s="8"/>
      <c r="GF921" s="8"/>
      <c r="GG921" s="8"/>
      <c r="GH921" s="8"/>
      <c r="GI921" s="8"/>
      <c r="GJ921" s="8"/>
      <c r="GK921" s="8"/>
      <c r="GL921" s="8"/>
      <c r="GM921" s="8"/>
      <c r="GN921" s="8"/>
      <c r="GO921" s="8"/>
      <c r="GP921" s="8"/>
      <c r="GQ921" s="8"/>
      <c r="GR921" s="8"/>
      <c r="GS921" s="8"/>
      <c r="GT921" s="8"/>
      <c r="GU921" s="8"/>
      <c r="GV921" s="8"/>
      <c r="GW921" s="8"/>
      <c r="GX921" s="8"/>
      <c r="GY921" s="8"/>
      <c r="GZ921" s="8"/>
      <c r="HA921" s="8"/>
      <c r="HB921" s="8"/>
      <c r="HC921" s="8"/>
      <c r="HD921" s="8"/>
      <c r="HE921" s="8"/>
      <c r="HF921" s="8"/>
      <c r="HG921" s="8"/>
      <c r="HH921" s="8"/>
      <c r="HI921" s="8"/>
      <c r="HJ921" s="8"/>
      <c r="HK921" s="8"/>
      <c r="HL921" s="8"/>
      <c r="HM921" s="8"/>
      <c r="HN921" s="8"/>
      <c r="HO921" s="8"/>
      <c r="HP921" s="8"/>
      <c r="HQ921" s="8"/>
      <c r="HR921" s="8"/>
      <c r="HS921" s="8"/>
      <c r="HT921" s="8"/>
      <c r="HU921" s="8"/>
      <c r="HV921" s="8"/>
      <c r="HW921" s="8"/>
      <c r="HX921" s="8"/>
      <c r="HY921" s="8"/>
      <c r="HZ921" s="8"/>
      <c r="IA921" s="8"/>
      <c r="IB921" s="8"/>
      <c r="IC921" s="8"/>
      <c r="ID921" s="8"/>
      <c r="IE921" s="8"/>
      <c r="IF921" s="8"/>
      <c r="IG921" s="8"/>
      <c r="IH921" s="8"/>
      <c r="II921" s="8"/>
      <c r="IJ921" s="8"/>
      <c r="IK921" s="8"/>
      <c r="IL921" s="8"/>
      <c r="IM921" s="8"/>
      <c r="IN921" s="8"/>
      <c r="IO921" s="8"/>
    </row>
    <row r="922" s="8" customFormat="1" ht="55" customHeight="1" spans="1:18">
      <c r="A922" s="42" t="s">
        <v>460</v>
      </c>
      <c r="B922" s="119" t="s">
        <v>2172</v>
      </c>
      <c r="C922" s="90"/>
      <c r="D922" s="90"/>
      <c r="E922" s="61"/>
      <c r="F922" s="138" t="s">
        <v>2173</v>
      </c>
      <c r="G922" s="100">
        <f>G923+G924</f>
        <v>15500</v>
      </c>
      <c r="H922" s="111"/>
      <c r="I922" s="90"/>
      <c r="J922" s="90"/>
      <c r="K922" s="115"/>
      <c r="L922" s="115"/>
      <c r="M922" s="115"/>
      <c r="N922" s="115"/>
      <c r="O922" s="90"/>
      <c r="P922" s="90"/>
      <c r="Q922" s="90"/>
      <c r="R922" s="116"/>
    </row>
    <row r="923" s="12" customFormat="1" ht="161" customHeight="1" spans="1:18">
      <c r="A923" s="61" t="s">
        <v>2174</v>
      </c>
      <c r="B923" s="90"/>
      <c r="C923" s="90" t="s">
        <v>39</v>
      </c>
      <c r="D923" s="61" t="s">
        <v>40</v>
      </c>
      <c r="E923" s="61" t="s">
        <v>823</v>
      </c>
      <c r="F923" s="66" t="s">
        <v>2175</v>
      </c>
      <c r="G923" s="128">
        <v>8700</v>
      </c>
      <c r="H923" s="137" t="s">
        <v>2176</v>
      </c>
      <c r="I923" s="90">
        <v>15</v>
      </c>
      <c r="J923" s="90">
        <v>14</v>
      </c>
      <c r="K923" s="90">
        <v>0.2938</v>
      </c>
      <c r="L923" s="90">
        <v>0.3958</v>
      </c>
      <c r="M923" s="90">
        <v>0.86</v>
      </c>
      <c r="N923" s="90">
        <v>1.012</v>
      </c>
      <c r="O923" s="123" t="s">
        <v>1974</v>
      </c>
      <c r="P923" s="339" t="s">
        <v>2177</v>
      </c>
      <c r="Q923" s="90">
        <v>2021.12</v>
      </c>
      <c r="R923" s="118"/>
    </row>
    <row r="924" s="12" customFormat="1" ht="131" customHeight="1" spans="1:18">
      <c r="A924" s="61" t="s">
        <v>2178</v>
      </c>
      <c r="B924" s="90"/>
      <c r="C924" s="90" t="s">
        <v>39</v>
      </c>
      <c r="D924" s="61" t="s">
        <v>40</v>
      </c>
      <c r="E924" s="61" t="s">
        <v>823</v>
      </c>
      <c r="F924" s="66" t="s">
        <v>2179</v>
      </c>
      <c r="G924" s="128">
        <v>6800</v>
      </c>
      <c r="H924" s="137" t="s">
        <v>2176</v>
      </c>
      <c r="I924" s="90">
        <v>36</v>
      </c>
      <c r="J924" s="90">
        <v>30</v>
      </c>
      <c r="K924" s="90">
        <v>0.203</v>
      </c>
      <c r="L924" s="90">
        <v>0.34</v>
      </c>
      <c r="M924" s="90">
        <v>0.778</v>
      </c>
      <c r="N924" s="90">
        <v>1.12</v>
      </c>
      <c r="O924" s="123" t="s">
        <v>1974</v>
      </c>
      <c r="P924" s="339" t="s">
        <v>2177</v>
      </c>
      <c r="Q924" s="90">
        <v>2021.12</v>
      </c>
      <c r="R924" s="118"/>
    </row>
    <row r="925" s="1" customFormat="1" ht="75" customHeight="1" spans="1:249">
      <c r="A925" s="129" t="s">
        <v>2180</v>
      </c>
      <c r="B925" s="345"/>
      <c r="C925" s="339" t="s">
        <v>795</v>
      </c>
      <c r="D925" s="61" t="s">
        <v>40</v>
      </c>
      <c r="E925" s="61" t="s">
        <v>823</v>
      </c>
      <c r="F925" s="127" t="s">
        <v>2181</v>
      </c>
      <c r="G925" s="128">
        <v>600</v>
      </c>
      <c r="H925" s="120"/>
      <c r="I925" s="90"/>
      <c r="J925" s="90"/>
      <c r="K925" s="90"/>
      <c r="L925" s="90"/>
      <c r="M925" s="90"/>
      <c r="N925" s="90"/>
      <c r="O925" s="61"/>
      <c r="P925" s="90"/>
      <c r="Q925" s="90"/>
      <c r="R925" s="118"/>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3"/>
      <c r="AR925" s="33"/>
      <c r="AS925" s="33"/>
      <c r="AT925" s="33"/>
      <c r="AU925" s="33"/>
      <c r="AV925" s="33"/>
      <c r="AW925" s="33"/>
      <c r="AX925" s="33"/>
      <c r="AY925" s="33"/>
      <c r="AZ925" s="33"/>
      <c r="BA925" s="33"/>
      <c r="BB925" s="33"/>
      <c r="BC925" s="33"/>
      <c r="BD925" s="33"/>
      <c r="BE925" s="33"/>
      <c r="BF925" s="33"/>
      <c r="BG925" s="33"/>
      <c r="BH925" s="33"/>
      <c r="BI925" s="33"/>
      <c r="BJ925" s="33"/>
      <c r="BK925" s="33"/>
      <c r="BL925" s="33"/>
      <c r="BM925" s="33"/>
      <c r="BN925" s="33"/>
      <c r="BO925" s="33"/>
      <c r="BP925" s="33"/>
      <c r="BQ925" s="33"/>
      <c r="BR925" s="33"/>
      <c r="BS925" s="33"/>
      <c r="BT925" s="33"/>
      <c r="BU925" s="33"/>
      <c r="BV925" s="33"/>
      <c r="BW925" s="33"/>
      <c r="BX925" s="33"/>
      <c r="BY925" s="33"/>
      <c r="BZ925" s="33"/>
      <c r="CA925" s="33"/>
      <c r="CB925" s="33"/>
      <c r="CC925" s="33"/>
      <c r="CD925" s="33"/>
      <c r="CE925" s="33"/>
      <c r="CF925" s="33"/>
      <c r="CG925" s="33"/>
      <c r="CH925" s="33"/>
      <c r="CI925" s="33"/>
      <c r="CJ925" s="33"/>
      <c r="CK925" s="33"/>
      <c r="CL925" s="33"/>
      <c r="CM925" s="33"/>
      <c r="CN925" s="33"/>
      <c r="CO925" s="33"/>
      <c r="CP925" s="33"/>
      <c r="CQ925" s="33"/>
      <c r="CR925" s="33"/>
      <c r="CS925" s="33"/>
      <c r="CT925" s="33"/>
      <c r="CU925" s="33"/>
      <c r="CV925" s="33"/>
      <c r="CW925" s="33"/>
      <c r="CX925" s="33"/>
      <c r="CY925" s="33"/>
      <c r="CZ925" s="33"/>
      <c r="DA925" s="33"/>
      <c r="DB925" s="33"/>
      <c r="DC925" s="33"/>
      <c r="DD925" s="33"/>
      <c r="DE925" s="33"/>
      <c r="DF925" s="33"/>
      <c r="DG925" s="33"/>
      <c r="DH925" s="33"/>
      <c r="DI925" s="33"/>
      <c r="DJ925" s="33"/>
      <c r="DK925" s="33"/>
      <c r="DL925" s="33"/>
      <c r="DM925" s="33"/>
      <c r="DN925" s="33"/>
      <c r="DO925" s="33"/>
      <c r="DP925" s="33"/>
      <c r="DQ925" s="33"/>
      <c r="DR925" s="33"/>
      <c r="DS925" s="33"/>
      <c r="DT925" s="33"/>
      <c r="DU925" s="33"/>
      <c r="DV925" s="33"/>
      <c r="DW925" s="33"/>
      <c r="DX925" s="33"/>
      <c r="DY925" s="33"/>
      <c r="DZ925" s="33"/>
      <c r="EA925" s="33"/>
      <c r="EB925" s="33"/>
      <c r="EC925" s="33"/>
      <c r="ED925" s="33"/>
      <c r="EE925" s="33"/>
      <c r="EF925" s="33"/>
      <c r="EG925" s="33"/>
      <c r="EH925" s="33"/>
      <c r="EI925" s="33"/>
      <c r="EJ925" s="33"/>
      <c r="EK925" s="33"/>
      <c r="EL925" s="33"/>
      <c r="EM925" s="33"/>
      <c r="EN925" s="33"/>
      <c r="EO925" s="33"/>
      <c r="EP925" s="33"/>
      <c r="EQ925" s="33"/>
      <c r="ER925" s="33"/>
      <c r="ES925" s="33"/>
      <c r="ET925" s="33"/>
      <c r="EU925" s="33"/>
      <c r="EV925" s="33"/>
      <c r="EW925" s="33"/>
      <c r="EX925" s="33"/>
      <c r="EY925" s="33"/>
      <c r="EZ925" s="33"/>
      <c r="FA925" s="33"/>
      <c r="FB925" s="33"/>
      <c r="FC925" s="33"/>
      <c r="FD925" s="33"/>
      <c r="FE925" s="33"/>
      <c r="FF925" s="33"/>
      <c r="FG925" s="33"/>
      <c r="FH925" s="33"/>
      <c r="FI925" s="33"/>
      <c r="FJ925" s="33"/>
      <c r="FK925" s="33"/>
      <c r="FL925" s="33"/>
      <c r="FM925" s="33"/>
      <c r="FN925" s="33"/>
      <c r="FO925" s="33"/>
      <c r="FP925" s="33"/>
      <c r="FQ925" s="33"/>
      <c r="FR925" s="33"/>
      <c r="FS925" s="33"/>
      <c r="FT925" s="33"/>
      <c r="FU925" s="33"/>
      <c r="FV925" s="33"/>
      <c r="FW925" s="33"/>
      <c r="FX925" s="33"/>
      <c r="FY925" s="33"/>
      <c r="FZ925" s="33"/>
      <c r="GA925" s="33"/>
      <c r="GB925" s="33"/>
      <c r="GC925" s="33"/>
      <c r="GD925" s="33"/>
      <c r="GE925" s="33"/>
      <c r="GF925" s="33"/>
      <c r="GG925" s="33"/>
      <c r="GH925" s="33"/>
      <c r="GI925" s="33"/>
      <c r="GJ925" s="33"/>
      <c r="GK925" s="33"/>
      <c r="GL925" s="33"/>
      <c r="GM925" s="33"/>
      <c r="GN925" s="33"/>
      <c r="GO925" s="33"/>
      <c r="GP925" s="33"/>
      <c r="GQ925" s="33"/>
      <c r="GR925" s="33"/>
      <c r="GS925" s="33"/>
      <c r="GT925" s="33"/>
      <c r="GU925" s="33"/>
      <c r="GV925" s="33"/>
      <c r="GW925" s="33"/>
      <c r="GX925" s="33"/>
      <c r="GY925" s="33"/>
      <c r="GZ925" s="33"/>
      <c r="HA925" s="33"/>
      <c r="HB925" s="33"/>
      <c r="HC925" s="33"/>
      <c r="HD925" s="33"/>
      <c r="HE925" s="33"/>
      <c r="HF925" s="33"/>
      <c r="HG925" s="33"/>
      <c r="HH925" s="33"/>
      <c r="HI925" s="33"/>
      <c r="HJ925" s="33"/>
      <c r="HK925" s="33"/>
      <c r="HL925" s="33"/>
      <c r="HM925" s="33"/>
      <c r="HN925" s="33"/>
      <c r="HO925" s="33"/>
      <c r="HP925" s="33"/>
      <c r="HQ925" s="33"/>
      <c r="HR925" s="33"/>
      <c r="HS925" s="33"/>
      <c r="HT925" s="33"/>
      <c r="HU925" s="33"/>
      <c r="HV925" s="33"/>
      <c r="HW925" s="33"/>
      <c r="HX925" s="33"/>
      <c r="HY925" s="33"/>
      <c r="HZ925" s="33"/>
      <c r="IA925" s="33"/>
      <c r="IB925" s="33"/>
      <c r="IC925" s="33"/>
      <c r="ID925" s="33"/>
      <c r="IE925" s="33"/>
      <c r="IF925" s="33"/>
      <c r="IG925" s="33"/>
      <c r="IH925" s="33"/>
      <c r="II925" s="33"/>
      <c r="IJ925" s="33"/>
      <c r="IK925" s="33"/>
      <c r="IL925" s="33"/>
      <c r="IM925" s="33"/>
      <c r="IN925" s="33"/>
      <c r="IO925" s="33"/>
    </row>
    <row r="926" s="16" customFormat="1" ht="56" customHeight="1" spans="1:249">
      <c r="A926" s="42" t="s">
        <v>2182</v>
      </c>
      <c r="B926" s="42" t="s">
        <v>2183</v>
      </c>
      <c r="C926" s="147"/>
      <c r="D926" s="147"/>
      <c r="E926" s="148"/>
      <c r="F926" s="149" t="s">
        <v>2184</v>
      </c>
      <c r="G926" s="150">
        <f>G927</f>
        <v>5876.8367</v>
      </c>
      <c r="H926" s="151"/>
      <c r="I926" s="147"/>
      <c r="J926" s="147"/>
      <c r="K926" s="153"/>
      <c r="L926" s="153"/>
      <c r="M926" s="153"/>
      <c r="N926" s="153"/>
      <c r="O926" s="147"/>
      <c r="P926" s="147"/>
      <c r="Q926" s="147"/>
      <c r="R926" s="157"/>
      <c r="S926" s="158"/>
      <c r="T926" s="158"/>
      <c r="U926" s="158"/>
      <c r="V926" s="158"/>
      <c r="W926" s="158"/>
      <c r="X926" s="158"/>
      <c r="Y926" s="158"/>
      <c r="Z926" s="158"/>
      <c r="AA926" s="158"/>
      <c r="AB926" s="158"/>
      <c r="AC926" s="158"/>
      <c r="AD926" s="158"/>
      <c r="AE926" s="158"/>
      <c r="AF926" s="158"/>
      <c r="AG926" s="158"/>
      <c r="AH926" s="158"/>
      <c r="AI926" s="158"/>
      <c r="AJ926" s="158"/>
      <c r="AK926" s="158"/>
      <c r="AL926" s="158"/>
      <c r="AM926" s="158"/>
      <c r="AN926" s="158"/>
      <c r="AO926" s="158"/>
      <c r="AP926" s="158"/>
      <c r="AQ926" s="158"/>
      <c r="AR926" s="158"/>
      <c r="AS926" s="158"/>
      <c r="AT926" s="158"/>
      <c r="AU926" s="158"/>
      <c r="AV926" s="158"/>
      <c r="AW926" s="158"/>
      <c r="AX926" s="158"/>
      <c r="AY926" s="158"/>
      <c r="AZ926" s="158"/>
      <c r="BA926" s="158"/>
      <c r="BB926" s="158"/>
      <c r="BC926" s="158"/>
      <c r="BD926" s="158"/>
      <c r="BE926" s="158"/>
      <c r="BF926" s="158"/>
      <c r="BG926" s="158"/>
      <c r="BH926" s="158"/>
      <c r="BI926" s="158"/>
      <c r="BJ926" s="158"/>
      <c r="BK926" s="158"/>
      <c r="BL926" s="158"/>
      <c r="BM926" s="158"/>
      <c r="BN926" s="158"/>
      <c r="BO926" s="158"/>
      <c r="BP926" s="158"/>
      <c r="BQ926" s="158"/>
      <c r="BR926" s="158"/>
      <c r="BS926" s="158"/>
      <c r="BT926" s="158"/>
      <c r="BU926" s="158"/>
      <c r="BV926" s="158"/>
      <c r="BW926" s="158"/>
      <c r="BX926" s="158"/>
      <c r="BY926" s="158"/>
      <c r="BZ926" s="158"/>
      <c r="CA926" s="158"/>
      <c r="CB926" s="158"/>
      <c r="CC926" s="158"/>
      <c r="CD926" s="158"/>
      <c r="CE926" s="158"/>
      <c r="CF926" s="158"/>
      <c r="CG926" s="158"/>
      <c r="CH926" s="158"/>
      <c r="CI926" s="158"/>
      <c r="CJ926" s="158"/>
      <c r="CK926" s="158"/>
      <c r="CL926" s="158"/>
      <c r="CM926" s="158"/>
      <c r="CN926" s="158"/>
      <c r="CO926" s="158"/>
      <c r="CP926" s="158"/>
      <c r="CQ926" s="158"/>
      <c r="CR926" s="158"/>
      <c r="CS926" s="158"/>
      <c r="CT926" s="158"/>
      <c r="CU926" s="158"/>
      <c r="CV926" s="158"/>
      <c r="CW926" s="158"/>
      <c r="CX926" s="158"/>
      <c r="CY926" s="158"/>
      <c r="CZ926" s="158"/>
      <c r="DA926" s="158"/>
      <c r="DB926" s="158"/>
      <c r="DC926" s="158"/>
      <c r="DD926" s="158"/>
      <c r="DE926" s="158"/>
      <c r="DF926" s="158"/>
      <c r="DG926" s="158"/>
      <c r="DH926" s="158"/>
      <c r="DI926" s="158"/>
      <c r="DJ926" s="158"/>
      <c r="DK926" s="158"/>
      <c r="DL926" s="158"/>
      <c r="DM926" s="158"/>
      <c r="DN926" s="158"/>
      <c r="DO926" s="158"/>
      <c r="DP926" s="158"/>
      <c r="DQ926" s="158"/>
      <c r="DR926" s="158"/>
      <c r="DS926" s="158"/>
      <c r="DT926" s="158"/>
      <c r="DU926" s="158"/>
      <c r="DV926" s="158"/>
      <c r="DW926" s="158"/>
      <c r="DX926" s="158"/>
      <c r="DY926" s="158"/>
      <c r="DZ926" s="158"/>
      <c r="EA926" s="158"/>
      <c r="EB926" s="158"/>
      <c r="EC926" s="158"/>
      <c r="ED926" s="158"/>
      <c r="EE926" s="158"/>
      <c r="EF926" s="158"/>
      <c r="EG926" s="158"/>
      <c r="EH926" s="158"/>
      <c r="EI926" s="158"/>
      <c r="EJ926" s="158"/>
      <c r="EK926" s="158"/>
      <c r="EL926" s="158"/>
      <c r="EM926" s="158"/>
      <c r="EN926" s="158"/>
      <c r="EO926" s="158"/>
      <c r="EP926" s="158"/>
      <c r="EQ926" s="158"/>
      <c r="ER926" s="158"/>
      <c r="ES926" s="158"/>
      <c r="ET926" s="158"/>
      <c r="EU926" s="158"/>
      <c r="EV926" s="158"/>
      <c r="EW926" s="158"/>
      <c r="EX926" s="158"/>
      <c r="EY926" s="158"/>
      <c r="EZ926" s="158"/>
      <c r="FA926" s="158"/>
      <c r="FB926" s="158"/>
      <c r="FC926" s="158"/>
      <c r="FD926" s="158"/>
      <c r="FE926" s="158"/>
      <c r="FF926" s="158"/>
      <c r="FG926" s="158"/>
      <c r="FH926" s="158"/>
      <c r="FI926" s="158"/>
      <c r="FJ926" s="158"/>
      <c r="FK926" s="158"/>
      <c r="FL926" s="158"/>
      <c r="FM926" s="158"/>
      <c r="FN926" s="158"/>
      <c r="FO926" s="158"/>
      <c r="FP926" s="158"/>
      <c r="FQ926" s="158"/>
      <c r="FR926" s="158"/>
      <c r="FS926" s="158"/>
      <c r="FT926" s="158"/>
      <c r="FU926" s="158"/>
      <c r="FV926" s="158"/>
      <c r="FW926" s="158"/>
      <c r="FX926" s="158"/>
      <c r="FY926" s="158"/>
      <c r="FZ926" s="158"/>
      <c r="GA926" s="158"/>
      <c r="GB926" s="158"/>
      <c r="GC926" s="158"/>
      <c r="GD926" s="158"/>
      <c r="GE926" s="158"/>
      <c r="GF926" s="158"/>
      <c r="GG926" s="158"/>
      <c r="GH926" s="158"/>
      <c r="GI926" s="158"/>
      <c r="GJ926" s="158"/>
      <c r="GK926" s="158"/>
      <c r="GL926" s="158"/>
      <c r="GM926" s="158"/>
      <c r="GN926" s="158"/>
      <c r="GO926" s="158"/>
      <c r="GP926" s="158"/>
      <c r="GQ926" s="158"/>
      <c r="GR926" s="158"/>
      <c r="GS926" s="158"/>
      <c r="GT926" s="158"/>
      <c r="GU926" s="158"/>
      <c r="GV926" s="158"/>
      <c r="GW926" s="158"/>
      <c r="GX926" s="158"/>
      <c r="GY926" s="158"/>
      <c r="GZ926" s="158"/>
      <c r="HA926" s="158"/>
      <c r="HB926" s="158"/>
      <c r="HC926" s="158"/>
      <c r="HD926" s="158"/>
      <c r="HE926" s="158"/>
      <c r="HF926" s="158"/>
      <c r="HG926" s="158"/>
      <c r="HH926" s="158"/>
      <c r="HI926" s="158"/>
      <c r="HJ926" s="158"/>
      <c r="HK926" s="158"/>
      <c r="HL926" s="158"/>
      <c r="HM926" s="158"/>
      <c r="HN926" s="158"/>
      <c r="HO926" s="158"/>
      <c r="HP926" s="158"/>
      <c r="HQ926" s="158"/>
      <c r="HR926" s="158"/>
      <c r="HS926" s="158"/>
      <c r="HT926" s="158"/>
      <c r="HU926" s="158"/>
      <c r="HV926" s="158"/>
      <c r="HW926" s="158"/>
      <c r="HX926" s="158"/>
      <c r="HY926" s="158"/>
      <c r="HZ926" s="158"/>
      <c r="IA926" s="158"/>
      <c r="IB926" s="158"/>
      <c r="IC926" s="158"/>
      <c r="ID926" s="158"/>
      <c r="IE926" s="158"/>
      <c r="IF926" s="158"/>
      <c r="IG926" s="158"/>
      <c r="IH926" s="158"/>
      <c r="II926" s="158"/>
      <c r="IJ926" s="158"/>
      <c r="IK926" s="158"/>
      <c r="IL926" s="158"/>
      <c r="IM926" s="158"/>
      <c r="IN926" s="158"/>
      <c r="IO926" s="158"/>
    </row>
    <row r="927" s="8" customFormat="1" ht="35" customHeight="1" spans="1:18">
      <c r="A927" s="88" t="s">
        <v>874</v>
      </c>
      <c r="B927" s="58" t="s">
        <v>2185</v>
      </c>
      <c r="C927" s="90"/>
      <c r="D927" s="90"/>
      <c r="E927" s="61"/>
      <c r="F927" s="72" t="s">
        <v>2186</v>
      </c>
      <c r="G927" s="100">
        <f>G928+G947+G983+G994</f>
        <v>5876.8367</v>
      </c>
      <c r="H927" s="111"/>
      <c r="I927" s="90"/>
      <c r="J927" s="90"/>
      <c r="K927" s="115"/>
      <c r="L927" s="115"/>
      <c r="M927" s="115"/>
      <c r="N927" s="115"/>
      <c r="O927" s="90"/>
      <c r="P927" s="90"/>
      <c r="Q927" s="90"/>
      <c r="R927" s="116"/>
    </row>
    <row r="928" s="25" customFormat="1" ht="53" customHeight="1" spans="1:249">
      <c r="A928" s="58" t="s">
        <v>2187</v>
      </c>
      <c r="B928" s="58"/>
      <c r="C928" s="84"/>
      <c r="D928" s="84" t="s">
        <v>40</v>
      </c>
      <c r="E928" s="58"/>
      <c r="F928" s="72" t="s">
        <v>2188</v>
      </c>
      <c r="G928" s="100">
        <f>G929+G932+G941+G938</f>
        <v>1480.98</v>
      </c>
      <c r="H928" s="219"/>
      <c r="I928" s="189"/>
      <c r="J928" s="189"/>
      <c r="K928" s="154"/>
      <c r="L928" s="154"/>
      <c r="M928" s="154"/>
      <c r="N928" s="154"/>
      <c r="O928" s="84"/>
      <c r="P928" s="84"/>
      <c r="Q928" s="84"/>
      <c r="R928" s="84"/>
      <c r="T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c r="BD928" s="7"/>
      <c r="BE928" s="7"/>
      <c r="BF928" s="7"/>
      <c r="BG928" s="7"/>
      <c r="BH928" s="7"/>
      <c r="BI928" s="7"/>
      <c r="BJ928" s="7"/>
      <c r="BK928" s="7"/>
      <c r="BL928" s="7"/>
      <c r="BM928" s="7"/>
      <c r="BN928" s="7"/>
      <c r="BO928" s="7"/>
      <c r="BP928" s="7"/>
      <c r="BQ928" s="7"/>
      <c r="BR928" s="7"/>
      <c r="BS928" s="7"/>
      <c r="BT928" s="7"/>
      <c r="BU928" s="7"/>
      <c r="BV928" s="7"/>
      <c r="BW928" s="7"/>
      <c r="BX928" s="7"/>
      <c r="BY928" s="7"/>
      <c r="BZ928" s="7"/>
      <c r="CA928" s="7"/>
      <c r="CB928" s="7"/>
      <c r="CC928" s="7"/>
      <c r="CD928" s="7"/>
      <c r="CE928" s="7"/>
      <c r="CF928" s="7"/>
      <c r="CG928" s="7"/>
      <c r="CH928" s="7"/>
      <c r="CI928" s="7"/>
      <c r="CJ928" s="7"/>
      <c r="CK928" s="7"/>
      <c r="CL928" s="7"/>
      <c r="CM928" s="7"/>
      <c r="CN928" s="7"/>
      <c r="CO928" s="7"/>
      <c r="CP928" s="7"/>
      <c r="CQ928" s="7"/>
      <c r="CR928" s="7"/>
      <c r="CS928" s="7"/>
      <c r="CT928" s="7"/>
      <c r="CU928" s="7"/>
      <c r="CV928" s="7"/>
      <c r="CW928" s="7"/>
      <c r="CX928" s="7"/>
      <c r="CY928" s="7"/>
      <c r="CZ928" s="7"/>
      <c r="DA928" s="7"/>
      <c r="DB928" s="7"/>
      <c r="DC928" s="7"/>
      <c r="DD928" s="7"/>
      <c r="DE928" s="7"/>
      <c r="DF928" s="7"/>
      <c r="DG928" s="7"/>
      <c r="DH928" s="7"/>
      <c r="DI928" s="7"/>
      <c r="DJ928" s="7"/>
      <c r="DK928" s="7"/>
      <c r="DL928" s="7"/>
      <c r="DM928" s="7"/>
      <c r="DN928" s="7"/>
      <c r="DO928" s="7"/>
      <c r="DP928" s="7"/>
      <c r="DQ928" s="7"/>
      <c r="DR928" s="7"/>
      <c r="DS928" s="7"/>
      <c r="DT928" s="7"/>
      <c r="DU928" s="7"/>
      <c r="DV928" s="7"/>
      <c r="DW928" s="7"/>
      <c r="DX928" s="7"/>
      <c r="DY928" s="7"/>
      <c r="DZ928" s="7"/>
      <c r="EA928" s="7"/>
      <c r="EB928" s="7"/>
      <c r="EC928" s="7"/>
      <c r="ED928" s="7"/>
      <c r="EE928" s="7"/>
      <c r="EF928" s="7"/>
      <c r="EG928" s="7"/>
      <c r="EH928" s="7"/>
      <c r="EI928" s="7"/>
      <c r="EJ928" s="7"/>
      <c r="EK928" s="7"/>
      <c r="EL928" s="7"/>
      <c r="EM928" s="7"/>
      <c r="EN928" s="7"/>
      <c r="EO928" s="7"/>
      <c r="EP928" s="7"/>
      <c r="EQ928" s="7"/>
      <c r="ER928" s="7"/>
      <c r="ES928" s="7"/>
      <c r="ET928" s="7"/>
      <c r="EU928" s="7"/>
      <c r="EV928" s="7"/>
      <c r="EW928" s="7"/>
      <c r="EX928" s="7"/>
      <c r="EY928" s="7"/>
      <c r="EZ928" s="7"/>
      <c r="FA928" s="7"/>
      <c r="FB928" s="7"/>
      <c r="FC928" s="7"/>
      <c r="FD928" s="7"/>
      <c r="FE928" s="7"/>
      <c r="FF928" s="7"/>
      <c r="FG928" s="7"/>
      <c r="FH928" s="7"/>
      <c r="FI928" s="7"/>
      <c r="FJ928" s="7"/>
      <c r="FK928" s="7"/>
      <c r="FL928" s="7"/>
      <c r="FM928" s="7"/>
      <c r="FN928" s="7"/>
      <c r="FO928" s="7"/>
      <c r="FP928" s="7"/>
      <c r="FQ928" s="7"/>
      <c r="FR928" s="7"/>
      <c r="FS928" s="7"/>
      <c r="FT928" s="7"/>
      <c r="FU928" s="7"/>
      <c r="FV928" s="7"/>
      <c r="FW928" s="7"/>
      <c r="FX928" s="7"/>
      <c r="FY928" s="7"/>
      <c r="FZ928" s="7"/>
      <c r="GA928" s="7"/>
      <c r="GB928" s="7"/>
      <c r="GC928" s="7"/>
      <c r="GD928" s="7"/>
      <c r="GE928" s="7"/>
      <c r="GF928" s="7"/>
      <c r="GG928" s="7"/>
      <c r="GH928" s="7"/>
      <c r="GI928" s="7"/>
      <c r="GJ928" s="7"/>
      <c r="GK928" s="7"/>
      <c r="GL928" s="7"/>
      <c r="GM928" s="7"/>
      <c r="GN928" s="7"/>
      <c r="GO928" s="7"/>
      <c r="GP928" s="7"/>
      <c r="GQ928" s="7"/>
      <c r="GR928" s="7"/>
      <c r="GS928" s="7"/>
      <c r="GT928" s="7"/>
      <c r="GU928" s="7"/>
      <c r="GV928" s="7"/>
      <c r="GW928" s="7"/>
      <c r="GX928" s="7"/>
      <c r="GY928" s="7"/>
      <c r="GZ928" s="7"/>
      <c r="HA928" s="7"/>
      <c r="HB928" s="7"/>
      <c r="HC928" s="7"/>
      <c r="HD928" s="7"/>
      <c r="HE928" s="7"/>
      <c r="HF928" s="7"/>
      <c r="HG928" s="7"/>
      <c r="HH928" s="7"/>
      <c r="HI928" s="7"/>
      <c r="HJ928" s="7"/>
      <c r="HK928" s="7"/>
      <c r="HL928" s="7"/>
      <c r="HM928" s="7"/>
      <c r="HN928" s="7"/>
      <c r="HO928" s="7"/>
      <c r="HP928" s="7"/>
      <c r="HQ928" s="7"/>
      <c r="HR928" s="7"/>
      <c r="HS928" s="7"/>
      <c r="HT928" s="7"/>
      <c r="HU928" s="7"/>
      <c r="HV928" s="7"/>
      <c r="HW928" s="7"/>
      <c r="HX928" s="7"/>
      <c r="HY928" s="7"/>
      <c r="HZ928" s="7"/>
      <c r="IA928" s="7"/>
      <c r="IB928" s="7"/>
      <c r="IC928" s="7"/>
      <c r="ID928" s="7"/>
      <c r="IE928" s="7"/>
      <c r="IF928" s="7"/>
      <c r="IG928" s="7"/>
      <c r="IH928" s="7"/>
      <c r="II928" s="7"/>
      <c r="IJ928" s="7"/>
      <c r="IK928" s="7"/>
      <c r="IL928" s="7"/>
      <c r="IM928" s="7"/>
      <c r="IN928" s="7"/>
      <c r="IO928" s="7"/>
    </row>
    <row r="929" s="25" customFormat="1" ht="53" customHeight="1" spans="1:18">
      <c r="A929" s="58" t="s">
        <v>2189</v>
      </c>
      <c r="B929" s="58"/>
      <c r="C929" s="73"/>
      <c r="D929" s="73"/>
      <c r="E929" s="73" t="s">
        <v>2190</v>
      </c>
      <c r="F929" s="72" t="s">
        <v>2191</v>
      </c>
      <c r="G929" s="60">
        <f>G930+G931</f>
        <v>269</v>
      </c>
      <c r="H929" s="59"/>
      <c r="I929" s="73"/>
      <c r="J929" s="73"/>
      <c r="K929" s="83"/>
      <c r="L929" s="83"/>
      <c r="M929" s="83"/>
      <c r="N929" s="83"/>
      <c r="O929" s="84"/>
      <c r="P929" s="84"/>
      <c r="Q929" s="356"/>
      <c r="R929" s="84"/>
    </row>
    <row r="930" s="10" customFormat="1" ht="50" customHeight="1" spans="1:19">
      <c r="A930" s="61">
        <v>1</v>
      </c>
      <c r="B930" s="61" t="s">
        <v>2192</v>
      </c>
      <c r="C930" s="61" t="s">
        <v>39</v>
      </c>
      <c r="D930" s="234" t="s">
        <v>40</v>
      </c>
      <c r="E930" s="61" t="s">
        <v>2193</v>
      </c>
      <c r="F930" s="66" t="s">
        <v>2194</v>
      </c>
      <c r="G930" s="222">
        <v>89</v>
      </c>
      <c r="H930" s="66" t="s">
        <v>2195</v>
      </c>
      <c r="I930" s="349"/>
      <c r="J930" s="350">
        <v>1</v>
      </c>
      <c r="K930" s="351">
        <v>0.0876</v>
      </c>
      <c r="L930" s="86">
        <v>0.1918</v>
      </c>
      <c r="M930" s="86">
        <v>0.4102</v>
      </c>
      <c r="N930" s="86">
        <v>1.0271</v>
      </c>
      <c r="O930" s="61" t="s">
        <v>1349</v>
      </c>
      <c r="P930" s="90" t="s">
        <v>67</v>
      </c>
      <c r="Q930" s="156">
        <v>2021.12</v>
      </c>
      <c r="R930" s="61"/>
      <c r="S930" s="357"/>
    </row>
    <row r="931" s="10" customFormat="1" ht="50" customHeight="1" spans="1:19">
      <c r="A931" s="61">
        <v>2</v>
      </c>
      <c r="B931" s="61" t="s">
        <v>2196</v>
      </c>
      <c r="C931" s="61" t="s">
        <v>39</v>
      </c>
      <c r="D931" s="234" t="s">
        <v>40</v>
      </c>
      <c r="E931" s="61" t="s">
        <v>2197</v>
      </c>
      <c r="F931" s="66" t="s">
        <v>2198</v>
      </c>
      <c r="G931" s="222">
        <v>180</v>
      </c>
      <c r="H931" s="63" t="s">
        <v>1867</v>
      </c>
      <c r="I931" s="349"/>
      <c r="J931" s="352">
        <v>1</v>
      </c>
      <c r="K931" s="155">
        <v>0.0109</v>
      </c>
      <c r="L931" s="155">
        <v>0.0321</v>
      </c>
      <c r="M931" s="155">
        <v>0.0567</v>
      </c>
      <c r="N931" s="155">
        <v>0.1663</v>
      </c>
      <c r="O931" s="61" t="s">
        <v>1349</v>
      </c>
      <c r="P931" s="90" t="s">
        <v>71</v>
      </c>
      <c r="Q931" s="156">
        <v>2021.12</v>
      </c>
      <c r="R931" s="90"/>
      <c r="S931" s="357"/>
    </row>
    <row r="932" s="10" customFormat="1" ht="35" customHeight="1" spans="1:18">
      <c r="A932" s="58" t="s">
        <v>2199</v>
      </c>
      <c r="B932" s="58"/>
      <c r="C932" s="67"/>
      <c r="D932" s="67"/>
      <c r="E932" s="73" t="s">
        <v>2200</v>
      </c>
      <c r="F932" s="72" t="s">
        <v>2201</v>
      </c>
      <c r="G932" s="60">
        <f>G933+G934+G935+G936+G937</f>
        <v>393</v>
      </c>
      <c r="H932" s="63"/>
      <c r="I932" s="67"/>
      <c r="J932" s="67"/>
      <c r="K932" s="89"/>
      <c r="L932" s="89"/>
      <c r="M932" s="89"/>
      <c r="N932" s="89"/>
      <c r="O932" s="90"/>
      <c r="P932" s="90"/>
      <c r="Q932" s="65"/>
      <c r="R932" s="90"/>
    </row>
    <row r="933" s="10" customFormat="1" ht="50" customHeight="1" spans="1:19">
      <c r="A933" s="90">
        <v>1</v>
      </c>
      <c r="B933" s="67" t="s">
        <v>2202</v>
      </c>
      <c r="C933" s="61" t="s">
        <v>39</v>
      </c>
      <c r="D933" s="234" t="s">
        <v>40</v>
      </c>
      <c r="E933" s="61" t="s">
        <v>2203</v>
      </c>
      <c r="F933" s="66" t="s">
        <v>2204</v>
      </c>
      <c r="G933" s="64">
        <v>60</v>
      </c>
      <c r="H933" s="63" t="s">
        <v>2205</v>
      </c>
      <c r="I933" s="65"/>
      <c r="J933" s="93"/>
      <c r="K933" s="87">
        <v>0.0055</v>
      </c>
      <c r="L933" s="87">
        <v>0.0263</v>
      </c>
      <c r="M933" s="87">
        <v>0.0263</v>
      </c>
      <c r="N933" s="87">
        <v>0.1145</v>
      </c>
      <c r="O933" s="61" t="s">
        <v>1349</v>
      </c>
      <c r="P933" s="90" t="s">
        <v>67</v>
      </c>
      <c r="Q933" s="156">
        <v>2021.12</v>
      </c>
      <c r="R933" s="61"/>
      <c r="S933" s="357"/>
    </row>
    <row r="934" s="10" customFormat="1" ht="50" customHeight="1" spans="1:19">
      <c r="A934" s="61">
        <v>2</v>
      </c>
      <c r="B934" s="61" t="s">
        <v>2206</v>
      </c>
      <c r="C934" s="67" t="s">
        <v>39</v>
      </c>
      <c r="D934" s="67" t="s">
        <v>40</v>
      </c>
      <c r="E934" s="67" t="s">
        <v>2207</v>
      </c>
      <c r="F934" s="66" t="s">
        <v>2208</v>
      </c>
      <c r="G934" s="64">
        <v>96</v>
      </c>
      <c r="H934" s="63" t="s">
        <v>1867</v>
      </c>
      <c r="I934" s="67">
        <v>1</v>
      </c>
      <c r="J934" s="67"/>
      <c r="K934" s="93">
        <v>0.013</v>
      </c>
      <c r="L934" s="65">
        <v>0.0756</v>
      </c>
      <c r="M934" s="65">
        <v>0.013</v>
      </c>
      <c r="N934" s="65">
        <v>0.0756</v>
      </c>
      <c r="O934" s="61" t="s">
        <v>1349</v>
      </c>
      <c r="P934" s="93" t="s">
        <v>79</v>
      </c>
      <c r="Q934" s="156">
        <v>2021.12</v>
      </c>
      <c r="R934" s="90"/>
      <c r="S934" s="357"/>
    </row>
    <row r="935" s="10" customFormat="1" ht="50" customHeight="1" spans="1:19">
      <c r="A935" s="61">
        <v>3</v>
      </c>
      <c r="B935" s="61" t="s">
        <v>2209</v>
      </c>
      <c r="C935" s="90" t="s">
        <v>39</v>
      </c>
      <c r="D935" s="61" t="s">
        <v>40</v>
      </c>
      <c r="E935" s="67" t="s">
        <v>2210</v>
      </c>
      <c r="F935" s="66" t="s">
        <v>2211</v>
      </c>
      <c r="G935" s="64">
        <v>42</v>
      </c>
      <c r="H935" s="66" t="s">
        <v>2212</v>
      </c>
      <c r="I935" s="67"/>
      <c r="J935" s="61">
        <v>1</v>
      </c>
      <c r="K935" s="86">
        <v>0.0052</v>
      </c>
      <c r="L935" s="86">
        <v>0.0151</v>
      </c>
      <c r="M935" s="86">
        <v>0.0282</v>
      </c>
      <c r="N935" s="86">
        <v>0.075</v>
      </c>
      <c r="O935" s="67" t="s">
        <v>1349</v>
      </c>
      <c r="P935" s="67" t="s">
        <v>93</v>
      </c>
      <c r="Q935" s="156">
        <v>2021.12</v>
      </c>
      <c r="R935" s="61"/>
      <c r="S935" s="357"/>
    </row>
    <row r="936" s="10" customFormat="1" ht="50" customHeight="1" spans="1:19">
      <c r="A936" s="61">
        <v>4</v>
      </c>
      <c r="B936" s="61" t="s">
        <v>2213</v>
      </c>
      <c r="C936" s="61" t="s">
        <v>39</v>
      </c>
      <c r="D936" s="234" t="s">
        <v>40</v>
      </c>
      <c r="E936" s="67" t="s">
        <v>2214</v>
      </c>
      <c r="F936" s="66" t="s">
        <v>2215</v>
      </c>
      <c r="G936" s="64">
        <v>40</v>
      </c>
      <c r="H936" s="66" t="s">
        <v>2212</v>
      </c>
      <c r="I936" s="67"/>
      <c r="J936" s="61">
        <v>2</v>
      </c>
      <c r="K936" s="86">
        <v>1.0052</v>
      </c>
      <c r="L936" s="86">
        <v>1.0151</v>
      </c>
      <c r="M936" s="86">
        <v>1.0282</v>
      </c>
      <c r="N936" s="86">
        <v>1.075</v>
      </c>
      <c r="O936" s="67" t="s">
        <v>1349</v>
      </c>
      <c r="P936" s="67" t="s">
        <v>54</v>
      </c>
      <c r="Q936" s="156">
        <v>2021.12</v>
      </c>
      <c r="R936" s="67"/>
      <c r="S936" s="357"/>
    </row>
    <row r="937" s="6" customFormat="1" ht="50" customHeight="1" spans="1:249">
      <c r="A937" s="90">
        <v>5</v>
      </c>
      <c r="B937" s="61" t="s">
        <v>2216</v>
      </c>
      <c r="C937" s="90" t="s">
        <v>39</v>
      </c>
      <c r="D937" s="61" t="s">
        <v>40</v>
      </c>
      <c r="E937" s="67" t="s">
        <v>2217</v>
      </c>
      <c r="F937" s="66" t="s">
        <v>2218</v>
      </c>
      <c r="G937" s="98">
        <v>155</v>
      </c>
      <c r="H937" s="61" t="s">
        <v>2212</v>
      </c>
      <c r="I937" s="67">
        <v>1</v>
      </c>
      <c r="J937" s="61"/>
      <c r="K937" s="86">
        <v>0.0085</v>
      </c>
      <c r="L937" s="86">
        <v>0.0048</v>
      </c>
      <c r="M937" s="86">
        <v>0.0416</v>
      </c>
      <c r="N937" s="86">
        <v>0.0261</v>
      </c>
      <c r="O937" s="90" t="s">
        <v>1349</v>
      </c>
      <c r="P937" s="67" t="s">
        <v>47</v>
      </c>
      <c r="Q937" s="65">
        <v>2021.12</v>
      </c>
      <c r="R937" s="67"/>
      <c r="S937" s="357"/>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10"/>
      <c r="CJ937" s="10"/>
      <c r="CK937" s="10"/>
      <c r="CL937" s="10"/>
      <c r="CM937" s="10"/>
      <c r="CN937" s="10"/>
      <c r="CO937" s="10"/>
      <c r="CP937" s="10"/>
      <c r="CQ937" s="10"/>
      <c r="CR937" s="10"/>
      <c r="CS937" s="10"/>
      <c r="CT937" s="10"/>
      <c r="CU937" s="10"/>
      <c r="CV937" s="10"/>
      <c r="CW937" s="10"/>
      <c r="CX937" s="10"/>
      <c r="CY937" s="10"/>
      <c r="CZ937" s="10"/>
      <c r="DA937" s="10"/>
      <c r="DB937" s="10"/>
      <c r="DC937" s="10"/>
      <c r="DD937" s="10"/>
      <c r="DE937" s="10"/>
      <c r="DF937" s="10"/>
      <c r="DG937" s="10"/>
      <c r="DH937" s="10"/>
      <c r="DI937" s="10"/>
      <c r="DJ937" s="10"/>
      <c r="DK937" s="10"/>
      <c r="DL937" s="10"/>
      <c r="DM937" s="10"/>
      <c r="DN937" s="10"/>
      <c r="DO937" s="10"/>
      <c r="DP937" s="10"/>
      <c r="DQ937" s="10"/>
      <c r="DR937" s="10"/>
      <c r="DS937" s="10"/>
      <c r="DT937" s="10"/>
      <c r="DU937" s="10"/>
      <c r="DV937" s="10"/>
      <c r="DW937" s="10"/>
      <c r="DX937" s="10"/>
      <c r="DY937" s="10"/>
      <c r="DZ937" s="10"/>
      <c r="EA937" s="10"/>
      <c r="EB937" s="10"/>
      <c r="EC937" s="10"/>
      <c r="ED937" s="10"/>
      <c r="EE937" s="10"/>
      <c r="EF937" s="10"/>
      <c r="EG937" s="10"/>
      <c r="EH937" s="10"/>
      <c r="EI937" s="10"/>
      <c r="EJ937" s="10"/>
      <c r="EK937" s="10"/>
      <c r="EL937" s="10"/>
      <c r="EM937" s="10"/>
      <c r="EN937" s="10"/>
      <c r="EO937" s="10"/>
      <c r="EP937" s="10"/>
      <c r="EQ937" s="10"/>
      <c r="ER937" s="10"/>
      <c r="ES937" s="10"/>
      <c r="ET937" s="10"/>
      <c r="EU937" s="10"/>
      <c r="EV937" s="10"/>
      <c r="EW937" s="10"/>
      <c r="EX937" s="10"/>
      <c r="EY937" s="10"/>
      <c r="EZ937" s="10"/>
      <c r="FA937" s="10"/>
      <c r="FB937" s="10"/>
      <c r="FC937" s="10"/>
      <c r="FD937" s="10"/>
      <c r="FE937" s="10"/>
      <c r="FF937" s="10"/>
      <c r="FG937" s="10"/>
      <c r="FH937" s="10"/>
      <c r="FI937" s="10"/>
      <c r="FJ937" s="10"/>
      <c r="FK937" s="10"/>
      <c r="FL937" s="10"/>
      <c r="FM937" s="10"/>
      <c r="FN937" s="10"/>
      <c r="FO937" s="10"/>
      <c r="FP937" s="10"/>
      <c r="FQ937" s="10"/>
      <c r="FR937" s="10"/>
      <c r="FS937" s="10"/>
      <c r="FT937" s="10"/>
      <c r="FU937" s="10"/>
      <c r="FV937" s="10"/>
      <c r="FW937" s="10"/>
      <c r="FX937" s="10"/>
      <c r="FY937" s="10"/>
      <c r="FZ937" s="10"/>
      <c r="GA937" s="10"/>
      <c r="GB937" s="10"/>
      <c r="GC937" s="10"/>
      <c r="GD937" s="10"/>
      <c r="GE937" s="10"/>
      <c r="GF937" s="10"/>
      <c r="GG937" s="10"/>
      <c r="GH937" s="10"/>
      <c r="GI937" s="10"/>
      <c r="GJ937" s="10"/>
      <c r="GK937" s="10"/>
      <c r="GL937" s="10"/>
      <c r="GM937" s="10"/>
      <c r="GN937" s="10"/>
      <c r="GO937" s="10"/>
      <c r="GP937" s="10"/>
      <c r="GQ937" s="10"/>
      <c r="GR937" s="10"/>
      <c r="GS937" s="10"/>
      <c r="GT937" s="10"/>
      <c r="GU937" s="10"/>
      <c r="GV937" s="10"/>
      <c r="GW937" s="10"/>
      <c r="GX937" s="10"/>
      <c r="GY937" s="10"/>
      <c r="GZ937" s="10"/>
      <c r="HA937" s="10"/>
      <c r="HB937" s="10"/>
      <c r="HC937" s="10"/>
      <c r="HD937" s="10"/>
      <c r="HE937" s="10"/>
      <c r="HF937" s="10"/>
      <c r="HG937" s="10"/>
      <c r="HH937" s="10"/>
      <c r="HI937" s="10"/>
      <c r="HJ937" s="10"/>
      <c r="HK937" s="10"/>
      <c r="HL937" s="10"/>
      <c r="HM937" s="10"/>
      <c r="HN937" s="10"/>
      <c r="HO937" s="10"/>
      <c r="HP937" s="10"/>
      <c r="HQ937" s="10"/>
      <c r="HR937" s="10"/>
      <c r="HS937" s="10"/>
      <c r="HT937" s="10"/>
      <c r="HU937" s="10"/>
      <c r="HV937" s="10"/>
      <c r="HW937" s="10"/>
      <c r="HX937" s="10"/>
      <c r="HY937" s="10"/>
      <c r="HZ937" s="10"/>
      <c r="IA937" s="10"/>
      <c r="IB937" s="10"/>
      <c r="IC937" s="10"/>
      <c r="ID937" s="10"/>
      <c r="IE937" s="10"/>
      <c r="IF937" s="10"/>
      <c r="IG937" s="10"/>
      <c r="IH937" s="10"/>
      <c r="II937" s="10"/>
      <c r="IJ937" s="10"/>
      <c r="IK937" s="10"/>
      <c r="IL937" s="10"/>
      <c r="IM937" s="10"/>
      <c r="IN937" s="10"/>
      <c r="IO937" s="10"/>
    </row>
    <row r="938" s="9" customFormat="1" ht="47" customHeight="1" spans="1:249">
      <c r="A938" s="84"/>
      <c r="B938" s="58" t="s">
        <v>2219</v>
      </c>
      <c r="C938" s="73"/>
      <c r="D938" s="73"/>
      <c r="E938" s="73"/>
      <c r="F938" s="72" t="s">
        <v>2220</v>
      </c>
      <c r="G938" s="60">
        <f>SUM(G939:G940)</f>
        <v>261.4</v>
      </c>
      <c r="H938" s="59"/>
      <c r="I938" s="73"/>
      <c r="J938" s="73"/>
      <c r="K938" s="83"/>
      <c r="L938" s="83"/>
      <c r="M938" s="83"/>
      <c r="N938" s="83"/>
      <c r="O938" s="84"/>
      <c r="P938" s="84"/>
      <c r="Q938" s="356"/>
      <c r="R938" s="84"/>
      <c r="S938" s="358"/>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c r="AQ938" s="25"/>
      <c r="AR938" s="25"/>
      <c r="AS938" s="25"/>
      <c r="AT938" s="25"/>
      <c r="AU938" s="25"/>
      <c r="AV938" s="25"/>
      <c r="AW938" s="25"/>
      <c r="AX938" s="25"/>
      <c r="AY938" s="25"/>
      <c r="AZ938" s="25"/>
      <c r="BA938" s="25"/>
      <c r="BB938" s="25"/>
      <c r="BC938" s="25"/>
      <c r="BD938" s="25"/>
      <c r="BE938" s="25"/>
      <c r="BF938" s="25"/>
      <c r="BG938" s="25"/>
      <c r="BH938" s="25"/>
      <c r="BI938" s="25"/>
      <c r="BJ938" s="25"/>
      <c r="BK938" s="25"/>
      <c r="BL938" s="25"/>
      <c r="BM938" s="25"/>
      <c r="BN938" s="25"/>
      <c r="BO938" s="25"/>
      <c r="BP938" s="25"/>
      <c r="BQ938" s="25"/>
      <c r="BR938" s="25"/>
      <c r="BS938" s="25"/>
      <c r="BT938" s="25"/>
      <c r="BU938" s="25"/>
      <c r="BV938" s="25"/>
      <c r="BW938" s="25"/>
      <c r="BX938" s="25"/>
      <c r="BY938" s="25"/>
      <c r="BZ938" s="25"/>
      <c r="CA938" s="25"/>
      <c r="CB938" s="25"/>
      <c r="CC938" s="25"/>
      <c r="CD938" s="25"/>
      <c r="CE938" s="25"/>
      <c r="CF938" s="25"/>
      <c r="CG938" s="25"/>
      <c r="CH938" s="25"/>
      <c r="CI938" s="25"/>
      <c r="CJ938" s="25"/>
      <c r="CK938" s="25"/>
      <c r="CL938" s="25"/>
      <c r="CM938" s="25"/>
      <c r="CN938" s="25"/>
      <c r="CO938" s="25"/>
      <c r="CP938" s="25"/>
      <c r="CQ938" s="25"/>
      <c r="CR938" s="25"/>
      <c r="CS938" s="25"/>
      <c r="CT938" s="25"/>
      <c r="CU938" s="25"/>
      <c r="CV938" s="25"/>
      <c r="CW938" s="25"/>
      <c r="CX938" s="25"/>
      <c r="CY938" s="25"/>
      <c r="CZ938" s="25"/>
      <c r="DA938" s="25"/>
      <c r="DB938" s="25"/>
      <c r="DC938" s="25"/>
      <c r="DD938" s="25"/>
      <c r="DE938" s="25"/>
      <c r="DF938" s="25"/>
      <c r="DG938" s="25"/>
      <c r="DH938" s="25"/>
      <c r="DI938" s="25"/>
      <c r="DJ938" s="25"/>
      <c r="DK938" s="25"/>
      <c r="DL938" s="25"/>
      <c r="DM938" s="25"/>
      <c r="DN938" s="25"/>
      <c r="DO938" s="25"/>
      <c r="DP938" s="25"/>
      <c r="DQ938" s="25"/>
      <c r="DR938" s="25"/>
      <c r="DS938" s="25"/>
      <c r="DT938" s="25"/>
      <c r="DU938" s="25"/>
      <c r="DV938" s="25"/>
      <c r="DW938" s="25"/>
      <c r="DX938" s="25"/>
      <c r="DY938" s="25"/>
      <c r="DZ938" s="25"/>
      <c r="EA938" s="25"/>
      <c r="EB938" s="25"/>
      <c r="EC938" s="25"/>
      <c r="ED938" s="25"/>
      <c r="EE938" s="25"/>
      <c r="EF938" s="25"/>
      <c r="EG938" s="25"/>
      <c r="EH938" s="25"/>
      <c r="EI938" s="25"/>
      <c r="EJ938" s="25"/>
      <c r="EK938" s="25"/>
      <c r="EL938" s="25"/>
      <c r="EM938" s="25"/>
      <c r="EN938" s="25"/>
      <c r="EO938" s="25"/>
      <c r="EP938" s="25"/>
      <c r="EQ938" s="25"/>
      <c r="ER938" s="25"/>
      <c r="ES938" s="25"/>
      <c r="ET938" s="25"/>
      <c r="EU938" s="25"/>
      <c r="EV938" s="25"/>
      <c r="EW938" s="25"/>
      <c r="EX938" s="25"/>
      <c r="EY938" s="25"/>
      <c r="EZ938" s="25"/>
      <c r="FA938" s="25"/>
      <c r="FB938" s="25"/>
      <c r="FC938" s="25"/>
      <c r="FD938" s="25"/>
      <c r="FE938" s="25"/>
      <c r="FF938" s="25"/>
      <c r="FG938" s="25"/>
      <c r="FH938" s="25"/>
      <c r="FI938" s="25"/>
      <c r="FJ938" s="25"/>
      <c r="FK938" s="25"/>
      <c r="FL938" s="25"/>
      <c r="FM938" s="25"/>
      <c r="FN938" s="25"/>
      <c r="FO938" s="25"/>
      <c r="FP938" s="25"/>
      <c r="FQ938" s="25"/>
      <c r="FR938" s="25"/>
      <c r="FS938" s="25"/>
      <c r="FT938" s="25"/>
      <c r="FU938" s="25"/>
      <c r="FV938" s="25"/>
      <c r="FW938" s="25"/>
      <c r="FX938" s="25"/>
      <c r="FY938" s="25"/>
      <c r="FZ938" s="25"/>
      <c r="GA938" s="25"/>
      <c r="GB938" s="25"/>
      <c r="GC938" s="25"/>
      <c r="GD938" s="25"/>
      <c r="GE938" s="25"/>
      <c r="GF938" s="25"/>
      <c r="GG938" s="25"/>
      <c r="GH938" s="25"/>
      <c r="GI938" s="25"/>
      <c r="GJ938" s="25"/>
      <c r="GK938" s="25"/>
      <c r="GL938" s="25"/>
      <c r="GM938" s="25"/>
      <c r="GN938" s="25"/>
      <c r="GO938" s="25"/>
      <c r="GP938" s="25"/>
      <c r="GQ938" s="25"/>
      <c r="GR938" s="25"/>
      <c r="GS938" s="25"/>
      <c r="GT938" s="25"/>
      <c r="GU938" s="25"/>
      <c r="GV938" s="25"/>
      <c r="GW938" s="25"/>
      <c r="GX938" s="25"/>
      <c r="GY938" s="25"/>
      <c r="GZ938" s="25"/>
      <c r="HA938" s="25"/>
      <c r="HB938" s="25"/>
      <c r="HC938" s="25"/>
      <c r="HD938" s="25"/>
      <c r="HE938" s="25"/>
      <c r="HF938" s="25"/>
      <c r="HG938" s="25"/>
      <c r="HH938" s="25"/>
      <c r="HI938" s="25"/>
      <c r="HJ938" s="25"/>
      <c r="HK938" s="25"/>
      <c r="HL938" s="25"/>
      <c r="HM938" s="25"/>
      <c r="HN938" s="25"/>
      <c r="HO938" s="25"/>
      <c r="HP938" s="25"/>
      <c r="HQ938" s="25"/>
      <c r="HR938" s="25"/>
      <c r="HS938" s="25"/>
      <c r="HT938" s="25"/>
      <c r="HU938" s="25"/>
      <c r="HV938" s="25"/>
      <c r="HW938" s="25"/>
      <c r="HX938" s="25"/>
      <c r="HY938" s="25"/>
      <c r="HZ938" s="25"/>
      <c r="IA938" s="25"/>
      <c r="IB938" s="25"/>
      <c r="IC938" s="25"/>
      <c r="ID938" s="25"/>
      <c r="IE938" s="25"/>
      <c r="IF938" s="25"/>
      <c r="IG938" s="25"/>
      <c r="IH938" s="25"/>
      <c r="II938" s="25"/>
      <c r="IJ938" s="25"/>
      <c r="IK938" s="25"/>
      <c r="IL938" s="25"/>
      <c r="IM938" s="25"/>
      <c r="IN938" s="25"/>
      <c r="IO938" s="25"/>
    </row>
    <row r="939" s="10" customFormat="1" ht="47" customHeight="1" spans="1:19">
      <c r="A939" s="61">
        <v>1</v>
      </c>
      <c r="B939" s="61" t="s">
        <v>2221</v>
      </c>
      <c r="C939" s="67" t="s">
        <v>39</v>
      </c>
      <c r="D939" s="61" t="s">
        <v>40</v>
      </c>
      <c r="E939" s="61" t="s">
        <v>2222</v>
      </c>
      <c r="F939" s="160" t="s">
        <v>2223</v>
      </c>
      <c r="G939" s="64">
        <v>86.4</v>
      </c>
      <c r="H939" s="225" t="s">
        <v>1406</v>
      </c>
      <c r="I939" s="61">
        <v>1</v>
      </c>
      <c r="J939" s="61"/>
      <c r="K939" s="89"/>
      <c r="L939" s="65">
        <v>0.0072</v>
      </c>
      <c r="M939" s="61"/>
      <c r="N939" s="65">
        <v>0.0164</v>
      </c>
      <c r="O939" s="61" t="s">
        <v>1349</v>
      </c>
      <c r="P939" s="61" t="s">
        <v>54</v>
      </c>
      <c r="Q939" s="156">
        <v>2021.12</v>
      </c>
      <c r="R939" s="90"/>
      <c r="S939" s="357"/>
    </row>
    <row r="940" s="10" customFormat="1" ht="47" customHeight="1" spans="1:19">
      <c r="A940" s="61">
        <v>2</v>
      </c>
      <c r="B940" s="61" t="s">
        <v>2224</v>
      </c>
      <c r="C940" s="67" t="s">
        <v>39</v>
      </c>
      <c r="D940" s="61" t="s">
        <v>40</v>
      </c>
      <c r="E940" s="67" t="s">
        <v>2225</v>
      </c>
      <c r="F940" s="66" t="s">
        <v>2226</v>
      </c>
      <c r="G940" s="64">
        <v>175</v>
      </c>
      <c r="H940" s="63" t="s">
        <v>2227</v>
      </c>
      <c r="I940" s="67">
        <v>1</v>
      </c>
      <c r="J940" s="67"/>
      <c r="K940" s="64">
        <v>0.0023</v>
      </c>
      <c r="L940" s="64">
        <v>0.0045</v>
      </c>
      <c r="M940" s="64">
        <v>0.0113</v>
      </c>
      <c r="N940" s="64">
        <v>0.0159</v>
      </c>
      <c r="O940" s="61" t="s">
        <v>1349</v>
      </c>
      <c r="P940" s="93" t="s">
        <v>41</v>
      </c>
      <c r="Q940" s="156">
        <v>2021.12</v>
      </c>
      <c r="R940" s="90"/>
      <c r="S940" s="357"/>
    </row>
    <row r="941" s="10" customFormat="1" ht="35" customHeight="1" spans="1:18">
      <c r="A941" s="58" t="s">
        <v>2228</v>
      </c>
      <c r="B941" s="58"/>
      <c r="C941" s="67"/>
      <c r="D941" s="67"/>
      <c r="E941" s="73"/>
      <c r="F941" s="72" t="s">
        <v>2229</v>
      </c>
      <c r="G941" s="60">
        <f>SUM(G942:G946)</f>
        <v>557.58</v>
      </c>
      <c r="H941" s="63"/>
      <c r="I941" s="67"/>
      <c r="J941" s="67"/>
      <c r="K941" s="89"/>
      <c r="L941" s="89"/>
      <c r="M941" s="89"/>
      <c r="N941" s="89"/>
      <c r="O941" s="90"/>
      <c r="P941" s="90"/>
      <c r="Q941" s="134"/>
      <c r="R941" s="90"/>
    </row>
    <row r="942" s="10" customFormat="1" ht="50" customHeight="1" spans="1:19">
      <c r="A942" s="65">
        <v>1</v>
      </c>
      <c r="B942" s="61" t="s">
        <v>2230</v>
      </c>
      <c r="C942" s="67" t="s">
        <v>39</v>
      </c>
      <c r="D942" s="67" t="s">
        <v>40</v>
      </c>
      <c r="E942" s="67" t="s">
        <v>102</v>
      </c>
      <c r="F942" s="66" t="s">
        <v>2231</v>
      </c>
      <c r="G942" s="64">
        <v>130</v>
      </c>
      <c r="H942" s="63" t="s">
        <v>2232</v>
      </c>
      <c r="I942" s="65">
        <v>1</v>
      </c>
      <c r="J942" s="65"/>
      <c r="K942" s="115">
        <v>0.0233</v>
      </c>
      <c r="L942" s="115">
        <v>0.0385</v>
      </c>
      <c r="M942" s="115">
        <v>0.0987</v>
      </c>
      <c r="N942" s="115">
        <v>0.1526</v>
      </c>
      <c r="O942" s="61" t="s">
        <v>1349</v>
      </c>
      <c r="P942" s="90" t="s">
        <v>65</v>
      </c>
      <c r="Q942" s="93" t="s">
        <v>1376</v>
      </c>
      <c r="R942" s="130"/>
      <c r="S942" s="357"/>
    </row>
    <row r="943" s="10" customFormat="1" ht="50" customHeight="1" spans="1:18">
      <c r="A943" s="90">
        <v>2</v>
      </c>
      <c r="B943" s="98" t="s">
        <v>2233</v>
      </c>
      <c r="C943" s="67" t="s">
        <v>39</v>
      </c>
      <c r="D943" s="61" t="s">
        <v>40</v>
      </c>
      <c r="E943" s="61" t="s">
        <v>2234</v>
      </c>
      <c r="F943" s="160" t="s">
        <v>2235</v>
      </c>
      <c r="G943" s="128">
        <v>77.58</v>
      </c>
      <c r="H943" s="225" t="s">
        <v>1406</v>
      </c>
      <c r="I943" s="90">
        <v>1</v>
      </c>
      <c r="J943" s="90"/>
      <c r="K943" s="115"/>
      <c r="L943" s="156">
        <v>0.0032</v>
      </c>
      <c r="M943" s="61"/>
      <c r="N943" s="156">
        <v>0.0126</v>
      </c>
      <c r="O943" s="61" t="s">
        <v>1349</v>
      </c>
      <c r="P943" s="90" t="s">
        <v>54</v>
      </c>
      <c r="Q943" s="156">
        <v>2021.12</v>
      </c>
      <c r="R943" s="130"/>
    </row>
    <row r="944" s="10" customFormat="1" ht="50" customHeight="1" spans="1:18">
      <c r="A944" s="65">
        <v>3</v>
      </c>
      <c r="B944" s="61" t="s">
        <v>2236</v>
      </c>
      <c r="C944" s="61" t="s">
        <v>39</v>
      </c>
      <c r="D944" s="90" t="s">
        <v>40</v>
      </c>
      <c r="E944" s="61" t="s">
        <v>2237</v>
      </c>
      <c r="F944" s="160" t="s">
        <v>2238</v>
      </c>
      <c r="G944" s="128">
        <v>150</v>
      </c>
      <c r="H944" s="111" t="s">
        <v>2239</v>
      </c>
      <c r="I944" s="90">
        <v>1</v>
      </c>
      <c r="J944" s="90"/>
      <c r="K944" s="115"/>
      <c r="L944" s="156">
        <v>0.0079</v>
      </c>
      <c r="M944" s="61"/>
      <c r="N944" s="156">
        <v>0.0359</v>
      </c>
      <c r="O944" s="61" t="s">
        <v>1349</v>
      </c>
      <c r="P944" s="90" t="s">
        <v>71</v>
      </c>
      <c r="Q944" s="156">
        <v>2021.12</v>
      </c>
      <c r="R944" s="130"/>
    </row>
    <row r="945" s="10" customFormat="1" ht="50" customHeight="1" spans="1:18">
      <c r="A945" s="90">
        <v>4</v>
      </c>
      <c r="B945" s="61" t="s">
        <v>2240</v>
      </c>
      <c r="C945" s="67" t="s">
        <v>39</v>
      </c>
      <c r="D945" s="67" t="s">
        <v>40</v>
      </c>
      <c r="E945" s="67" t="s">
        <v>1373</v>
      </c>
      <c r="F945" s="160" t="s">
        <v>2241</v>
      </c>
      <c r="G945" s="64">
        <v>100</v>
      </c>
      <c r="H945" s="63" t="s">
        <v>2242</v>
      </c>
      <c r="I945" s="64"/>
      <c r="J945" s="67">
        <v>1</v>
      </c>
      <c r="K945" s="64">
        <v>0.0063</v>
      </c>
      <c r="L945" s="64">
        <v>0.0036</v>
      </c>
      <c r="M945" s="64">
        <v>0.027</v>
      </c>
      <c r="N945" s="64">
        <v>0.015</v>
      </c>
      <c r="O945" s="61" t="s">
        <v>1349</v>
      </c>
      <c r="P945" s="64" t="s">
        <v>76</v>
      </c>
      <c r="Q945" s="93" t="s">
        <v>1376</v>
      </c>
      <c r="R945" s="130"/>
    </row>
    <row r="946" s="10" customFormat="1" ht="50" customHeight="1" spans="1:18">
      <c r="A946" s="65">
        <v>5</v>
      </c>
      <c r="B946" s="61" t="s">
        <v>2243</v>
      </c>
      <c r="C946" s="67" t="s">
        <v>39</v>
      </c>
      <c r="D946" s="67" t="s">
        <v>40</v>
      </c>
      <c r="E946" s="67" t="s">
        <v>2244</v>
      </c>
      <c r="F946" s="160" t="s">
        <v>2245</v>
      </c>
      <c r="G946" s="64">
        <v>100</v>
      </c>
      <c r="H946" s="63" t="s">
        <v>2242</v>
      </c>
      <c r="I946" s="64"/>
      <c r="J946" s="67">
        <v>1</v>
      </c>
      <c r="K946" s="64">
        <v>0.0051</v>
      </c>
      <c r="L946" s="64">
        <v>0.0006</v>
      </c>
      <c r="M946" s="64">
        <v>0.0203</v>
      </c>
      <c r="N946" s="64">
        <v>0.0075</v>
      </c>
      <c r="O946" s="61" t="s">
        <v>1349</v>
      </c>
      <c r="P946" s="64" t="s">
        <v>76</v>
      </c>
      <c r="Q946" s="93" t="s">
        <v>1376</v>
      </c>
      <c r="R946" s="130"/>
    </row>
    <row r="947" s="25" customFormat="1" ht="55" customHeight="1" spans="1:249">
      <c r="A947" s="58" t="s">
        <v>2246</v>
      </c>
      <c r="B947" s="58"/>
      <c r="C947" s="84"/>
      <c r="D947" s="84"/>
      <c r="E947" s="58"/>
      <c r="F947" s="69" t="s">
        <v>2247</v>
      </c>
      <c r="G947" s="100">
        <f>G948+G956+G981+G973</f>
        <v>2513.3567</v>
      </c>
      <c r="H947" s="110"/>
      <c r="I947" s="84"/>
      <c r="J947" s="84"/>
      <c r="K947" s="84"/>
      <c r="L947" s="84"/>
      <c r="M947" s="84"/>
      <c r="N947" s="84"/>
      <c r="O947" s="84"/>
      <c r="P947" s="84"/>
      <c r="Q947" s="84"/>
      <c r="R947" s="84"/>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c r="BD947" s="7"/>
      <c r="BE947" s="7"/>
      <c r="BF947" s="7"/>
      <c r="BG947" s="7"/>
      <c r="BH947" s="7"/>
      <c r="BI947" s="7"/>
      <c r="BJ947" s="7"/>
      <c r="BK947" s="7"/>
      <c r="BL947" s="7"/>
      <c r="BM947" s="7"/>
      <c r="BN947" s="7"/>
      <c r="BO947" s="7"/>
      <c r="BP947" s="7"/>
      <c r="BQ947" s="7"/>
      <c r="BR947" s="7"/>
      <c r="BS947" s="7"/>
      <c r="BT947" s="7"/>
      <c r="BU947" s="7"/>
      <c r="BV947" s="7"/>
      <c r="BW947" s="7"/>
      <c r="BX947" s="7"/>
      <c r="BY947" s="7"/>
      <c r="BZ947" s="7"/>
      <c r="CA947" s="7"/>
      <c r="CB947" s="7"/>
      <c r="CC947" s="7"/>
      <c r="CD947" s="7"/>
      <c r="CE947" s="7"/>
      <c r="CF947" s="7"/>
      <c r="CG947" s="7"/>
      <c r="CH947" s="7"/>
      <c r="CI947" s="7"/>
      <c r="CJ947" s="7"/>
      <c r="CK947" s="7"/>
      <c r="CL947" s="7"/>
      <c r="CM947" s="7"/>
      <c r="CN947" s="7"/>
      <c r="CO947" s="7"/>
      <c r="CP947" s="7"/>
      <c r="CQ947" s="7"/>
      <c r="CR947" s="7"/>
      <c r="CS947" s="7"/>
      <c r="CT947" s="7"/>
      <c r="CU947" s="7"/>
      <c r="CV947" s="7"/>
      <c r="CW947" s="7"/>
      <c r="CX947" s="7"/>
      <c r="CY947" s="7"/>
      <c r="CZ947" s="7"/>
      <c r="DA947" s="7"/>
      <c r="DB947" s="7"/>
      <c r="DC947" s="7"/>
      <c r="DD947" s="7"/>
      <c r="DE947" s="7"/>
      <c r="DF947" s="7"/>
      <c r="DG947" s="7"/>
      <c r="DH947" s="7"/>
      <c r="DI947" s="7"/>
      <c r="DJ947" s="7"/>
      <c r="DK947" s="7"/>
      <c r="DL947" s="7"/>
      <c r="DM947" s="7"/>
      <c r="DN947" s="7"/>
      <c r="DO947" s="7"/>
      <c r="DP947" s="7"/>
      <c r="DQ947" s="7"/>
      <c r="DR947" s="7"/>
      <c r="DS947" s="7"/>
      <c r="DT947" s="7"/>
      <c r="DU947" s="7"/>
      <c r="DV947" s="7"/>
      <c r="DW947" s="7"/>
      <c r="DX947" s="7"/>
      <c r="DY947" s="7"/>
      <c r="DZ947" s="7"/>
      <c r="EA947" s="7"/>
      <c r="EB947" s="7"/>
      <c r="EC947" s="7"/>
      <c r="ED947" s="7"/>
      <c r="EE947" s="7"/>
      <c r="EF947" s="7"/>
      <c r="EG947" s="7"/>
      <c r="EH947" s="7"/>
      <c r="EI947" s="7"/>
      <c r="EJ947" s="7"/>
      <c r="EK947" s="7"/>
      <c r="EL947" s="7"/>
      <c r="EM947" s="7"/>
      <c r="EN947" s="7"/>
      <c r="EO947" s="7"/>
      <c r="EP947" s="7"/>
      <c r="EQ947" s="7"/>
      <c r="ER947" s="7"/>
      <c r="ES947" s="7"/>
      <c r="ET947" s="7"/>
      <c r="EU947" s="7"/>
      <c r="EV947" s="7"/>
      <c r="EW947" s="7"/>
      <c r="EX947" s="7"/>
      <c r="EY947" s="7"/>
      <c r="EZ947" s="7"/>
      <c r="FA947" s="7"/>
      <c r="FB947" s="7"/>
      <c r="FC947" s="7"/>
      <c r="FD947" s="7"/>
      <c r="FE947" s="7"/>
      <c r="FF947" s="7"/>
      <c r="FG947" s="7"/>
      <c r="FH947" s="7"/>
      <c r="FI947" s="7"/>
      <c r="FJ947" s="7"/>
      <c r="FK947" s="7"/>
      <c r="FL947" s="7"/>
      <c r="FM947" s="7"/>
      <c r="FN947" s="7"/>
      <c r="FO947" s="7"/>
      <c r="FP947" s="7"/>
      <c r="FQ947" s="7"/>
      <c r="FR947" s="7"/>
      <c r="FS947" s="7"/>
      <c r="FT947" s="7"/>
      <c r="FU947" s="7"/>
      <c r="FV947" s="7"/>
      <c r="FW947" s="7"/>
      <c r="FX947" s="7"/>
      <c r="FY947" s="7"/>
      <c r="FZ947" s="7"/>
      <c r="GA947" s="7"/>
      <c r="GB947" s="7"/>
      <c r="GC947" s="7"/>
      <c r="GD947" s="7"/>
      <c r="GE947" s="7"/>
      <c r="GF947" s="7"/>
      <c r="GG947" s="7"/>
      <c r="GH947" s="7"/>
      <c r="GI947" s="7"/>
      <c r="GJ947" s="7"/>
      <c r="GK947" s="7"/>
      <c r="GL947" s="7"/>
      <c r="GM947" s="7"/>
      <c r="GN947" s="7"/>
      <c r="GO947" s="7"/>
      <c r="GP947" s="7"/>
      <c r="GQ947" s="7"/>
      <c r="GR947" s="7"/>
      <c r="GS947" s="7"/>
      <c r="GT947" s="7"/>
      <c r="GU947" s="7"/>
      <c r="GV947" s="7"/>
      <c r="GW947" s="7"/>
      <c r="GX947" s="7"/>
      <c r="GY947" s="7"/>
      <c r="GZ947" s="7"/>
      <c r="HA947" s="7"/>
      <c r="HB947" s="7"/>
      <c r="HC947" s="7"/>
      <c r="HD947" s="7"/>
      <c r="HE947" s="7"/>
      <c r="HF947" s="7"/>
      <c r="HG947" s="7"/>
      <c r="HH947" s="7"/>
      <c r="HI947" s="7"/>
      <c r="HJ947" s="7"/>
      <c r="HK947" s="7"/>
      <c r="HL947" s="7"/>
      <c r="HM947" s="7"/>
      <c r="HN947" s="7"/>
      <c r="HO947" s="7"/>
      <c r="HP947" s="7"/>
      <c r="HQ947" s="7"/>
      <c r="HR947" s="7"/>
      <c r="HS947" s="7"/>
      <c r="HT947" s="7"/>
      <c r="HU947" s="7"/>
      <c r="HV947" s="7"/>
      <c r="HW947" s="7"/>
      <c r="HX947" s="7"/>
      <c r="HY947" s="7"/>
      <c r="HZ947" s="7"/>
      <c r="IA947" s="7"/>
      <c r="IB947" s="7"/>
      <c r="IC947" s="7"/>
      <c r="ID947" s="7"/>
      <c r="IE947" s="7"/>
      <c r="IF947" s="7"/>
      <c r="IG947" s="7"/>
      <c r="IH947" s="7"/>
      <c r="II947" s="7"/>
      <c r="IJ947" s="7"/>
      <c r="IK947" s="7"/>
      <c r="IL947" s="7"/>
      <c r="IM947" s="7"/>
      <c r="IN947" s="7"/>
      <c r="IO947" s="7"/>
    </row>
    <row r="948" s="10" customFormat="1" ht="43" customHeight="1" spans="1:18">
      <c r="A948" s="58" t="s">
        <v>2248</v>
      </c>
      <c r="B948" s="58"/>
      <c r="C948" s="90"/>
      <c r="D948" s="90" t="s">
        <v>40</v>
      </c>
      <c r="E948" s="58" t="s">
        <v>2249</v>
      </c>
      <c r="F948" s="110" t="s">
        <v>2250</v>
      </c>
      <c r="G948" s="100">
        <f>G949+G950+G951+G952+G953+G954+G955</f>
        <v>616.2847</v>
      </c>
      <c r="H948" s="120"/>
      <c r="I948" s="90"/>
      <c r="J948" s="90"/>
      <c r="K948" s="90"/>
      <c r="L948" s="90"/>
      <c r="M948" s="90"/>
      <c r="N948" s="90"/>
      <c r="O948" s="90"/>
      <c r="P948" s="90"/>
      <c r="Q948" s="90"/>
      <c r="R948" s="90"/>
    </row>
    <row r="949" s="10" customFormat="1" ht="60" customHeight="1" spans="1:18">
      <c r="A949" s="90">
        <v>1</v>
      </c>
      <c r="B949" s="61" t="s">
        <v>2251</v>
      </c>
      <c r="C949" s="61" t="s">
        <v>39</v>
      </c>
      <c r="D949" s="234" t="s">
        <v>40</v>
      </c>
      <c r="E949" s="61" t="s">
        <v>1582</v>
      </c>
      <c r="F949" s="66" t="s">
        <v>2252</v>
      </c>
      <c r="G949" s="128">
        <v>54</v>
      </c>
      <c r="H949" s="66" t="s">
        <v>1584</v>
      </c>
      <c r="I949" s="114"/>
      <c r="J949" s="350">
        <v>1</v>
      </c>
      <c r="K949" s="156">
        <v>0.0013</v>
      </c>
      <c r="L949" s="156">
        <v>0.0058</v>
      </c>
      <c r="M949" s="87">
        <v>0.0009</v>
      </c>
      <c r="N949" s="87">
        <v>0.0041</v>
      </c>
      <c r="O949" s="61" t="s">
        <v>1349</v>
      </c>
      <c r="P949" s="90" t="s">
        <v>67</v>
      </c>
      <c r="Q949" s="156">
        <v>2021.12</v>
      </c>
      <c r="R949" s="61"/>
    </row>
    <row r="950" s="10" customFormat="1" ht="60" customHeight="1" spans="1:18">
      <c r="A950" s="90">
        <v>2</v>
      </c>
      <c r="B950" s="61" t="s">
        <v>2253</v>
      </c>
      <c r="C950" s="61" t="s">
        <v>39</v>
      </c>
      <c r="D950" s="61" t="s">
        <v>40</v>
      </c>
      <c r="E950" s="61" t="s">
        <v>2254</v>
      </c>
      <c r="F950" s="66" t="s">
        <v>2255</v>
      </c>
      <c r="G950" s="64">
        <v>11.0047</v>
      </c>
      <c r="H950" s="66" t="s">
        <v>2256</v>
      </c>
      <c r="I950" s="67"/>
      <c r="J950" s="67">
        <v>1</v>
      </c>
      <c r="K950" s="86">
        <v>0.0037</v>
      </c>
      <c r="L950" s="86">
        <v>0.0087</v>
      </c>
      <c r="M950" s="86">
        <v>0.222</v>
      </c>
      <c r="N950" s="86">
        <v>0.0421</v>
      </c>
      <c r="O950" s="61" t="s">
        <v>1349</v>
      </c>
      <c r="P950" s="61" t="s">
        <v>58</v>
      </c>
      <c r="Q950" s="156">
        <v>2021.12</v>
      </c>
      <c r="R950" s="61"/>
    </row>
    <row r="951" s="10" customFormat="1" ht="135" customHeight="1" spans="1:18">
      <c r="A951" s="90">
        <v>3</v>
      </c>
      <c r="B951" s="61" t="s">
        <v>2257</v>
      </c>
      <c r="C951" s="234" t="s">
        <v>1667</v>
      </c>
      <c r="D951" s="234" t="s">
        <v>40</v>
      </c>
      <c r="E951" s="346" t="s">
        <v>2258</v>
      </c>
      <c r="F951" s="66" t="s">
        <v>2259</v>
      </c>
      <c r="G951" s="222">
        <v>349.59</v>
      </c>
      <c r="H951" s="243" t="s">
        <v>2260</v>
      </c>
      <c r="I951" s="114"/>
      <c r="J951" s="67">
        <v>1</v>
      </c>
      <c r="K951" s="86">
        <v>0.0084</v>
      </c>
      <c r="L951" s="86">
        <v>0.0182</v>
      </c>
      <c r="M951" s="86">
        <v>0.0371</v>
      </c>
      <c r="N951" s="86">
        <v>0.1234</v>
      </c>
      <c r="O951" s="61" t="s">
        <v>1349</v>
      </c>
      <c r="P951" s="61" t="s">
        <v>58</v>
      </c>
      <c r="Q951" s="156">
        <v>2021.12</v>
      </c>
      <c r="R951" s="61"/>
    </row>
    <row r="952" s="10" customFormat="1" ht="60" customHeight="1" spans="1:18">
      <c r="A952" s="90">
        <v>4</v>
      </c>
      <c r="B952" s="61" t="s">
        <v>2261</v>
      </c>
      <c r="C952" s="234" t="s">
        <v>1667</v>
      </c>
      <c r="D952" s="234" t="s">
        <v>40</v>
      </c>
      <c r="E952" s="346" t="s">
        <v>2262</v>
      </c>
      <c r="F952" s="66" t="s">
        <v>2263</v>
      </c>
      <c r="G952" s="222">
        <v>121.01</v>
      </c>
      <c r="H952" s="243" t="s">
        <v>2264</v>
      </c>
      <c r="I952" s="90"/>
      <c r="J952" s="90">
        <v>1</v>
      </c>
      <c r="K952" s="87">
        <v>0.0074</v>
      </c>
      <c r="L952" s="87">
        <v>0.0229</v>
      </c>
      <c r="M952" s="87">
        <v>0.0407</v>
      </c>
      <c r="N952" s="87">
        <v>0.1515</v>
      </c>
      <c r="O952" s="61" t="s">
        <v>1349</v>
      </c>
      <c r="P952" s="61" t="s">
        <v>58</v>
      </c>
      <c r="Q952" s="156">
        <v>2021.12</v>
      </c>
      <c r="R952" s="61"/>
    </row>
    <row r="953" s="10" customFormat="1" ht="60" customHeight="1" spans="1:18">
      <c r="A953" s="90">
        <v>5</v>
      </c>
      <c r="B953" s="61" t="s">
        <v>2265</v>
      </c>
      <c r="C953" s="234" t="s">
        <v>1667</v>
      </c>
      <c r="D953" s="234" t="s">
        <v>40</v>
      </c>
      <c r="E953" s="346" t="s">
        <v>2266</v>
      </c>
      <c r="F953" s="66" t="s">
        <v>2267</v>
      </c>
      <c r="G953" s="222">
        <v>43.98</v>
      </c>
      <c r="H953" s="243" t="s">
        <v>2264</v>
      </c>
      <c r="I953" s="90"/>
      <c r="J953" s="114">
        <v>1</v>
      </c>
      <c r="K953" s="87">
        <v>0.0062</v>
      </c>
      <c r="L953" s="87">
        <v>0.0234</v>
      </c>
      <c r="M953" s="87">
        <v>0.0376</v>
      </c>
      <c r="N953" s="90">
        <v>0.132</v>
      </c>
      <c r="O953" s="61" t="s">
        <v>1349</v>
      </c>
      <c r="P953" s="61" t="s">
        <v>58</v>
      </c>
      <c r="Q953" s="156">
        <v>2021.12</v>
      </c>
      <c r="R953" s="61"/>
    </row>
    <row r="954" s="10" customFormat="1" ht="60" customHeight="1" spans="1:18">
      <c r="A954" s="90">
        <v>6</v>
      </c>
      <c r="B954" s="61" t="s">
        <v>2268</v>
      </c>
      <c r="C954" s="234" t="s">
        <v>1667</v>
      </c>
      <c r="D954" s="234" t="s">
        <v>40</v>
      </c>
      <c r="E954" s="346" t="s">
        <v>2258</v>
      </c>
      <c r="F954" s="66" t="s">
        <v>2269</v>
      </c>
      <c r="G954" s="222">
        <v>15</v>
      </c>
      <c r="H954" s="243" t="s">
        <v>2264</v>
      </c>
      <c r="I954" s="90"/>
      <c r="J954" s="114">
        <v>1</v>
      </c>
      <c r="K954" s="87">
        <v>0.0037</v>
      </c>
      <c r="L954" s="87">
        <v>0.0087</v>
      </c>
      <c r="M954" s="87">
        <v>0.222</v>
      </c>
      <c r="N954" s="90">
        <v>0.0421</v>
      </c>
      <c r="O954" s="61" t="s">
        <v>1349</v>
      </c>
      <c r="P954" s="61" t="s">
        <v>58</v>
      </c>
      <c r="Q954" s="156">
        <v>2021.12</v>
      </c>
      <c r="R954" s="61"/>
    </row>
    <row r="955" s="10" customFormat="1" ht="79" customHeight="1" spans="1:249">
      <c r="A955" s="90">
        <v>7</v>
      </c>
      <c r="B955" s="90" t="s">
        <v>2270</v>
      </c>
      <c r="C955" s="90" t="s">
        <v>39</v>
      </c>
      <c r="D955" s="90" t="s">
        <v>40</v>
      </c>
      <c r="E955" s="19" t="s">
        <v>2271</v>
      </c>
      <c r="F955" s="66" t="s">
        <v>2272</v>
      </c>
      <c r="G955" s="347">
        <v>21.7</v>
      </c>
      <c r="H955" s="167" t="s">
        <v>2273</v>
      </c>
      <c r="I955" s="353">
        <v>1</v>
      </c>
      <c r="J955" s="65"/>
      <c r="K955" s="65">
        <v>0.0032</v>
      </c>
      <c r="L955" s="65">
        <v>0.0078</v>
      </c>
      <c r="M955" s="65">
        <v>0.0192</v>
      </c>
      <c r="N955" s="65">
        <v>0.0468</v>
      </c>
      <c r="O955" s="61" t="s">
        <v>1349</v>
      </c>
      <c r="P955" s="61" t="s">
        <v>71</v>
      </c>
      <c r="Q955" s="156">
        <v>2021.12</v>
      </c>
      <c r="R955" s="90"/>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c r="BP955" s="8"/>
      <c r="BQ955" s="8"/>
      <c r="BR955" s="8"/>
      <c r="BS955" s="8"/>
      <c r="BT955" s="8"/>
      <c r="BU955" s="8"/>
      <c r="BV955" s="8"/>
      <c r="BW955" s="8"/>
      <c r="BX955" s="8"/>
      <c r="BY955" s="8"/>
      <c r="BZ955" s="8"/>
      <c r="CA955" s="8"/>
      <c r="CB955" s="8"/>
      <c r="CC955" s="8"/>
      <c r="CD955" s="8"/>
      <c r="CE955" s="8"/>
      <c r="CF955" s="8"/>
      <c r="CG955" s="8"/>
      <c r="CH955" s="8"/>
      <c r="CI955" s="8"/>
      <c r="CJ955" s="8"/>
      <c r="CK955" s="8"/>
      <c r="CL955" s="8"/>
      <c r="CM955" s="8"/>
      <c r="CN955" s="8"/>
      <c r="CO955" s="8"/>
      <c r="CP955" s="8"/>
      <c r="CQ955" s="8"/>
      <c r="CR955" s="8"/>
      <c r="CS955" s="8"/>
      <c r="CT955" s="8"/>
      <c r="CU955" s="8"/>
      <c r="CV955" s="8"/>
      <c r="CW955" s="8"/>
      <c r="CX955" s="8"/>
      <c r="CY955" s="8"/>
      <c r="CZ955" s="8"/>
      <c r="DA955" s="8"/>
      <c r="DB955" s="8"/>
      <c r="DC955" s="8"/>
      <c r="DD955" s="8"/>
      <c r="DE955" s="8"/>
      <c r="DF955" s="8"/>
      <c r="DG955" s="8"/>
      <c r="DH955" s="8"/>
      <c r="DI955" s="8"/>
      <c r="DJ955" s="8"/>
      <c r="DK955" s="8"/>
      <c r="DL955" s="8"/>
      <c r="DM955" s="8"/>
      <c r="DN955" s="8"/>
      <c r="DO955" s="8"/>
      <c r="DP955" s="8"/>
      <c r="DQ955" s="8"/>
      <c r="DR955" s="8"/>
      <c r="DS955" s="8"/>
      <c r="DT955" s="8"/>
      <c r="DU955" s="8"/>
      <c r="DV955" s="8"/>
      <c r="DW955" s="8"/>
      <c r="DX955" s="8"/>
      <c r="DY955" s="8"/>
      <c r="DZ955" s="8"/>
      <c r="EA955" s="8"/>
      <c r="EB955" s="8"/>
      <c r="EC955" s="8"/>
      <c r="ED955" s="8"/>
      <c r="EE955" s="8"/>
      <c r="EF955" s="8"/>
      <c r="EG955" s="8"/>
      <c r="EH955" s="8"/>
      <c r="EI955" s="8"/>
      <c r="EJ955" s="8"/>
      <c r="EK955" s="8"/>
      <c r="EL955" s="8"/>
      <c r="EM955" s="8"/>
      <c r="EN955" s="8"/>
      <c r="EO955" s="8"/>
      <c r="EP955" s="8"/>
      <c r="EQ955" s="8"/>
      <c r="ER955" s="8"/>
      <c r="ES955" s="8"/>
      <c r="ET955" s="8"/>
      <c r="EU955" s="8"/>
      <c r="EV955" s="8"/>
      <c r="EW955" s="8"/>
      <c r="EX955" s="8"/>
      <c r="EY955" s="8"/>
      <c r="EZ955" s="8"/>
      <c r="FA955" s="8"/>
      <c r="FB955" s="8"/>
      <c r="FC955" s="8"/>
      <c r="FD955" s="8"/>
      <c r="FE955" s="8"/>
      <c r="FF955" s="8"/>
      <c r="FG955" s="8"/>
      <c r="FH955" s="8"/>
      <c r="FI955" s="8"/>
      <c r="FJ955" s="8"/>
      <c r="FK955" s="8"/>
      <c r="FL955" s="8"/>
      <c r="FM955" s="8"/>
      <c r="FN955" s="8"/>
      <c r="FO955" s="8"/>
      <c r="FP955" s="8"/>
      <c r="FQ955" s="8"/>
      <c r="FR955" s="8"/>
      <c r="FS955" s="8"/>
      <c r="FT955" s="8"/>
      <c r="FU955" s="8"/>
      <c r="FV955" s="8"/>
      <c r="FW955" s="8"/>
      <c r="FX955" s="8"/>
      <c r="FY955" s="8"/>
      <c r="FZ955" s="8"/>
      <c r="GA955" s="8"/>
      <c r="GB955" s="8"/>
      <c r="GC955" s="8"/>
      <c r="GD955" s="8"/>
      <c r="GE955" s="8"/>
      <c r="GF955" s="8"/>
      <c r="GG955" s="8"/>
      <c r="GH955" s="8"/>
      <c r="GI955" s="8"/>
      <c r="GJ955" s="8"/>
      <c r="GK955" s="8"/>
      <c r="GL955" s="8"/>
      <c r="GM955" s="8"/>
      <c r="GN955" s="8"/>
      <c r="GO955" s="8"/>
      <c r="GP955" s="8"/>
      <c r="GQ955" s="8"/>
      <c r="GR955" s="8"/>
      <c r="GS955" s="8"/>
      <c r="GT955" s="8"/>
      <c r="GU955" s="8"/>
      <c r="GV955" s="8"/>
      <c r="GW955" s="8"/>
      <c r="GX955" s="8"/>
      <c r="GY955" s="8"/>
      <c r="GZ955" s="8"/>
      <c r="HA955" s="8"/>
      <c r="HB955" s="8"/>
      <c r="HC955" s="8"/>
      <c r="HD955" s="8"/>
      <c r="HE955" s="8"/>
      <c r="HF955" s="8"/>
      <c r="HG955" s="8"/>
      <c r="HH955" s="8"/>
      <c r="HI955" s="8"/>
      <c r="HJ955" s="8"/>
      <c r="HK955" s="8"/>
      <c r="HL955" s="8"/>
      <c r="HM955" s="8"/>
      <c r="HN955" s="8"/>
      <c r="HO955" s="8"/>
      <c r="HP955" s="8"/>
      <c r="HQ955" s="8"/>
      <c r="HR955" s="8"/>
      <c r="HS955" s="8"/>
      <c r="HT955" s="8"/>
      <c r="HU955" s="8"/>
      <c r="HV955" s="8"/>
      <c r="HW955" s="8"/>
      <c r="HX955" s="8"/>
      <c r="HY955" s="8"/>
      <c r="HZ955" s="8"/>
      <c r="IA955" s="8"/>
      <c r="IB955" s="8"/>
      <c r="IC955" s="8"/>
      <c r="ID955" s="8"/>
      <c r="IE955" s="8"/>
      <c r="IF955" s="8"/>
      <c r="IG955" s="8"/>
      <c r="IH955" s="8"/>
      <c r="II955" s="8"/>
      <c r="IJ955" s="8"/>
      <c r="IK955" s="8"/>
      <c r="IL955" s="8"/>
      <c r="IM955" s="8"/>
      <c r="IN955" s="8"/>
      <c r="IO955" s="8"/>
    </row>
    <row r="956" s="10" customFormat="1" ht="50" customHeight="1" spans="1:18">
      <c r="A956" s="58" t="s">
        <v>2274</v>
      </c>
      <c r="B956" s="58"/>
      <c r="C956" s="90"/>
      <c r="D956" s="90"/>
      <c r="E956" s="58" t="s">
        <v>2275</v>
      </c>
      <c r="F956" s="110" t="s">
        <v>2276</v>
      </c>
      <c r="G956" s="100">
        <f>SUM(G957:G972)</f>
        <v>1193.04</v>
      </c>
      <c r="H956" s="120"/>
      <c r="I956" s="90"/>
      <c r="J956" s="90"/>
      <c r="K956" s="90"/>
      <c r="L956" s="90"/>
      <c r="M956" s="90"/>
      <c r="N956" s="90"/>
      <c r="O956" s="90"/>
      <c r="P956" s="90"/>
      <c r="Q956" s="335"/>
      <c r="R956" s="90"/>
    </row>
    <row r="957" s="10" customFormat="1" ht="50" customHeight="1" spans="1:18">
      <c r="A957" s="61">
        <v>1</v>
      </c>
      <c r="B957" s="61" t="s">
        <v>2277</v>
      </c>
      <c r="C957" s="61" t="s">
        <v>39</v>
      </c>
      <c r="D957" s="61" t="s">
        <v>745</v>
      </c>
      <c r="E957" s="61" t="s">
        <v>1564</v>
      </c>
      <c r="F957" s="66" t="s">
        <v>2278</v>
      </c>
      <c r="G957" s="64">
        <v>10</v>
      </c>
      <c r="H957" s="66" t="s">
        <v>2279</v>
      </c>
      <c r="I957" s="61"/>
      <c r="J957" s="61">
        <v>1</v>
      </c>
      <c r="K957" s="61">
        <v>0.0122</v>
      </c>
      <c r="L957" s="61">
        <v>0.0346</v>
      </c>
      <c r="M957" s="61">
        <v>0.559</v>
      </c>
      <c r="N957" s="61">
        <v>0.1525</v>
      </c>
      <c r="O957" s="61" t="s">
        <v>1349</v>
      </c>
      <c r="P957" s="61" t="s">
        <v>111</v>
      </c>
      <c r="Q957" s="156">
        <v>2021.12</v>
      </c>
      <c r="R957" s="61"/>
    </row>
    <row r="958" s="10" customFormat="1" ht="50" customHeight="1" spans="1:18">
      <c r="A958" s="90">
        <v>2</v>
      </c>
      <c r="B958" s="90" t="s">
        <v>2280</v>
      </c>
      <c r="C958" s="233" t="s">
        <v>880</v>
      </c>
      <c r="D958" s="61" t="s">
        <v>46</v>
      </c>
      <c r="E958" s="61" t="s">
        <v>2281</v>
      </c>
      <c r="F958" s="66" t="s">
        <v>2282</v>
      </c>
      <c r="G958" s="128">
        <v>201</v>
      </c>
      <c r="H958" s="225" t="s">
        <v>1406</v>
      </c>
      <c r="I958" s="90">
        <v>1</v>
      </c>
      <c r="J958" s="90"/>
      <c r="K958" s="115"/>
      <c r="L958" s="156">
        <v>0.0052</v>
      </c>
      <c r="M958" s="61"/>
      <c r="N958" s="156">
        <v>0.0364</v>
      </c>
      <c r="O958" s="61" t="s">
        <v>1349</v>
      </c>
      <c r="P958" s="90" t="s">
        <v>54</v>
      </c>
      <c r="Q958" s="156">
        <v>2021.12</v>
      </c>
      <c r="R958" s="90"/>
    </row>
    <row r="959" s="10" customFormat="1" ht="50" customHeight="1" spans="1:18">
      <c r="A959" s="61">
        <v>3</v>
      </c>
      <c r="B959" s="90" t="s">
        <v>2283</v>
      </c>
      <c r="C959" s="233" t="s">
        <v>880</v>
      </c>
      <c r="D959" s="61" t="s">
        <v>46</v>
      </c>
      <c r="E959" s="61" t="s">
        <v>2284</v>
      </c>
      <c r="F959" s="66" t="s">
        <v>2285</v>
      </c>
      <c r="G959" s="128">
        <v>49.5</v>
      </c>
      <c r="H959" s="225" t="s">
        <v>1406</v>
      </c>
      <c r="I959" s="90">
        <v>1</v>
      </c>
      <c r="J959" s="90"/>
      <c r="K959" s="115"/>
      <c r="L959" s="65">
        <v>0.0088</v>
      </c>
      <c r="M959" s="61"/>
      <c r="N959" s="156">
        <v>0.0241</v>
      </c>
      <c r="O959" s="61" t="s">
        <v>1349</v>
      </c>
      <c r="P959" s="90" t="s">
        <v>54</v>
      </c>
      <c r="Q959" s="156">
        <v>2021.12</v>
      </c>
      <c r="R959" s="90"/>
    </row>
    <row r="960" s="10" customFormat="1" ht="50" customHeight="1" spans="1:18">
      <c r="A960" s="90">
        <v>4</v>
      </c>
      <c r="B960" s="90" t="s">
        <v>2286</v>
      </c>
      <c r="C960" s="233" t="s">
        <v>880</v>
      </c>
      <c r="D960" s="61" t="s">
        <v>46</v>
      </c>
      <c r="E960" s="61" t="s">
        <v>2287</v>
      </c>
      <c r="F960" s="120" t="s">
        <v>2288</v>
      </c>
      <c r="G960" s="128">
        <v>135</v>
      </c>
      <c r="H960" s="225" t="s">
        <v>1406</v>
      </c>
      <c r="I960" s="90">
        <v>1</v>
      </c>
      <c r="J960" s="90"/>
      <c r="K960" s="115"/>
      <c r="L960" s="65">
        <v>0.0083</v>
      </c>
      <c r="M960" s="61"/>
      <c r="N960" s="156">
        <v>0.0406</v>
      </c>
      <c r="O960" s="61" t="s">
        <v>1349</v>
      </c>
      <c r="P960" s="90" t="s">
        <v>54</v>
      </c>
      <c r="Q960" s="156">
        <v>2021.12</v>
      </c>
      <c r="R960" s="90"/>
    </row>
    <row r="961" s="10" customFormat="1" ht="50" customHeight="1" spans="1:18">
      <c r="A961" s="61">
        <v>5</v>
      </c>
      <c r="B961" s="61" t="s">
        <v>2289</v>
      </c>
      <c r="C961" s="61" t="s">
        <v>39</v>
      </c>
      <c r="D961" s="234" t="s">
        <v>46</v>
      </c>
      <c r="E961" s="61" t="s">
        <v>1618</v>
      </c>
      <c r="F961" s="66" t="s">
        <v>2290</v>
      </c>
      <c r="G961" s="222">
        <v>21.08</v>
      </c>
      <c r="H961" s="66" t="s">
        <v>2291</v>
      </c>
      <c r="I961" s="367">
        <v>1</v>
      </c>
      <c r="J961" s="236"/>
      <c r="K961" s="87">
        <v>0.0014</v>
      </c>
      <c r="L961" s="87"/>
      <c r="M961" s="87">
        <v>0.0079</v>
      </c>
      <c r="N961" s="87"/>
      <c r="O961" s="61" t="s">
        <v>1349</v>
      </c>
      <c r="P961" s="90" t="s">
        <v>67</v>
      </c>
      <c r="Q961" s="156">
        <v>2021.12</v>
      </c>
      <c r="R961" s="61"/>
    </row>
    <row r="962" s="10" customFormat="1" ht="50" customHeight="1" spans="1:18">
      <c r="A962" s="90">
        <v>6</v>
      </c>
      <c r="B962" s="61" t="s">
        <v>2292</v>
      </c>
      <c r="C962" s="90" t="s">
        <v>39</v>
      </c>
      <c r="D962" s="90" t="s">
        <v>40</v>
      </c>
      <c r="E962" s="61" t="s">
        <v>2244</v>
      </c>
      <c r="F962" s="66" t="s">
        <v>2293</v>
      </c>
      <c r="G962" s="128">
        <v>26.4</v>
      </c>
      <c r="H962" s="111" t="s">
        <v>2294</v>
      </c>
      <c r="I962" s="64"/>
      <c r="J962" s="67">
        <v>1</v>
      </c>
      <c r="K962" s="64">
        <v>0.0051</v>
      </c>
      <c r="L962" s="64">
        <v>0.0006</v>
      </c>
      <c r="M962" s="64">
        <v>0.0203</v>
      </c>
      <c r="N962" s="64">
        <v>0.0075</v>
      </c>
      <c r="O962" s="61" t="s">
        <v>1349</v>
      </c>
      <c r="P962" s="64" t="s">
        <v>76</v>
      </c>
      <c r="Q962" s="93" t="s">
        <v>1376</v>
      </c>
      <c r="R962" s="90"/>
    </row>
    <row r="963" s="10" customFormat="1" ht="50" customHeight="1" spans="1:18">
      <c r="A963" s="61">
        <v>7</v>
      </c>
      <c r="B963" s="61" t="s">
        <v>2295</v>
      </c>
      <c r="C963" s="61" t="s">
        <v>39</v>
      </c>
      <c r="D963" s="61" t="s">
        <v>1381</v>
      </c>
      <c r="E963" s="61" t="s">
        <v>2296</v>
      </c>
      <c r="F963" s="66" t="s">
        <v>2297</v>
      </c>
      <c r="G963" s="64">
        <v>22</v>
      </c>
      <c r="H963" s="66" t="s">
        <v>1634</v>
      </c>
      <c r="I963" s="61">
        <v>1</v>
      </c>
      <c r="J963" s="61"/>
      <c r="K963" s="61">
        <v>0.0081</v>
      </c>
      <c r="L963" s="61">
        <v>0.0147</v>
      </c>
      <c r="M963" s="61">
        <v>0.0484</v>
      </c>
      <c r="N963" s="61">
        <v>0.0689</v>
      </c>
      <c r="O963" s="61" t="s">
        <v>1349</v>
      </c>
      <c r="P963" s="61" t="s">
        <v>65</v>
      </c>
      <c r="Q963" s="156">
        <v>2021.12</v>
      </c>
      <c r="R963" s="90"/>
    </row>
    <row r="964" s="10" customFormat="1" ht="50" customHeight="1" spans="1:18">
      <c r="A964" s="90">
        <v>8</v>
      </c>
      <c r="B964" s="61" t="s">
        <v>2298</v>
      </c>
      <c r="C964" s="90" t="s">
        <v>39</v>
      </c>
      <c r="D964" s="61" t="s">
        <v>1381</v>
      </c>
      <c r="E964" s="61" t="s">
        <v>102</v>
      </c>
      <c r="F964" s="63" t="s">
        <v>2299</v>
      </c>
      <c r="G964" s="128">
        <v>50</v>
      </c>
      <c r="H964" s="66" t="s">
        <v>1706</v>
      </c>
      <c r="I964" s="90">
        <v>1</v>
      </c>
      <c r="J964" s="90"/>
      <c r="K964" s="87">
        <v>0.0081</v>
      </c>
      <c r="L964" s="87">
        <v>0.0147</v>
      </c>
      <c r="M964" s="87">
        <v>0.0484</v>
      </c>
      <c r="N964" s="87">
        <v>0.0689</v>
      </c>
      <c r="O964" s="67" t="s">
        <v>1349</v>
      </c>
      <c r="P964" s="67" t="s">
        <v>65</v>
      </c>
      <c r="Q964" s="156">
        <v>2021.12</v>
      </c>
      <c r="R964" s="90"/>
    </row>
    <row r="965" s="10" customFormat="1" ht="50" customHeight="1" spans="1:18">
      <c r="A965" s="61">
        <v>9</v>
      </c>
      <c r="B965" s="90" t="s">
        <v>2300</v>
      </c>
      <c r="C965" s="90" t="s">
        <v>39</v>
      </c>
      <c r="D965" s="90" t="s">
        <v>1386</v>
      </c>
      <c r="E965" s="61" t="s">
        <v>1544</v>
      </c>
      <c r="F965" s="66" t="s">
        <v>2301</v>
      </c>
      <c r="G965" s="89">
        <v>140</v>
      </c>
      <c r="H965" s="160" t="s">
        <v>2302</v>
      </c>
      <c r="I965" s="90">
        <v>1</v>
      </c>
      <c r="J965" s="90"/>
      <c r="K965" s="128">
        <v>0.0144</v>
      </c>
      <c r="L965" s="128">
        <v>0.0251</v>
      </c>
      <c r="M965" s="128">
        <v>0.0668</v>
      </c>
      <c r="N965" s="128">
        <v>0.1074</v>
      </c>
      <c r="O965" s="90" t="s">
        <v>1349</v>
      </c>
      <c r="P965" s="90" t="s">
        <v>47</v>
      </c>
      <c r="Q965" s="65">
        <v>2021.12</v>
      </c>
      <c r="R965" s="61"/>
    </row>
    <row r="966" s="10" customFormat="1" ht="50" customHeight="1" spans="1:18">
      <c r="A966" s="90">
        <v>10</v>
      </c>
      <c r="B966" s="61" t="s">
        <v>2303</v>
      </c>
      <c r="C966" s="90" t="s">
        <v>39</v>
      </c>
      <c r="D966" s="90" t="s">
        <v>40</v>
      </c>
      <c r="E966" s="61" t="s">
        <v>1601</v>
      </c>
      <c r="F966" s="66" t="s">
        <v>2304</v>
      </c>
      <c r="G966" s="64">
        <v>100</v>
      </c>
      <c r="H966" s="66" t="s">
        <v>1528</v>
      </c>
      <c r="I966" s="132">
        <v>1</v>
      </c>
      <c r="J966" s="132"/>
      <c r="K966" s="86">
        <v>0.0194</v>
      </c>
      <c r="L966" s="86">
        <v>0.029</v>
      </c>
      <c r="M966" s="86">
        <v>0.0958</v>
      </c>
      <c r="N966" s="87">
        <v>0.1448</v>
      </c>
      <c r="O966" s="61" t="s">
        <v>1349</v>
      </c>
      <c r="P966" s="90" t="s">
        <v>47</v>
      </c>
      <c r="Q966" s="156">
        <v>2021.12</v>
      </c>
      <c r="R966" s="371"/>
    </row>
    <row r="967" s="10" customFormat="1" ht="50" customHeight="1" spans="1:18">
      <c r="A967" s="61">
        <v>11</v>
      </c>
      <c r="B967" s="61" t="s">
        <v>2305</v>
      </c>
      <c r="C967" s="90" t="s">
        <v>39</v>
      </c>
      <c r="D967" s="90" t="s">
        <v>40</v>
      </c>
      <c r="E967" s="61" t="s">
        <v>2306</v>
      </c>
      <c r="F967" s="66" t="s">
        <v>2307</v>
      </c>
      <c r="G967" s="64">
        <v>268</v>
      </c>
      <c r="H967" s="66" t="s">
        <v>1528</v>
      </c>
      <c r="I967" s="132">
        <v>6</v>
      </c>
      <c r="J967" s="132">
        <v>1</v>
      </c>
      <c r="K967" s="86">
        <v>0.1167</v>
      </c>
      <c r="L967" s="86">
        <v>0.1567</v>
      </c>
      <c r="M967" s="86">
        <v>0.5451</v>
      </c>
      <c r="N967" s="87">
        <v>0.8133</v>
      </c>
      <c r="O967" s="61" t="s">
        <v>1349</v>
      </c>
      <c r="P967" s="90" t="s">
        <v>47</v>
      </c>
      <c r="Q967" s="156">
        <v>2021.12</v>
      </c>
      <c r="R967" s="371"/>
    </row>
    <row r="968" s="10" customFormat="1" ht="59" customHeight="1" spans="1:18">
      <c r="A968" s="90">
        <v>12</v>
      </c>
      <c r="B968" s="61" t="s">
        <v>2308</v>
      </c>
      <c r="C968" s="90" t="s">
        <v>39</v>
      </c>
      <c r="D968" s="90" t="s">
        <v>40</v>
      </c>
      <c r="E968" s="61" t="s">
        <v>1547</v>
      </c>
      <c r="F968" s="66" t="s">
        <v>2309</v>
      </c>
      <c r="G968" s="128">
        <v>38</v>
      </c>
      <c r="H968" s="66" t="s">
        <v>2310</v>
      </c>
      <c r="I968" s="132">
        <v>1</v>
      </c>
      <c r="J968" s="132"/>
      <c r="K968" s="86">
        <v>0.0013</v>
      </c>
      <c r="L968" s="86">
        <v>0.0011</v>
      </c>
      <c r="M968" s="86">
        <v>0.0057</v>
      </c>
      <c r="N968" s="87">
        <v>0.0046</v>
      </c>
      <c r="O968" s="61" t="s">
        <v>1349</v>
      </c>
      <c r="P968" s="90" t="s">
        <v>47</v>
      </c>
      <c r="Q968" s="156">
        <v>2021.12</v>
      </c>
      <c r="R968" s="371"/>
    </row>
    <row r="969" s="10" customFormat="1" ht="50" customHeight="1" spans="1:18">
      <c r="A969" s="61">
        <v>13</v>
      </c>
      <c r="B969" s="61" t="s">
        <v>2311</v>
      </c>
      <c r="C969" s="90" t="s">
        <v>39</v>
      </c>
      <c r="D969" s="90" t="s">
        <v>40</v>
      </c>
      <c r="E969" s="61" t="s">
        <v>1601</v>
      </c>
      <c r="F969" s="66" t="s">
        <v>2312</v>
      </c>
      <c r="G969" s="128">
        <v>30</v>
      </c>
      <c r="H969" s="66" t="s">
        <v>2310</v>
      </c>
      <c r="I969" s="114">
        <v>1</v>
      </c>
      <c r="J969" s="87"/>
      <c r="K969" s="86">
        <v>0.0212</v>
      </c>
      <c r="L969" s="86">
        <v>0.0303</v>
      </c>
      <c r="M969" s="86">
        <v>0.1061</v>
      </c>
      <c r="N969" s="87">
        <v>0.1374</v>
      </c>
      <c r="O969" s="61" t="s">
        <v>1349</v>
      </c>
      <c r="P969" s="90" t="s">
        <v>47</v>
      </c>
      <c r="Q969" s="156">
        <v>2021.12</v>
      </c>
      <c r="R969" s="371"/>
    </row>
    <row r="970" s="10" customFormat="1" ht="48" customHeight="1" spans="1:18">
      <c r="A970" s="90">
        <v>14</v>
      </c>
      <c r="B970" s="61" t="s">
        <v>2313</v>
      </c>
      <c r="C970" s="234" t="s">
        <v>1667</v>
      </c>
      <c r="D970" s="90" t="s">
        <v>40</v>
      </c>
      <c r="E970" s="234" t="s">
        <v>2314</v>
      </c>
      <c r="F970" s="66" t="s">
        <v>2315</v>
      </c>
      <c r="G970" s="222">
        <v>8.5</v>
      </c>
      <c r="H970" s="66" t="s">
        <v>2256</v>
      </c>
      <c r="I970" s="92">
        <v>1</v>
      </c>
      <c r="J970" s="86"/>
      <c r="K970" s="86">
        <v>0.0109</v>
      </c>
      <c r="L970" s="86">
        <v>0.0229</v>
      </c>
      <c r="M970" s="61">
        <v>0.0507</v>
      </c>
      <c r="N970" s="61">
        <v>0.1085</v>
      </c>
      <c r="O970" s="61" t="s">
        <v>1349</v>
      </c>
      <c r="P970" s="61" t="s">
        <v>58</v>
      </c>
      <c r="Q970" s="156">
        <v>2021.12</v>
      </c>
      <c r="R970" s="61"/>
    </row>
    <row r="971" s="10" customFormat="1" ht="48" customHeight="1" spans="1:18">
      <c r="A971" s="61">
        <v>15</v>
      </c>
      <c r="B971" s="67" t="s">
        <v>2316</v>
      </c>
      <c r="C971" s="61" t="s">
        <v>39</v>
      </c>
      <c r="D971" s="90" t="s">
        <v>40</v>
      </c>
      <c r="E971" s="61" t="s">
        <v>2271</v>
      </c>
      <c r="F971" s="66" t="s">
        <v>2317</v>
      </c>
      <c r="G971" s="64">
        <v>60</v>
      </c>
      <c r="H971" s="66" t="s">
        <v>1867</v>
      </c>
      <c r="I971" s="61">
        <v>1</v>
      </c>
      <c r="J971" s="86">
        <v>0</v>
      </c>
      <c r="K971" s="86">
        <v>0</v>
      </c>
      <c r="L971" s="86">
        <v>0.0091</v>
      </c>
      <c r="M971" s="90">
        <v>0.0439</v>
      </c>
      <c r="N971" s="86">
        <v>0.0468</v>
      </c>
      <c r="O971" s="61" t="s">
        <v>1349</v>
      </c>
      <c r="P971" s="61" t="s">
        <v>71</v>
      </c>
      <c r="Q971" s="156">
        <v>2021.12</v>
      </c>
      <c r="R971" s="61"/>
    </row>
    <row r="972" s="10" customFormat="1" ht="79" customHeight="1" spans="1:18">
      <c r="A972" s="90">
        <v>16</v>
      </c>
      <c r="B972" s="61" t="s">
        <v>2318</v>
      </c>
      <c r="C972" s="67" t="s">
        <v>39</v>
      </c>
      <c r="D972" s="220" t="s">
        <v>745</v>
      </c>
      <c r="E972" s="67" t="s">
        <v>2319</v>
      </c>
      <c r="F972" s="99" t="s">
        <v>2320</v>
      </c>
      <c r="G972" s="222">
        <v>33.56</v>
      </c>
      <c r="H972" s="66" t="s">
        <v>1399</v>
      </c>
      <c r="I972" s="65">
        <v>1</v>
      </c>
      <c r="J972" s="155"/>
      <c r="K972" s="65">
        <v>0.01</v>
      </c>
      <c r="L972" s="155">
        <v>0.0567</v>
      </c>
      <c r="M972" s="65">
        <v>0.0032</v>
      </c>
      <c r="N972" s="65">
        <v>0.0078</v>
      </c>
      <c r="O972" s="61" t="s">
        <v>1349</v>
      </c>
      <c r="P972" s="65" t="s">
        <v>71</v>
      </c>
      <c r="Q972" s="156">
        <v>2021.12</v>
      </c>
      <c r="R972" s="65"/>
    </row>
    <row r="973" s="10" customFormat="1" ht="47" customHeight="1" spans="1:18">
      <c r="A973" s="58" t="s">
        <v>2321</v>
      </c>
      <c r="B973" s="58"/>
      <c r="C973" s="61"/>
      <c r="D973" s="61"/>
      <c r="E973" s="58" t="s">
        <v>2322</v>
      </c>
      <c r="F973" s="72" t="s">
        <v>2323</v>
      </c>
      <c r="G973" s="100">
        <f>SUM(G974:G980)</f>
        <v>675.032</v>
      </c>
      <c r="H973" s="111"/>
      <c r="I973" s="132"/>
      <c r="J973" s="132"/>
      <c r="K973" s="115"/>
      <c r="L973" s="115"/>
      <c r="M973" s="115"/>
      <c r="N973" s="115"/>
      <c r="O973" s="90"/>
      <c r="P973" s="90"/>
      <c r="Q973" s="90"/>
      <c r="R973" s="90"/>
    </row>
    <row r="974" s="10" customFormat="1" ht="50" customHeight="1" spans="1:18">
      <c r="A974" s="61">
        <v>1</v>
      </c>
      <c r="B974" s="61" t="s">
        <v>2324</v>
      </c>
      <c r="C974" s="61" t="s">
        <v>39</v>
      </c>
      <c r="D974" s="220" t="s">
        <v>745</v>
      </c>
      <c r="E974" s="61" t="s">
        <v>1361</v>
      </c>
      <c r="F974" s="66" t="s">
        <v>2325</v>
      </c>
      <c r="G974" s="64">
        <v>65</v>
      </c>
      <c r="H974" s="63" t="s">
        <v>2326</v>
      </c>
      <c r="I974" s="67">
        <v>1</v>
      </c>
      <c r="J974" s="67"/>
      <c r="K974" s="61">
        <v>0.0108</v>
      </c>
      <c r="L974" s="61">
        <v>0.021</v>
      </c>
      <c r="M974" s="61">
        <v>0.0511</v>
      </c>
      <c r="N974" s="61">
        <v>0.0982</v>
      </c>
      <c r="O974" s="61" t="s">
        <v>1349</v>
      </c>
      <c r="P974" s="61" t="s">
        <v>111</v>
      </c>
      <c r="Q974" s="156">
        <v>2021.12</v>
      </c>
      <c r="R974" s="61"/>
    </row>
    <row r="975" s="10" customFormat="1" ht="50" customHeight="1" spans="1:18">
      <c r="A975" s="90">
        <v>2</v>
      </c>
      <c r="B975" s="61" t="s">
        <v>2327</v>
      </c>
      <c r="C975" s="61" t="s">
        <v>39</v>
      </c>
      <c r="D975" s="220" t="s">
        <v>745</v>
      </c>
      <c r="E975" s="61" t="s">
        <v>2328</v>
      </c>
      <c r="F975" s="66" t="s">
        <v>2329</v>
      </c>
      <c r="G975" s="222">
        <v>123.47</v>
      </c>
      <c r="H975" s="66" t="s">
        <v>2330</v>
      </c>
      <c r="I975" s="349"/>
      <c r="J975" s="350">
        <v>1</v>
      </c>
      <c r="K975" s="351">
        <v>0.0055</v>
      </c>
      <c r="L975" s="234"/>
      <c r="M975" s="234">
        <v>0.0309</v>
      </c>
      <c r="N975" s="368"/>
      <c r="O975" s="61" t="s">
        <v>1349</v>
      </c>
      <c r="P975" s="90" t="s">
        <v>67</v>
      </c>
      <c r="Q975" s="156">
        <v>2021.12</v>
      </c>
      <c r="R975" s="61"/>
    </row>
    <row r="976" s="10" customFormat="1" ht="50" customHeight="1" spans="1:18">
      <c r="A976" s="61">
        <v>3</v>
      </c>
      <c r="B976" s="61" t="s">
        <v>2331</v>
      </c>
      <c r="C976" s="61" t="s">
        <v>39</v>
      </c>
      <c r="D976" s="352" t="s">
        <v>2332</v>
      </c>
      <c r="E976" s="61" t="s">
        <v>1618</v>
      </c>
      <c r="F976" s="66" t="s">
        <v>2333</v>
      </c>
      <c r="G976" s="222">
        <v>32.89</v>
      </c>
      <c r="H976" s="66" t="s">
        <v>2334</v>
      </c>
      <c r="I976" s="349">
        <v>1</v>
      </c>
      <c r="J976" s="350"/>
      <c r="K976" s="352">
        <v>0.0055</v>
      </c>
      <c r="L976" s="234"/>
      <c r="M976" s="234">
        <v>0.0309</v>
      </c>
      <c r="N976" s="368"/>
      <c r="O976" s="61" t="s">
        <v>1349</v>
      </c>
      <c r="P976" s="90" t="s">
        <v>67</v>
      </c>
      <c r="Q976" s="156">
        <v>2021.12</v>
      </c>
      <c r="R976" s="61"/>
    </row>
    <row r="977" s="10" customFormat="1" ht="50" customHeight="1" spans="1:18">
      <c r="A977" s="61">
        <v>4</v>
      </c>
      <c r="B977" s="65" t="s">
        <v>2335</v>
      </c>
      <c r="C977" s="61" t="s">
        <v>39</v>
      </c>
      <c r="D977" s="352" t="s">
        <v>2336</v>
      </c>
      <c r="E977" s="61" t="s">
        <v>1582</v>
      </c>
      <c r="F977" s="66" t="s">
        <v>2337</v>
      </c>
      <c r="G977" s="64">
        <v>3.672</v>
      </c>
      <c r="H977" s="66" t="s">
        <v>2338</v>
      </c>
      <c r="I977" s="349"/>
      <c r="J977" s="350">
        <v>1</v>
      </c>
      <c r="K977" s="352">
        <v>0.0022</v>
      </c>
      <c r="L977" s="234"/>
      <c r="M977" s="234">
        <v>0.0106</v>
      </c>
      <c r="N977" s="368"/>
      <c r="O977" s="61" t="s">
        <v>1349</v>
      </c>
      <c r="P977" s="90" t="s">
        <v>67</v>
      </c>
      <c r="Q977" s="156">
        <v>2021.12</v>
      </c>
      <c r="R977" s="61"/>
    </row>
    <row r="978" s="10" customFormat="1" ht="73" customHeight="1" spans="1:18">
      <c r="A978" s="90">
        <v>5</v>
      </c>
      <c r="B978" s="61" t="s">
        <v>2339</v>
      </c>
      <c r="C978" s="61" t="s">
        <v>39</v>
      </c>
      <c r="D978" s="234" t="s">
        <v>46</v>
      </c>
      <c r="E978" s="61" t="s">
        <v>2193</v>
      </c>
      <c r="F978" s="66" t="s">
        <v>2340</v>
      </c>
      <c r="G978" s="359">
        <v>210</v>
      </c>
      <c r="H978" s="66" t="s">
        <v>2341</v>
      </c>
      <c r="I978" s="367"/>
      <c r="J978" s="369">
        <v>1</v>
      </c>
      <c r="K978" s="370">
        <v>0.006</v>
      </c>
      <c r="L978" s="87"/>
      <c r="M978" s="87">
        <v>0.0292</v>
      </c>
      <c r="N978" s="87"/>
      <c r="O978" s="61" t="s">
        <v>1349</v>
      </c>
      <c r="P978" s="90" t="s">
        <v>67</v>
      </c>
      <c r="Q978" s="156">
        <v>2021.12</v>
      </c>
      <c r="R978" s="61"/>
    </row>
    <row r="979" s="10" customFormat="1" ht="50" customHeight="1" spans="1:18">
      <c r="A979" s="61">
        <v>6</v>
      </c>
      <c r="B979" s="61" t="s">
        <v>2342</v>
      </c>
      <c r="C979" s="61" t="s">
        <v>39</v>
      </c>
      <c r="D979" s="220" t="s">
        <v>1381</v>
      </c>
      <c r="E979" s="61" t="s">
        <v>2296</v>
      </c>
      <c r="F979" s="66" t="s">
        <v>2343</v>
      </c>
      <c r="G979" s="222">
        <v>75</v>
      </c>
      <c r="H979" s="66" t="s">
        <v>1528</v>
      </c>
      <c r="I979" s="67">
        <v>1</v>
      </c>
      <c r="J979" s="67"/>
      <c r="K979" s="61">
        <v>0.0081</v>
      </c>
      <c r="L979" s="61">
        <v>0.0147</v>
      </c>
      <c r="M979" s="61">
        <v>0.0484</v>
      </c>
      <c r="N979" s="61">
        <v>0.0689</v>
      </c>
      <c r="O979" s="61" t="s">
        <v>1349</v>
      </c>
      <c r="P979" s="61" t="s">
        <v>65</v>
      </c>
      <c r="Q979" s="156">
        <v>2021.12</v>
      </c>
      <c r="R979" s="90"/>
    </row>
    <row r="980" s="10" customFormat="1" ht="50" customHeight="1" spans="1:18">
      <c r="A980" s="61">
        <v>7</v>
      </c>
      <c r="B980" s="61" t="s">
        <v>2344</v>
      </c>
      <c r="C980" s="61" t="s">
        <v>39</v>
      </c>
      <c r="D980" s="90" t="s">
        <v>40</v>
      </c>
      <c r="E980" s="61" t="s">
        <v>2345</v>
      </c>
      <c r="F980" s="66" t="s">
        <v>2346</v>
      </c>
      <c r="G980" s="64">
        <v>165</v>
      </c>
      <c r="H980" s="66" t="s">
        <v>2347</v>
      </c>
      <c r="I980" s="61">
        <v>1</v>
      </c>
      <c r="J980" s="61"/>
      <c r="K980" s="65">
        <v>0.089</v>
      </c>
      <c r="L980" s="61">
        <v>0.166</v>
      </c>
      <c r="M980" s="61">
        <v>0.432</v>
      </c>
      <c r="N980" s="61">
        <v>0.452</v>
      </c>
      <c r="O980" s="61" t="s">
        <v>1349</v>
      </c>
      <c r="P980" s="61" t="s">
        <v>121</v>
      </c>
      <c r="Q980" s="156">
        <v>2021.12</v>
      </c>
      <c r="R980" s="61"/>
    </row>
    <row r="981" s="10" customFormat="1" ht="50" customHeight="1" spans="1:18">
      <c r="A981" s="125" t="s">
        <v>2348</v>
      </c>
      <c r="B981" s="126"/>
      <c r="C981" s="84"/>
      <c r="D981" s="84"/>
      <c r="E981" s="58"/>
      <c r="F981" s="110" t="s">
        <v>2349</v>
      </c>
      <c r="G981" s="100">
        <f>SUM(G982:G982)</f>
        <v>29</v>
      </c>
      <c r="H981" s="110"/>
      <c r="I981" s="84"/>
      <c r="J981" s="84"/>
      <c r="K981" s="84"/>
      <c r="L981" s="84"/>
      <c r="M981" s="84"/>
      <c r="N981" s="84"/>
      <c r="O981" s="84"/>
      <c r="P981" s="84"/>
      <c r="Q981" s="84"/>
      <c r="R981" s="84"/>
    </row>
    <row r="982" s="10" customFormat="1" ht="50" customHeight="1" spans="1:18">
      <c r="A982" s="61">
        <v>1</v>
      </c>
      <c r="B982" s="61" t="s">
        <v>2350</v>
      </c>
      <c r="C982" s="61" t="s">
        <v>39</v>
      </c>
      <c r="D982" s="90" t="s">
        <v>40</v>
      </c>
      <c r="E982" s="61" t="s">
        <v>2351</v>
      </c>
      <c r="F982" s="66" t="s">
        <v>2352</v>
      </c>
      <c r="G982" s="64">
        <v>29</v>
      </c>
      <c r="H982" s="66" t="s">
        <v>2353</v>
      </c>
      <c r="I982" s="61">
        <v>1</v>
      </c>
      <c r="J982" s="61"/>
      <c r="K982" s="86">
        <v>0.0057</v>
      </c>
      <c r="L982" s="86">
        <v>0.0146</v>
      </c>
      <c r="M982" s="86">
        <v>0.0283</v>
      </c>
      <c r="N982" s="86">
        <v>0.0384</v>
      </c>
      <c r="O982" s="61" t="s">
        <v>1349</v>
      </c>
      <c r="P982" s="93" t="s">
        <v>41</v>
      </c>
      <c r="Q982" s="156">
        <v>2021.12</v>
      </c>
      <c r="R982" s="90"/>
    </row>
    <row r="983" s="25" customFormat="1" ht="49" customHeight="1" spans="1:249">
      <c r="A983" s="58" t="s">
        <v>2354</v>
      </c>
      <c r="B983" s="58"/>
      <c r="C983" s="84"/>
      <c r="D983" s="84"/>
      <c r="E983" s="58"/>
      <c r="F983" s="72" t="s">
        <v>2355</v>
      </c>
      <c r="G983" s="100">
        <f>SUM(G984:G993)</f>
        <v>1398.5</v>
      </c>
      <c r="H983" s="110"/>
      <c r="I983" s="84"/>
      <c r="J983" s="84"/>
      <c r="K983" s="84"/>
      <c r="L983" s="84"/>
      <c r="M983" s="84"/>
      <c r="N983" s="84"/>
      <c r="O983" s="84"/>
      <c r="P983" s="84"/>
      <c r="Q983" s="84"/>
      <c r="R983" s="84"/>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c r="BA983" s="7"/>
      <c r="BB983" s="7"/>
      <c r="BC983" s="7"/>
      <c r="BD983" s="7"/>
      <c r="BE983" s="7"/>
      <c r="BF983" s="7"/>
      <c r="BG983" s="7"/>
      <c r="BH983" s="7"/>
      <c r="BI983" s="7"/>
      <c r="BJ983" s="7"/>
      <c r="BK983" s="7"/>
      <c r="BL983" s="7"/>
      <c r="BM983" s="7"/>
      <c r="BN983" s="7"/>
      <c r="BO983" s="7"/>
      <c r="BP983" s="7"/>
      <c r="BQ983" s="7"/>
      <c r="BR983" s="7"/>
      <c r="BS983" s="7"/>
      <c r="BT983" s="7"/>
      <c r="BU983" s="7"/>
      <c r="BV983" s="7"/>
      <c r="BW983" s="7"/>
      <c r="BX983" s="7"/>
      <c r="BY983" s="7"/>
      <c r="BZ983" s="7"/>
      <c r="CA983" s="7"/>
      <c r="CB983" s="7"/>
      <c r="CC983" s="7"/>
      <c r="CD983" s="7"/>
      <c r="CE983" s="7"/>
      <c r="CF983" s="7"/>
      <c r="CG983" s="7"/>
      <c r="CH983" s="7"/>
      <c r="CI983" s="7"/>
      <c r="CJ983" s="7"/>
      <c r="CK983" s="7"/>
      <c r="CL983" s="7"/>
      <c r="CM983" s="7"/>
      <c r="CN983" s="7"/>
      <c r="CO983" s="7"/>
      <c r="CP983" s="7"/>
      <c r="CQ983" s="7"/>
      <c r="CR983" s="7"/>
      <c r="CS983" s="7"/>
      <c r="CT983" s="7"/>
      <c r="CU983" s="7"/>
      <c r="CV983" s="7"/>
      <c r="CW983" s="7"/>
      <c r="CX983" s="7"/>
      <c r="CY983" s="7"/>
      <c r="CZ983" s="7"/>
      <c r="DA983" s="7"/>
      <c r="DB983" s="7"/>
      <c r="DC983" s="7"/>
      <c r="DD983" s="7"/>
      <c r="DE983" s="7"/>
      <c r="DF983" s="7"/>
      <c r="DG983" s="7"/>
      <c r="DH983" s="7"/>
      <c r="DI983" s="7"/>
      <c r="DJ983" s="7"/>
      <c r="DK983" s="7"/>
      <c r="DL983" s="7"/>
      <c r="DM983" s="7"/>
      <c r="DN983" s="7"/>
      <c r="DO983" s="7"/>
      <c r="DP983" s="7"/>
      <c r="DQ983" s="7"/>
      <c r="DR983" s="7"/>
      <c r="DS983" s="7"/>
      <c r="DT983" s="7"/>
      <c r="DU983" s="7"/>
      <c r="DV983" s="7"/>
      <c r="DW983" s="7"/>
      <c r="DX983" s="7"/>
      <c r="DY983" s="7"/>
      <c r="DZ983" s="7"/>
      <c r="EA983" s="7"/>
      <c r="EB983" s="7"/>
      <c r="EC983" s="7"/>
      <c r="ED983" s="7"/>
      <c r="EE983" s="7"/>
      <c r="EF983" s="7"/>
      <c r="EG983" s="7"/>
      <c r="EH983" s="7"/>
      <c r="EI983" s="7"/>
      <c r="EJ983" s="7"/>
      <c r="EK983" s="7"/>
      <c r="EL983" s="7"/>
      <c r="EM983" s="7"/>
      <c r="EN983" s="7"/>
      <c r="EO983" s="7"/>
      <c r="EP983" s="7"/>
      <c r="EQ983" s="7"/>
      <c r="ER983" s="7"/>
      <c r="ES983" s="7"/>
      <c r="ET983" s="7"/>
      <c r="EU983" s="7"/>
      <c r="EV983" s="7"/>
      <c r="EW983" s="7"/>
      <c r="EX983" s="7"/>
      <c r="EY983" s="7"/>
      <c r="EZ983" s="7"/>
      <c r="FA983" s="7"/>
      <c r="FB983" s="7"/>
      <c r="FC983" s="7"/>
      <c r="FD983" s="7"/>
      <c r="FE983" s="7"/>
      <c r="FF983" s="7"/>
      <c r="FG983" s="7"/>
      <c r="FH983" s="7"/>
      <c r="FI983" s="7"/>
      <c r="FJ983" s="7"/>
      <c r="FK983" s="7"/>
      <c r="FL983" s="7"/>
      <c r="FM983" s="7"/>
      <c r="FN983" s="7"/>
      <c r="FO983" s="7"/>
      <c r="FP983" s="7"/>
      <c r="FQ983" s="7"/>
      <c r="FR983" s="7"/>
      <c r="FS983" s="7"/>
      <c r="FT983" s="7"/>
      <c r="FU983" s="7"/>
      <c r="FV983" s="7"/>
      <c r="FW983" s="7"/>
      <c r="FX983" s="7"/>
      <c r="FY983" s="7"/>
      <c r="FZ983" s="7"/>
      <c r="GA983" s="7"/>
      <c r="GB983" s="7"/>
      <c r="GC983" s="7"/>
      <c r="GD983" s="7"/>
      <c r="GE983" s="7"/>
      <c r="GF983" s="7"/>
      <c r="GG983" s="7"/>
      <c r="GH983" s="7"/>
      <c r="GI983" s="7"/>
      <c r="GJ983" s="7"/>
      <c r="GK983" s="7"/>
      <c r="GL983" s="7"/>
      <c r="GM983" s="7"/>
      <c r="GN983" s="7"/>
      <c r="GO983" s="7"/>
      <c r="GP983" s="7"/>
      <c r="GQ983" s="7"/>
      <c r="GR983" s="7"/>
      <c r="GS983" s="7"/>
      <c r="GT983" s="7"/>
      <c r="GU983" s="7"/>
      <c r="GV983" s="7"/>
      <c r="GW983" s="7"/>
      <c r="GX983" s="7"/>
      <c r="GY983" s="7"/>
      <c r="GZ983" s="7"/>
      <c r="HA983" s="7"/>
      <c r="HB983" s="7"/>
      <c r="HC983" s="7"/>
      <c r="HD983" s="7"/>
      <c r="HE983" s="7"/>
      <c r="HF983" s="7"/>
      <c r="HG983" s="7"/>
      <c r="HH983" s="7"/>
      <c r="HI983" s="7"/>
      <c r="HJ983" s="7"/>
      <c r="HK983" s="7"/>
      <c r="HL983" s="7"/>
      <c r="HM983" s="7"/>
      <c r="HN983" s="7"/>
      <c r="HO983" s="7"/>
      <c r="HP983" s="7"/>
      <c r="HQ983" s="7"/>
      <c r="HR983" s="7"/>
      <c r="HS983" s="7"/>
      <c r="HT983" s="7"/>
      <c r="HU983" s="7"/>
      <c r="HV983" s="7"/>
      <c r="HW983" s="7"/>
      <c r="HX983" s="7"/>
      <c r="HY983" s="7"/>
      <c r="HZ983" s="7"/>
      <c r="IA983" s="7"/>
      <c r="IB983" s="7"/>
      <c r="IC983" s="7"/>
      <c r="ID983" s="7"/>
      <c r="IE983" s="7"/>
      <c r="IF983" s="7"/>
      <c r="IG983" s="7"/>
      <c r="IH983" s="7"/>
      <c r="II983" s="7"/>
      <c r="IJ983" s="7"/>
      <c r="IK983" s="7"/>
      <c r="IL983" s="7"/>
      <c r="IM983" s="7"/>
      <c r="IN983" s="7"/>
      <c r="IO983" s="7"/>
    </row>
    <row r="984" s="10" customFormat="1" ht="60" customHeight="1" spans="1:18">
      <c r="A984" s="90">
        <v>1</v>
      </c>
      <c r="B984" s="61" t="s">
        <v>2356</v>
      </c>
      <c r="C984" s="61" t="s">
        <v>39</v>
      </c>
      <c r="D984" s="90" t="s">
        <v>40</v>
      </c>
      <c r="E984" s="61" t="s">
        <v>2357</v>
      </c>
      <c r="F984" s="66" t="s">
        <v>2358</v>
      </c>
      <c r="G984" s="64">
        <v>172</v>
      </c>
      <c r="H984" s="66" t="s">
        <v>1528</v>
      </c>
      <c r="I984" s="90">
        <v>2</v>
      </c>
      <c r="J984" s="90"/>
      <c r="K984" s="87">
        <v>0.0218</v>
      </c>
      <c r="L984" s="87">
        <v>0.0374</v>
      </c>
      <c r="M984" s="87">
        <v>0.1052</v>
      </c>
      <c r="N984" s="87">
        <v>0.1662</v>
      </c>
      <c r="O984" s="61" t="s">
        <v>1349</v>
      </c>
      <c r="P984" s="93" t="s">
        <v>41</v>
      </c>
      <c r="Q984" s="156">
        <v>2021.12</v>
      </c>
      <c r="R984" s="90"/>
    </row>
    <row r="985" s="10" customFormat="1" ht="60" customHeight="1" spans="1:18">
      <c r="A985" s="90">
        <v>2</v>
      </c>
      <c r="B985" s="61" t="s">
        <v>2359</v>
      </c>
      <c r="C985" s="61" t="s">
        <v>39</v>
      </c>
      <c r="D985" s="90" t="s">
        <v>40</v>
      </c>
      <c r="E985" s="61" t="s">
        <v>2360</v>
      </c>
      <c r="F985" s="66" t="s">
        <v>2361</v>
      </c>
      <c r="G985" s="64">
        <v>65.4</v>
      </c>
      <c r="H985" s="66" t="s">
        <v>1528</v>
      </c>
      <c r="I985" s="90">
        <v>1</v>
      </c>
      <c r="J985" s="90"/>
      <c r="K985" s="87">
        <v>0.0072</v>
      </c>
      <c r="L985" s="87">
        <v>0.0141</v>
      </c>
      <c r="M985" s="87">
        <v>0.0432</v>
      </c>
      <c r="N985" s="87">
        <v>0.0692</v>
      </c>
      <c r="O985" s="61" t="s">
        <v>1349</v>
      </c>
      <c r="P985" s="93" t="s">
        <v>83</v>
      </c>
      <c r="Q985" s="156">
        <v>2021.12</v>
      </c>
      <c r="R985" s="90"/>
    </row>
    <row r="986" s="10" customFormat="1" ht="60" customHeight="1" spans="1:249">
      <c r="A986" s="90">
        <v>3</v>
      </c>
      <c r="B986" s="152" t="s">
        <v>2362</v>
      </c>
      <c r="C986" s="61" t="s">
        <v>39</v>
      </c>
      <c r="D986" s="90" t="s">
        <v>40</v>
      </c>
      <c r="E986" s="61" t="s">
        <v>2363</v>
      </c>
      <c r="F986" s="360" t="s">
        <v>2364</v>
      </c>
      <c r="G986" s="361">
        <v>225.4</v>
      </c>
      <c r="H986" s="66" t="s">
        <v>1410</v>
      </c>
      <c r="I986" s="61">
        <v>1</v>
      </c>
      <c r="J986" s="61"/>
      <c r="K986" s="61">
        <v>0.0071</v>
      </c>
      <c r="L986" s="61">
        <v>0.0141</v>
      </c>
      <c r="M986" s="61">
        <v>0.0375</v>
      </c>
      <c r="N986" s="61">
        <v>0.0638</v>
      </c>
      <c r="O986" s="61" t="s">
        <v>1349</v>
      </c>
      <c r="P986" s="93" t="s">
        <v>50</v>
      </c>
      <c r="Q986" s="156">
        <v>2021.12</v>
      </c>
      <c r="R986" s="90"/>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c r="BP986" s="8"/>
      <c r="BQ986" s="8"/>
      <c r="BR986" s="8"/>
      <c r="BS986" s="8"/>
      <c r="BT986" s="8"/>
      <c r="BU986" s="8"/>
      <c r="BV986" s="8"/>
      <c r="BW986" s="8"/>
      <c r="BX986" s="8"/>
      <c r="BY986" s="8"/>
      <c r="BZ986" s="8"/>
      <c r="CA986" s="8"/>
      <c r="CB986" s="8"/>
      <c r="CC986" s="8"/>
      <c r="CD986" s="8"/>
      <c r="CE986" s="8"/>
      <c r="CF986" s="8"/>
      <c r="CG986" s="8"/>
      <c r="CH986" s="8"/>
      <c r="CI986" s="8"/>
      <c r="CJ986" s="8"/>
      <c r="CK986" s="8"/>
      <c r="CL986" s="8"/>
      <c r="CM986" s="8"/>
      <c r="CN986" s="8"/>
      <c r="CO986" s="8"/>
      <c r="CP986" s="8"/>
      <c r="CQ986" s="8"/>
      <c r="CR986" s="8"/>
      <c r="CS986" s="8"/>
      <c r="CT986" s="8"/>
      <c r="CU986" s="8"/>
      <c r="CV986" s="8"/>
      <c r="CW986" s="8"/>
      <c r="CX986" s="8"/>
      <c r="CY986" s="8"/>
      <c r="CZ986" s="8"/>
      <c r="DA986" s="8"/>
      <c r="DB986" s="8"/>
      <c r="DC986" s="8"/>
      <c r="DD986" s="8"/>
      <c r="DE986" s="8"/>
      <c r="DF986" s="8"/>
      <c r="DG986" s="8"/>
      <c r="DH986" s="8"/>
      <c r="DI986" s="8"/>
      <c r="DJ986" s="8"/>
      <c r="DK986" s="8"/>
      <c r="DL986" s="8"/>
      <c r="DM986" s="8"/>
      <c r="DN986" s="8"/>
      <c r="DO986" s="8"/>
      <c r="DP986" s="8"/>
      <c r="DQ986" s="8"/>
      <c r="DR986" s="8"/>
      <c r="DS986" s="8"/>
      <c r="DT986" s="8"/>
      <c r="DU986" s="8"/>
      <c r="DV986" s="8"/>
      <c r="DW986" s="8"/>
      <c r="DX986" s="8"/>
      <c r="DY986" s="8"/>
      <c r="DZ986" s="8"/>
      <c r="EA986" s="8"/>
      <c r="EB986" s="8"/>
      <c r="EC986" s="8"/>
      <c r="ED986" s="8"/>
      <c r="EE986" s="8"/>
      <c r="EF986" s="8"/>
      <c r="EG986" s="8"/>
      <c r="EH986" s="8"/>
      <c r="EI986" s="8"/>
      <c r="EJ986" s="8"/>
      <c r="EK986" s="8"/>
      <c r="EL986" s="8"/>
      <c r="EM986" s="8"/>
      <c r="EN986" s="8"/>
      <c r="EO986" s="8"/>
      <c r="EP986" s="8"/>
      <c r="EQ986" s="8"/>
      <c r="ER986" s="8"/>
      <c r="ES986" s="8"/>
      <c r="ET986" s="8"/>
      <c r="EU986" s="8"/>
      <c r="EV986" s="8"/>
      <c r="EW986" s="8"/>
      <c r="EX986" s="8"/>
      <c r="EY986" s="8"/>
      <c r="EZ986" s="8"/>
      <c r="FA986" s="8"/>
      <c r="FB986" s="8"/>
      <c r="FC986" s="8"/>
      <c r="FD986" s="8"/>
      <c r="FE986" s="8"/>
      <c r="FF986" s="8"/>
      <c r="FG986" s="8"/>
      <c r="FH986" s="8"/>
      <c r="FI986" s="8"/>
      <c r="FJ986" s="8"/>
      <c r="FK986" s="8"/>
      <c r="FL986" s="8"/>
      <c r="FM986" s="8"/>
      <c r="FN986" s="8"/>
      <c r="FO986" s="8"/>
      <c r="FP986" s="8"/>
      <c r="FQ986" s="8"/>
      <c r="FR986" s="8"/>
      <c r="FS986" s="8"/>
      <c r="FT986" s="8"/>
      <c r="FU986" s="8"/>
      <c r="FV986" s="8"/>
      <c r="FW986" s="8"/>
      <c r="FX986" s="8"/>
      <c r="FY986" s="8"/>
      <c r="FZ986" s="8"/>
      <c r="GA986" s="8"/>
      <c r="GB986" s="8"/>
      <c r="GC986" s="8"/>
      <c r="GD986" s="8"/>
      <c r="GE986" s="8"/>
      <c r="GF986" s="8"/>
      <c r="GG986" s="8"/>
      <c r="GH986" s="8"/>
      <c r="GI986" s="8"/>
      <c r="GJ986" s="8"/>
      <c r="GK986" s="8"/>
      <c r="GL986" s="8"/>
      <c r="GM986" s="8"/>
      <c r="GN986" s="8"/>
      <c r="GO986" s="8"/>
      <c r="GP986" s="8"/>
      <c r="GQ986" s="8"/>
      <c r="GR986" s="8"/>
      <c r="GS986" s="8"/>
      <c r="GT986" s="8"/>
      <c r="GU986" s="8"/>
      <c r="GV986" s="8"/>
      <c r="GW986" s="8"/>
      <c r="GX986" s="8"/>
      <c r="GY986" s="8"/>
      <c r="GZ986" s="8"/>
      <c r="HA986" s="8"/>
      <c r="HB986" s="8"/>
      <c r="HC986" s="8"/>
      <c r="HD986" s="8"/>
      <c r="HE986" s="8"/>
      <c r="HF986" s="8"/>
      <c r="HG986" s="8"/>
      <c r="HH986" s="8"/>
      <c r="HI986" s="8"/>
      <c r="HJ986" s="8"/>
      <c r="HK986" s="8"/>
      <c r="HL986" s="8"/>
      <c r="HM986" s="8"/>
      <c r="HN986" s="8"/>
      <c r="HO986" s="8"/>
      <c r="HP986" s="8"/>
      <c r="HQ986" s="8"/>
      <c r="HR986" s="8"/>
      <c r="HS986" s="8"/>
      <c r="HT986" s="8"/>
      <c r="HU986" s="8"/>
      <c r="HV986" s="8"/>
      <c r="HW986" s="8"/>
      <c r="HX986" s="8"/>
      <c r="HY986" s="8"/>
      <c r="HZ986" s="8"/>
      <c r="IA986" s="8"/>
      <c r="IB986" s="8"/>
      <c r="IC986" s="8"/>
      <c r="ID986" s="8"/>
      <c r="IE986" s="8"/>
      <c r="IF986" s="8"/>
      <c r="IG986" s="8"/>
      <c r="IH986" s="8"/>
      <c r="II986" s="8"/>
      <c r="IJ986" s="8"/>
      <c r="IK986" s="8"/>
      <c r="IL986" s="8"/>
      <c r="IM986" s="8"/>
      <c r="IN986" s="8"/>
      <c r="IO986" s="8"/>
    </row>
    <row r="987" s="10" customFormat="1" ht="60" customHeight="1" spans="1:249">
      <c r="A987" s="90">
        <v>4</v>
      </c>
      <c r="B987" s="152" t="s">
        <v>2365</v>
      </c>
      <c r="C987" s="61" t="s">
        <v>39</v>
      </c>
      <c r="D987" s="90" t="s">
        <v>40</v>
      </c>
      <c r="E987" s="61" t="s">
        <v>2363</v>
      </c>
      <c r="F987" s="360" t="s">
        <v>2366</v>
      </c>
      <c r="G987" s="361">
        <v>192</v>
      </c>
      <c r="H987" s="66" t="s">
        <v>1410</v>
      </c>
      <c r="I987" s="61">
        <v>1</v>
      </c>
      <c r="J987" s="61"/>
      <c r="K987" s="61">
        <v>0.0071</v>
      </c>
      <c r="L987" s="61">
        <v>0.0141</v>
      </c>
      <c r="M987" s="61">
        <v>0.0375</v>
      </c>
      <c r="N987" s="61">
        <v>0.0638</v>
      </c>
      <c r="O987" s="61" t="s">
        <v>1349</v>
      </c>
      <c r="P987" s="93" t="s">
        <v>50</v>
      </c>
      <c r="Q987" s="156">
        <v>2021.12</v>
      </c>
      <c r="R987" s="90"/>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c r="BP987" s="8"/>
      <c r="BQ987" s="8"/>
      <c r="BR987" s="8"/>
      <c r="BS987" s="8"/>
      <c r="BT987" s="8"/>
      <c r="BU987" s="8"/>
      <c r="BV987" s="8"/>
      <c r="BW987" s="8"/>
      <c r="BX987" s="8"/>
      <c r="BY987" s="8"/>
      <c r="BZ987" s="8"/>
      <c r="CA987" s="8"/>
      <c r="CB987" s="8"/>
      <c r="CC987" s="8"/>
      <c r="CD987" s="8"/>
      <c r="CE987" s="8"/>
      <c r="CF987" s="8"/>
      <c r="CG987" s="8"/>
      <c r="CH987" s="8"/>
      <c r="CI987" s="8"/>
      <c r="CJ987" s="8"/>
      <c r="CK987" s="8"/>
      <c r="CL987" s="8"/>
      <c r="CM987" s="8"/>
      <c r="CN987" s="8"/>
      <c r="CO987" s="8"/>
      <c r="CP987" s="8"/>
      <c r="CQ987" s="8"/>
      <c r="CR987" s="8"/>
      <c r="CS987" s="8"/>
      <c r="CT987" s="8"/>
      <c r="CU987" s="8"/>
      <c r="CV987" s="8"/>
      <c r="CW987" s="8"/>
      <c r="CX987" s="8"/>
      <c r="CY987" s="8"/>
      <c r="CZ987" s="8"/>
      <c r="DA987" s="8"/>
      <c r="DB987" s="8"/>
      <c r="DC987" s="8"/>
      <c r="DD987" s="8"/>
      <c r="DE987" s="8"/>
      <c r="DF987" s="8"/>
      <c r="DG987" s="8"/>
      <c r="DH987" s="8"/>
      <c r="DI987" s="8"/>
      <c r="DJ987" s="8"/>
      <c r="DK987" s="8"/>
      <c r="DL987" s="8"/>
      <c r="DM987" s="8"/>
      <c r="DN987" s="8"/>
      <c r="DO987" s="8"/>
      <c r="DP987" s="8"/>
      <c r="DQ987" s="8"/>
      <c r="DR987" s="8"/>
      <c r="DS987" s="8"/>
      <c r="DT987" s="8"/>
      <c r="DU987" s="8"/>
      <c r="DV987" s="8"/>
      <c r="DW987" s="8"/>
      <c r="DX987" s="8"/>
      <c r="DY987" s="8"/>
      <c r="DZ987" s="8"/>
      <c r="EA987" s="8"/>
      <c r="EB987" s="8"/>
      <c r="EC987" s="8"/>
      <c r="ED987" s="8"/>
      <c r="EE987" s="8"/>
      <c r="EF987" s="8"/>
      <c r="EG987" s="8"/>
      <c r="EH987" s="8"/>
      <c r="EI987" s="8"/>
      <c r="EJ987" s="8"/>
      <c r="EK987" s="8"/>
      <c r="EL987" s="8"/>
      <c r="EM987" s="8"/>
      <c r="EN987" s="8"/>
      <c r="EO987" s="8"/>
      <c r="EP987" s="8"/>
      <c r="EQ987" s="8"/>
      <c r="ER987" s="8"/>
      <c r="ES987" s="8"/>
      <c r="ET987" s="8"/>
      <c r="EU987" s="8"/>
      <c r="EV987" s="8"/>
      <c r="EW987" s="8"/>
      <c r="EX987" s="8"/>
      <c r="EY987" s="8"/>
      <c r="EZ987" s="8"/>
      <c r="FA987" s="8"/>
      <c r="FB987" s="8"/>
      <c r="FC987" s="8"/>
      <c r="FD987" s="8"/>
      <c r="FE987" s="8"/>
      <c r="FF987" s="8"/>
      <c r="FG987" s="8"/>
      <c r="FH987" s="8"/>
      <c r="FI987" s="8"/>
      <c r="FJ987" s="8"/>
      <c r="FK987" s="8"/>
      <c r="FL987" s="8"/>
      <c r="FM987" s="8"/>
      <c r="FN987" s="8"/>
      <c r="FO987" s="8"/>
      <c r="FP987" s="8"/>
      <c r="FQ987" s="8"/>
      <c r="FR987" s="8"/>
      <c r="FS987" s="8"/>
      <c r="FT987" s="8"/>
      <c r="FU987" s="8"/>
      <c r="FV987" s="8"/>
      <c r="FW987" s="8"/>
      <c r="FX987" s="8"/>
      <c r="FY987" s="8"/>
      <c r="FZ987" s="8"/>
      <c r="GA987" s="8"/>
      <c r="GB987" s="8"/>
      <c r="GC987" s="8"/>
      <c r="GD987" s="8"/>
      <c r="GE987" s="8"/>
      <c r="GF987" s="8"/>
      <c r="GG987" s="8"/>
      <c r="GH987" s="8"/>
      <c r="GI987" s="8"/>
      <c r="GJ987" s="8"/>
      <c r="GK987" s="8"/>
      <c r="GL987" s="8"/>
      <c r="GM987" s="8"/>
      <c r="GN987" s="8"/>
      <c r="GO987" s="8"/>
      <c r="GP987" s="8"/>
      <c r="GQ987" s="8"/>
      <c r="GR987" s="8"/>
      <c r="GS987" s="8"/>
      <c r="GT987" s="8"/>
      <c r="GU987" s="8"/>
      <c r="GV987" s="8"/>
      <c r="GW987" s="8"/>
      <c r="GX987" s="8"/>
      <c r="GY987" s="8"/>
      <c r="GZ987" s="8"/>
      <c r="HA987" s="8"/>
      <c r="HB987" s="8"/>
      <c r="HC987" s="8"/>
      <c r="HD987" s="8"/>
      <c r="HE987" s="8"/>
      <c r="HF987" s="8"/>
      <c r="HG987" s="8"/>
      <c r="HH987" s="8"/>
      <c r="HI987" s="8"/>
      <c r="HJ987" s="8"/>
      <c r="HK987" s="8"/>
      <c r="HL987" s="8"/>
      <c r="HM987" s="8"/>
      <c r="HN987" s="8"/>
      <c r="HO987" s="8"/>
      <c r="HP987" s="8"/>
      <c r="HQ987" s="8"/>
      <c r="HR987" s="8"/>
      <c r="HS987" s="8"/>
      <c r="HT987" s="8"/>
      <c r="HU987" s="8"/>
      <c r="HV987" s="8"/>
      <c r="HW987" s="8"/>
      <c r="HX987" s="8"/>
      <c r="HY987" s="8"/>
      <c r="HZ987" s="8"/>
      <c r="IA987" s="8"/>
      <c r="IB987" s="8"/>
      <c r="IC987" s="8"/>
      <c r="ID987" s="8"/>
      <c r="IE987" s="8"/>
      <c r="IF987" s="8"/>
      <c r="IG987" s="8"/>
      <c r="IH987" s="8"/>
      <c r="II987" s="8"/>
      <c r="IJ987" s="8"/>
      <c r="IK987" s="8"/>
      <c r="IL987" s="8"/>
      <c r="IM987" s="8"/>
      <c r="IN987" s="8"/>
      <c r="IO987" s="8"/>
    </row>
    <row r="988" s="10" customFormat="1" ht="60" customHeight="1" spans="1:249">
      <c r="A988" s="90">
        <v>5</v>
      </c>
      <c r="B988" s="152" t="s">
        <v>2367</v>
      </c>
      <c r="C988" s="61" t="s">
        <v>39</v>
      </c>
      <c r="D988" s="90" t="s">
        <v>40</v>
      </c>
      <c r="E988" s="61" t="s">
        <v>2363</v>
      </c>
      <c r="F988" s="360" t="s">
        <v>2368</v>
      </c>
      <c r="G988" s="361">
        <v>252</v>
      </c>
      <c r="H988" s="66" t="s">
        <v>1410</v>
      </c>
      <c r="I988" s="61">
        <v>1</v>
      </c>
      <c r="J988" s="61"/>
      <c r="K988" s="61">
        <v>0.0071</v>
      </c>
      <c r="L988" s="61">
        <v>0.0141</v>
      </c>
      <c r="M988" s="61">
        <v>0.0375</v>
      </c>
      <c r="N988" s="61">
        <v>0.0638</v>
      </c>
      <c r="O988" s="61" t="s">
        <v>1349</v>
      </c>
      <c r="P988" s="93" t="s">
        <v>50</v>
      </c>
      <c r="Q988" s="156">
        <v>2021.12</v>
      </c>
      <c r="R988" s="90"/>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c r="BP988" s="8"/>
      <c r="BQ988" s="8"/>
      <c r="BR988" s="8"/>
      <c r="BS988" s="8"/>
      <c r="BT988" s="8"/>
      <c r="BU988" s="8"/>
      <c r="BV988" s="8"/>
      <c r="BW988" s="8"/>
      <c r="BX988" s="8"/>
      <c r="BY988" s="8"/>
      <c r="BZ988" s="8"/>
      <c r="CA988" s="8"/>
      <c r="CB988" s="8"/>
      <c r="CC988" s="8"/>
      <c r="CD988" s="8"/>
      <c r="CE988" s="8"/>
      <c r="CF988" s="8"/>
      <c r="CG988" s="8"/>
      <c r="CH988" s="8"/>
      <c r="CI988" s="8"/>
      <c r="CJ988" s="8"/>
      <c r="CK988" s="8"/>
      <c r="CL988" s="8"/>
      <c r="CM988" s="8"/>
      <c r="CN988" s="8"/>
      <c r="CO988" s="8"/>
      <c r="CP988" s="8"/>
      <c r="CQ988" s="8"/>
      <c r="CR988" s="8"/>
      <c r="CS988" s="8"/>
      <c r="CT988" s="8"/>
      <c r="CU988" s="8"/>
      <c r="CV988" s="8"/>
      <c r="CW988" s="8"/>
      <c r="CX988" s="8"/>
      <c r="CY988" s="8"/>
      <c r="CZ988" s="8"/>
      <c r="DA988" s="8"/>
      <c r="DB988" s="8"/>
      <c r="DC988" s="8"/>
      <c r="DD988" s="8"/>
      <c r="DE988" s="8"/>
      <c r="DF988" s="8"/>
      <c r="DG988" s="8"/>
      <c r="DH988" s="8"/>
      <c r="DI988" s="8"/>
      <c r="DJ988" s="8"/>
      <c r="DK988" s="8"/>
      <c r="DL988" s="8"/>
      <c r="DM988" s="8"/>
      <c r="DN988" s="8"/>
      <c r="DO988" s="8"/>
      <c r="DP988" s="8"/>
      <c r="DQ988" s="8"/>
      <c r="DR988" s="8"/>
      <c r="DS988" s="8"/>
      <c r="DT988" s="8"/>
      <c r="DU988" s="8"/>
      <c r="DV988" s="8"/>
      <c r="DW988" s="8"/>
      <c r="DX988" s="8"/>
      <c r="DY988" s="8"/>
      <c r="DZ988" s="8"/>
      <c r="EA988" s="8"/>
      <c r="EB988" s="8"/>
      <c r="EC988" s="8"/>
      <c r="ED988" s="8"/>
      <c r="EE988" s="8"/>
      <c r="EF988" s="8"/>
      <c r="EG988" s="8"/>
      <c r="EH988" s="8"/>
      <c r="EI988" s="8"/>
      <c r="EJ988" s="8"/>
      <c r="EK988" s="8"/>
      <c r="EL988" s="8"/>
      <c r="EM988" s="8"/>
      <c r="EN988" s="8"/>
      <c r="EO988" s="8"/>
      <c r="EP988" s="8"/>
      <c r="EQ988" s="8"/>
      <c r="ER988" s="8"/>
      <c r="ES988" s="8"/>
      <c r="ET988" s="8"/>
      <c r="EU988" s="8"/>
      <c r="EV988" s="8"/>
      <c r="EW988" s="8"/>
      <c r="EX988" s="8"/>
      <c r="EY988" s="8"/>
      <c r="EZ988" s="8"/>
      <c r="FA988" s="8"/>
      <c r="FB988" s="8"/>
      <c r="FC988" s="8"/>
      <c r="FD988" s="8"/>
      <c r="FE988" s="8"/>
      <c r="FF988" s="8"/>
      <c r="FG988" s="8"/>
      <c r="FH988" s="8"/>
      <c r="FI988" s="8"/>
      <c r="FJ988" s="8"/>
      <c r="FK988" s="8"/>
      <c r="FL988" s="8"/>
      <c r="FM988" s="8"/>
      <c r="FN988" s="8"/>
      <c r="FO988" s="8"/>
      <c r="FP988" s="8"/>
      <c r="FQ988" s="8"/>
      <c r="FR988" s="8"/>
      <c r="FS988" s="8"/>
      <c r="FT988" s="8"/>
      <c r="FU988" s="8"/>
      <c r="FV988" s="8"/>
      <c r="FW988" s="8"/>
      <c r="FX988" s="8"/>
      <c r="FY988" s="8"/>
      <c r="FZ988" s="8"/>
      <c r="GA988" s="8"/>
      <c r="GB988" s="8"/>
      <c r="GC988" s="8"/>
      <c r="GD988" s="8"/>
      <c r="GE988" s="8"/>
      <c r="GF988" s="8"/>
      <c r="GG988" s="8"/>
      <c r="GH988" s="8"/>
      <c r="GI988" s="8"/>
      <c r="GJ988" s="8"/>
      <c r="GK988" s="8"/>
      <c r="GL988" s="8"/>
      <c r="GM988" s="8"/>
      <c r="GN988" s="8"/>
      <c r="GO988" s="8"/>
      <c r="GP988" s="8"/>
      <c r="GQ988" s="8"/>
      <c r="GR988" s="8"/>
      <c r="GS988" s="8"/>
      <c r="GT988" s="8"/>
      <c r="GU988" s="8"/>
      <c r="GV988" s="8"/>
      <c r="GW988" s="8"/>
      <c r="GX988" s="8"/>
      <c r="GY988" s="8"/>
      <c r="GZ988" s="8"/>
      <c r="HA988" s="8"/>
      <c r="HB988" s="8"/>
      <c r="HC988" s="8"/>
      <c r="HD988" s="8"/>
      <c r="HE988" s="8"/>
      <c r="HF988" s="8"/>
      <c r="HG988" s="8"/>
      <c r="HH988" s="8"/>
      <c r="HI988" s="8"/>
      <c r="HJ988" s="8"/>
      <c r="HK988" s="8"/>
      <c r="HL988" s="8"/>
      <c r="HM988" s="8"/>
      <c r="HN988" s="8"/>
      <c r="HO988" s="8"/>
      <c r="HP988" s="8"/>
      <c r="HQ988" s="8"/>
      <c r="HR988" s="8"/>
      <c r="HS988" s="8"/>
      <c r="HT988" s="8"/>
      <c r="HU988" s="8"/>
      <c r="HV988" s="8"/>
      <c r="HW988" s="8"/>
      <c r="HX988" s="8"/>
      <c r="HY988" s="8"/>
      <c r="HZ988" s="8"/>
      <c r="IA988" s="8"/>
      <c r="IB988" s="8"/>
      <c r="IC988" s="8"/>
      <c r="ID988" s="8"/>
      <c r="IE988" s="8"/>
      <c r="IF988" s="8"/>
      <c r="IG988" s="8"/>
      <c r="IH988" s="8"/>
      <c r="II988" s="8"/>
      <c r="IJ988" s="8"/>
      <c r="IK988" s="8"/>
      <c r="IL988" s="8"/>
      <c r="IM988" s="8"/>
      <c r="IN988" s="8"/>
      <c r="IO988" s="8"/>
    </row>
    <row r="989" s="10" customFormat="1" ht="60" customHeight="1" spans="1:249">
      <c r="A989" s="90">
        <v>7</v>
      </c>
      <c r="B989" s="152" t="s">
        <v>2369</v>
      </c>
      <c r="C989" s="61" t="s">
        <v>39</v>
      </c>
      <c r="D989" s="90" t="s">
        <v>40</v>
      </c>
      <c r="E989" s="61" t="s">
        <v>2370</v>
      </c>
      <c r="F989" s="360" t="s">
        <v>2371</v>
      </c>
      <c r="G989" s="361">
        <v>167.4</v>
      </c>
      <c r="H989" s="66" t="s">
        <v>1410</v>
      </c>
      <c r="I989" s="61"/>
      <c r="J989" s="61">
        <v>1</v>
      </c>
      <c r="K989" s="61">
        <v>0.0069</v>
      </c>
      <c r="L989" s="61"/>
      <c r="M989" s="61">
        <v>0.0267</v>
      </c>
      <c r="N989" s="61"/>
      <c r="O989" s="61" t="s">
        <v>1349</v>
      </c>
      <c r="P989" s="93" t="s">
        <v>71</v>
      </c>
      <c r="Q989" s="156">
        <v>2021.12</v>
      </c>
      <c r="R989" s="90"/>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c r="BP989" s="8"/>
      <c r="BQ989" s="8"/>
      <c r="BR989" s="8"/>
      <c r="BS989" s="8"/>
      <c r="BT989" s="8"/>
      <c r="BU989" s="8"/>
      <c r="BV989" s="8"/>
      <c r="BW989" s="8"/>
      <c r="BX989" s="8"/>
      <c r="BY989" s="8"/>
      <c r="BZ989" s="8"/>
      <c r="CA989" s="8"/>
      <c r="CB989" s="8"/>
      <c r="CC989" s="8"/>
      <c r="CD989" s="8"/>
      <c r="CE989" s="8"/>
      <c r="CF989" s="8"/>
      <c r="CG989" s="8"/>
      <c r="CH989" s="8"/>
      <c r="CI989" s="8"/>
      <c r="CJ989" s="8"/>
      <c r="CK989" s="8"/>
      <c r="CL989" s="8"/>
      <c r="CM989" s="8"/>
      <c r="CN989" s="8"/>
      <c r="CO989" s="8"/>
      <c r="CP989" s="8"/>
      <c r="CQ989" s="8"/>
      <c r="CR989" s="8"/>
      <c r="CS989" s="8"/>
      <c r="CT989" s="8"/>
      <c r="CU989" s="8"/>
      <c r="CV989" s="8"/>
      <c r="CW989" s="8"/>
      <c r="CX989" s="8"/>
      <c r="CY989" s="8"/>
      <c r="CZ989" s="8"/>
      <c r="DA989" s="8"/>
      <c r="DB989" s="8"/>
      <c r="DC989" s="8"/>
      <c r="DD989" s="8"/>
      <c r="DE989" s="8"/>
      <c r="DF989" s="8"/>
      <c r="DG989" s="8"/>
      <c r="DH989" s="8"/>
      <c r="DI989" s="8"/>
      <c r="DJ989" s="8"/>
      <c r="DK989" s="8"/>
      <c r="DL989" s="8"/>
      <c r="DM989" s="8"/>
      <c r="DN989" s="8"/>
      <c r="DO989" s="8"/>
      <c r="DP989" s="8"/>
      <c r="DQ989" s="8"/>
      <c r="DR989" s="8"/>
      <c r="DS989" s="8"/>
      <c r="DT989" s="8"/>
      <c r="DU989" s="8"/>
      <c r="DV989" s="8"/>
      <c r="DW989" s="8"/>
      <c r="DX989" s="8"/>
      <c r="DY989" s="8"/>
      <c r="DZ989" s="8"/>
      <c r="EA989" s="8"/>
      <c r="EB989" s="8"/>
      <c r="EC989" s="8"/>
      <c r="ED989" s="8"/>
      <c r="EE989" s="8"/>
      <c r="EF989" s="8"/>
      <c r="EG989" s="8"/>
      <c r="EH989" s="8"/>
      <c r="EI989" s="8"/>
      <c r="EJ989" s="8"/>
      <c r="EK989" s="8"/>
      <c r="EL989" s="8"/>
      <c r="EM989" s="8"/>
      <c r="EN989" s="8"/>
      <c r="EO989" s="8"/>
      <c r="EP989" s="8"/>
      <c r="EQ989" s="8"/>
      <c r="ER989" s="8"/>
      <c r="ES989" s="8"/>
      <c r="ET989" s="8"/>
      <c r="EU989" s="8"/>
      <c r="EV989" s="8"/>
      <c r="EW989" s="8"/>
      <c r="EX989" s="8"/>
      <c r="EY989" s="8"/>
      <c r="EZ989" s="8"/>
      <c r="FA989" s="8"/>
      <c r="FB989" s="8"/>
      <c r="FC989" s="8"/>
      <c r="FD989" s="8"/>
      <c r="FE989" s="8"/>
      <c r="FF989" s="8"/>
      <c r="FG989" s="8"/>
      <c r="FH989" s="8"/>
      <c r="FI989" s="8"/>
      <c r="FJ989" s="8"/>
      <c r="FK989" s="8"/>
      <c r="FL989" s="8"/>
      <c r="FM989" s="8"/>
      <c r="FN989" s="8"/>
      <c r="FO989" s="8"/>
      <c r="FP989" s="8"/>
      <c r="FQ989" s="8"/>
      <c r="FR989" s="8"/>
      <c r="FS989" s="8"/>
      <c r="FT989" s="8"/>
      <c r="FU989" s="8"/>
      <c r="FV989" s="8"/>
      <c r="FW989" s="8"/>
      <c r="FX989" s="8"/>
      <c r="FY989" s="8"/>
      <c r="FZ989" s="8"/>
      <c r="GA989" s="8"/>
      <c r="GB989" s="8"/>
      <c r="GC989" s="8"/>
      <c r="GD989" s="8"/>
      <c r="GE989" s="8"/>
      <c r="GF989" s="8"/>
      <c r="GG989" s="8"/>
      <c r="GH989" s="8"/>
      <c r="GI989" s="8"/>
      <c r="GJ989" s="8"/>
      <c r="GK989" s="8"/>
      <c r="GL989" s="8"/>
      <c r="GM989" s="8"/>
      <c r="GN989" s="8"/>
      <c r="GO989" s="8"/>
      <c r="GP989" s="8"/>
      <c r="GQ989" s="8"/>
      <c r="GR989" s="8"/>
      <c r="GS989" s="8"/>
      <c r="GT989" s="8"/>
      <c r="GU989" s="8"/>
      <c r="GV989" s="8"/>
      <c r="GW989" s="8"/>
      <c r="GX989" s="8"/>
      <c r="GY989" s="8"/>
      <c r="GZ989" s="8"/>
      <c r="HA989" s="8"/>
      <c r="HB989" s="8"/>
      <c r="HC989" s="8"/>
      <c r="HD989" s="8"/>
      <c r="HE989" s="8"/>
      <c r="HF989" s="8"/>
      <c r="HG989" s="8"/>
      <c r="HH989" s="8"/>
      <c r="HI989" s="8"/>
      <c r="HJ989" s="8"/>
      <c r="HK989" s="8"/>
      <c r="HL989" s="8"/>
      <c r="HM989" s="8"/>
      <c r="HN989" s="8"/>
      <c r="HO989" s="8"/>
      <c r="HP989" s="8"/>
      <c r="HQ989" s="8"/>
      <c r="HR989" s="8"/>
      <c r="HS989" s="8"/>
      <c r="HT989" s="8"/>
      <c r="HU989" s="8"/>
      <c r="HV989" s="8"/>
      <c r="HW989" s="8"/>
      <c r="HX989" s="8"/>
      <c r="HY989" s="8"/>
      <c r="HZ989" s="8"/>
      <c r="IA989" s="8"/>
      <c r="IB989" s="8"/>
      <c r="IC989" s="8"/>
      <c r="ID989" s="8"/>
      <c r="IE989" s="8"/>
      <c r="IF989" s="8"/>
      <c r="IG989" s="8"/>
      <c r="IH989" s="8"/>
      <c r="II989" s="8"/>
      <c r="IJ989" s="8"/>
      <c r="IK989" s="8"/>
      <c r="IL989" s="8"/>
      <c r="IM989" s="8"/>
      <c r="IN989" s="8"/>
      <c r="IO989" s="8"/>
    </row>
    <row r="990" s="10" customFormat="1" ht="60" customHeight="1" spans="1:249">
      <c r="A990" s="90">
        <v>8</v>
      </c>
      <c r="B990" s="152" t="s">
        <v>2372</v>
      </c>
      <c r="C990" s="61" t="s">
        <v>39</v>
      </c>
      <c r="D990" s="90" t="s">
        <v>40</v>
      </c>
      <c r="E990" s="61" t="s">
        <v>2370</v>
      </c>
      <c r="F990" s="360" t="s">
        <v>2373</v>
      </c>
      <c r="G990" s="361">
        <v>68.3</v>
      </c>
      <c r="H990" s="66" t="s">
        <v>1410</v>
      </c>
      <c r="I990" s="61"/>
      <c r="J990" s="61">
        <v>1</v>
      </c>
      <c r="K990" s="61">
        <v>0.0069</v>
      </c>
      <c r="L990" s="61"/>
      <c r="M990" s="61">
        <v>0.0267</v>
      </c>
      <c r="N990" s="61"/>
      <c r="O990" s="61" t="s">
        <v>1349</v>
      </c>
      <c r="P990" s="93" t="s">
        <v>71</v>
      </c>
      <c r="Q990" s="156">
        <v>2021.12</v>
      </c>
      <c r="R990" s="90"/>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c r="BP990" s="8"/>
      <c r="BQ990" s="8"/>
      <c r="BR990" s="8"/>
      <c r="BS990" s="8"/>
      <c r="BT990" s="8"/>
      <c r="BU990" s="8"/>
      <c r="BV990" s="8"/>
      <c r="BW990" s="8"/>
      <c r="BX990" s="8"/>
      <c r="BY990" s="8"/>
      <c r="BZ990" s="8"/>
      <c r="CA990" s="8"/>
      <c r="CB990" s="8"/>
      <c r="CC990" s="8"/>
      <c r="CD990" s="8"/>
      <c r="CE990" s="8"/>
      <c r="CF990" s="8"/>
      <c r="CG990" s="8"/>
      <c r="CH990" s="8"/>
      <c r="CI990" s="8"/>
      <c r="CJ990" s="8"/>
      <c r="CK990" s="8"/>
      <c r="CL990" s="8"/>
      <c r="CM990" s="8"/>
      <c r="CN990" s="8"/>
      <c r="CO990" s="8"/>
      <c r="CP990" s="8"/>
      <c r="CQ990" s="8"/>
      <c r="CR990" s="8"/>
      <c r="CS990" s="8"/>
      <c r="CT990" s="8"/>
      <c r="CU990" s="8"/>
      <c r="CV990" s="8"/>
      <c r="CW990" s="8"/>
      <c r="CX990" s="8"/>
      <c r="CY990" s="8"/>
      <c r="CZ990" s="8"/>
      <c r="DA990" s="8"/>
      <c r="DB990" s="8"/>
      <c r="DC990" s="8"/>
      <c r="DD990" s="8"/>
      <c r="DE990" s="8"/>
      <c r="DF990" s="8"/>
      <c r="DG990" s="8"/>
      <c r="DH990" s="8"/>
      <c r="DI990" s="8"/>
      <c r="DJ990" s="8"/>
      <c r="DK990" s="8"/>
      <c r="DL990" s="8"/>
      <c r="DM990" s="8"/>
      <c r="DN990" s="8"/>
      <c r="DO990" s="8"/>
      <c r="DP990" s="8"/>
      <c r="DQ990" s="8"/>
      <c r="DR990" s="8"/>
      <c r="DS990" s="8"/>
      <c r="DT990" s="8"/>
      <c r="DU990" s="8"/>
      <c r="DV990" s="8"/>
      <c r="DW990" s="8"/>
      <c r="DX990" s="8"/>
      <c r="DY990" s="8"/>
      <c r="DZ990" s="8"/>
      <c r="EA990" s="8"/>
      <c r="EB990" s="8"/>
      <c r="EC990" s="8"/>
      <c r="ED990" s="8"/>
      <c r="EE990" s="8"/>
      <c r="EF990" s="8"/>
      <c r="EG990" s="8"/>
      <c r="EH990" s="8"/>
      <c r="EI990" s="8"/>
      <c r="EJ990" s="8"/>
      <c r="EK990" s="8"/>
      <c r="EL990" s="8"/>
      <c r="EM990" s="8"/>
      <c r="EN990" s="8"/>
      <c r="EO990" s="8"/>
      <c r="EP990" s="8"/>
      <c r="EQ990" s="8"/>
      <c r="ER990" s="8"/>
      <c r="ES990" s="8"/>
      <c r="ET990" s="8"/>
      <c r="EU990" s="8"/>
      <c r="EV990" s="8"/>
      <c r="EW990" s="8"/>
      <c r="EX990" s="8"/>
      <c r="EY990" s="8"/>
      <c r="EZ990" s="8"/>
      <c r="FA990" s="8"/>
      <c r="FB990" s="8"/>
      <c r="FC990" s="8"/>
      <c r="FD990" s="8"/>
      <c r="FE990" s="8"/>
      <c r="FF990" s="8"/>
      <c r="FG990" s="8"/>
      <c r="FH990" s="8"/>
      <c r="FI990" s="8"/>
      <c r="FJ990" s="8"/>
      <c r="FK990" s="8"/>
      <c r="FL990" s="8"/>
      <c r="FM990" s="8"/>
      <c r="FN990" s="8"/>
      <c r="FO990" s="8"/>
      <c r="FP990" s="8"/>
      <c r="FQ990" s="8"/>
      <c r="FR990" s="8"/>
      <c r="FS990" s="8"/>
      <c r="FT990" s="8"/>
      <c r="FU990" s="8"/>
      <c r="FV990" s="8"/>
      <c r="FW990" s="8"/>
      <c r="FX990" s="8"/>
      <c r="FY990" s="8"/>
      <c r="FZ990" s="8"/>
      <c r="GA990" s="8"/>
      <c r="GB990" s="8"/>
      <c r="GC990" s="8"/>
      <c r="GD990" s="8"/>
      <c r="GE990" s="8"/>
      <c r="GF990" s="8"/>
      <c r="GG990" s="8"/>
      <c r="GH990" s="8"/>
      <c r="GI990" s="8"/>
      <c r="GJ990" s="8"/>
      <c r="GK990" s="8"/>
      <c r="GL990" s="8"/>
      <c r="GM990" s="8"/>
      <c r="GN990" s="8"/>
      <c r="GO990" s="8"/>
      <c r="GP990" s="8"/>
      <c r="GQ990" s="8"/>
      <c r="GR990" s="8"/>
      <c r="GS990" s="8"/>
      <c r="GT990" s="8"/>
      <c r="GU990" s="8"/>
      <c r="GV990" s="8"/>
      <c r="GW990" s="8"/>
      <c r="GX990" s="8"/>
      <c r="GY990" s="8"/>
      <c r="GZ990" s="8"/>
      <c r="HA990" s="8"/>
      <c r="HB990" s="8"/>
      <c r="HC990" s="8"/>
      <c r="HD990" s="8"/>
      <c r="HE990" s="8"/>
      <c r="HF990" s="8"/>
      <c r="HG990" s="8"/>
      <c r="HH990" s="8"/>
      <c r="HI990" s="8"/>
      <c r="HJ990" s="8"/>
      <c r="HK990" s="8"/>
      <c r="HL990" s="8"/>
      <c r="HM990" s="8"/>
      <c r="HN990" s="8"/>
      <c r="HO990" s="8"/>
      <c r="HP990" s="8"/>
      <c r="HQ990" s="8"/>
      <c r="HR990" s="8"/>
      <c r="HS990" s="8"/>
      <c r="HT990" s="8"/>
      <c r="HU990" s="8"/>
      <c r="HV990" s="8"/>
      <c r="HW990" s="8"/>
      <c r="HX990" s="8"/>
      <c r="HY990" s="8"/>
      <c r="HZ990" s="8"/>
      <c r="IA990" s="8"/>
      <c r="IB990" s="8"/>
      <c r="IC990" s="8"/>
      <c r="ID990" s="8"/>
      <c r="IE990" s="8"/>
      <c r="IF990" s="8"/>
      <c r="IG990" s="8"/>
      <c r="IH990" s="8"/>
      <c r="II990" s="8"/>
      <c r="IJ990" s="8"/>
      <c r="IK990" s="8"/>
      <c r="IL990" s="8"/>
      <c r="IM990" s="8"/>
      <c r="IN990" s="8"/>
      <c r="IO990" s="8"/>
    </row>
    <row r="991" s="10" customFormat="1" ht="60" customHeight="1" spans="1:249">
      <c r="A991" s="90">
        <v>9</v>
      </c>
      <c r="B991" s="152" t="s">
        <v>2374</v>
      </c>
      <c r="C991" s="61" t="s">
        <v>39</v>
      </c>
      <c r="D991" s="90" t="s">
        <v>40</v>
      </c>
      <c r="E991" s="61" t="s">
        <v>2370</v>
      </c>
      <c r="F991" s="360" t="s">
        <v>2375</v>
      </c>
      <c r="G991" s="361">
        <v>95</v>
      </c>
      <c r="H991" s="66" t="s">
        <v>1410</v>
      </c>
      <c r="I991" s="61"/>
      <c r="J991" s="61">
        <v>1</v>
      </c>
      <c r="K991" s="61">
        <v>0.0069</v>
      </c>
      <c r="L991" s="61"/>
      <c r="M991" s="61">
        <v>0.0267</v>
      </c>
      <c r="N991" s="61"/>
      <c r="O991" s="61" t="s">
        <v>1349</v>
      </c>
      <c r="P991" s="93" t="s">
        <v>71</v>
      </c>
      <c r="Q991" s="156">
        <v>2021.12</v>
      </c>
      <c r="R991" s="90"/>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c r="BP991" s="8"/>
      <c r="BQ991" s="8"/>
      <c r="BR991" s="8"/>
      <c r="BS991" s="8"/>
      <c r="BT991" s="8"/>
      <c r="BU991" s="8"/>
      <c r="BV991" s="8"/>
      <c r="BW991" s="8"/>
      <c r="BX991" s="8"/>
      <c r="BY991" s="8"/>
      <c r="BZ991" s="8"/>
      <c r="CA991" s="8"/>
      <c r="CB991" s="8"/>
      <c r="CC991" s="8"/>
      <c r="CD991" s="8"/>
      <c r="CE991" s="8"/>
      <c r="CF991" s="8"/>
      <c r="CG991" s="8"/>
      <c r="CH991" s="8"/>
      <c r="CI991" s="8"/>
      <c r="CJ991" s="8"/>
      <c r="CK991" s="8"/>
      <c r="CL991" s="8"/>
      <c r="CM991" s="8"/>
      <c r="CN991" s="8"/>
      <c r="CO991" s="8"/>
      <c r="CP991" s="8"/>
      <c r="CQ991" s="8"/>
      <c r="CR991" s="8"/>
      <c r="CS991" s="8"/>
      <c r="CT991" s="8"/>
      <c r="CU991" s="8"/>
      <c r="CV991" s="8"/>
      <c r="CW991" s="8"/>
      <c r="CX991" s="8"/>
      <c r="CY991" s="8"/>
      <c r="CZ991" s="8"/>
      <c r="DA991" s="8"/>
      <c r="DB991" s="8"/>
      <c r="DC991" s="8"/>
      <c r="DD991" s="8"/>
      <c r="DE991" s="8"/>
      <c r="DF991" s="8"/>
      <c r="DG991" s="8"/>
      <c r="DH991" s="8"/>
      <c r="DI991" s="8"/>
      <c r="DJ991" s="8"/>
      <c r="DK991" s="8"/>
      <c r="DL991" s="8"/>
      <c r="DM991" s="8"/>
      <c r="DN991" s="8"/>
      <c r="DO991" s="8"/>
      <c r="DP991" s="8"/>
      <c r="DQ991" s="8"/>
      <c r="DR991" s="8"/>
      <c r="DS991" s="8"/>
      <c r="DT991" s="8"/>
      <c r="DU991" s="8"/>
      <c r="DV991" s="8"/>
      <c r="DW991" s="8"/>
      <c r="DX991" s="8"/>
      <c r="DY991" s="8"/>
      <c r="DZ991" s="8"/>
      <c r="EA991" s="8"/>
      <c r="EB991" s="8"/>
      <c r="EC991" s="8"/>
      <c r="ED991" s="8"/>
      <c r="EE991" s="8"/>
      <c r="EF991" s="8"/>
      <c r="EG991" s="8"/>
      <c r="EH991" s="8"/>
      <c r="EI991" s="8"/>
      <c r="EJ991" s="8"/>
      <c r="EK991" s="8"/>
      <c r="EL991" s="8"/>
      <c r="EM991" s="8"/>
      <c r="EN991" s="8"/>
      <c r="EO991" s="8"/>
      <c r="EP991" s="8"/>
      <c r="EQ991" s="8"/>
      <c r="ER991" s="8"/>
      <c r="ES991" s="8"/>
      <c r="ET991" s="8"/>
      <c r="EU991" s="8"/>
      <c r="EV991" s="8"/>
      <c r="EW991" s="8"/>
      <c r="EX991" s="8"/>
      <c r="EY991" s="8"/>
      <c r="EZ991" s="8"/>
      <c r="FA991" s="8"/>
      <c r="FB991" s="8"/>
      <c r="FC991" s="8"/>
      <c r="FD991" s="8"/>
      <c r="FE991" s="8"/>
      <c r="FF991" s="8"/>
      <c r="FG991" s="8"/>
      <c r="FH991" s="8"/>
      <c r="FI991" s="8"/>
      <c r="FJ991" s="8"/>
      <c r="FK991" s="8"/>
      <c r="FL991" s="8"/>
      <c r="FM991" s="8"/>
      <c r="FN991" s="8"/>
      <c r="FO991" s="8"/>
      <c r="FP991" s="8"/>
      <c r="FQ991" s="8"/>
      <c r="FR991" s="8"/>
      <c r="FS991" s="8"/>
      <c r="FT991" s="8"/>
      <c r="FU991" s="8"/>
      <c r="FV991" s="8"/>
      <c r="FW991" s="8"/>
      <c r="FX991" s="8"/>
      <c r="FY991" s="8"/>
      <c r="FZ991" s="8"/>
      <c r="GA991" s="8"/>
      <c r="GB991" s="8"/>
      <c r="GC991" s="8"/>
      <c r="GD991" s="8"/>
      <c r="GE991" s="8"/>
      <c r="GF991" s="8"/>
      <c r="GG991" s="8"/>
      <c r="GH991" s="8"/>
      <c r="GI991" s="8"/>
      <c r="GJ991" s="8"/>
      <c r="GK991" s="8"/>
      <c r="GL991" s="8"/>
      <c r="GM991" s="8"/>
      <c r="GN991" s="8"/>
      <c r="GO991" s="8"/>
      <c r="GP991" s="8"/>
      <c r="GQ991" s="8"/>
      <c r="GR991" s="8"/>
      <c r="GS991" s="8"/>
      <c r="GT991" s="8"/>
      <c r="GU991" s="8"/>
      <c r="GV991" s="8"/>
      <c r="GW991" s="8"/>
      <c r="GX991" s="8"/>
      <c r="GY991" s="8"/>
      <c r="GZ991" s="8"/>
      <c r="HA991" s="8"/>
      <c r="HB991" s="8"/>
      <c r="HC991" s="8"/>
      <c r="HD991" s="8"/>
      <c r="HE991" s="8"/>
      <c r="HF991" s="8"/>
      <c r="HG991" s="8"/>
      <c r="HH991" s="8"/>
      <c r="HI991" s="8"/>
      <c r="HJ991" s="8"/>
      <c r="HK991" s="8"/>
      <c r="HL991" s="8"/>
      <c r="HM991" s="8"/>
      <c r="HN991" s="8"/>
      <c r="HO991" s="8"/>
      <c r="HP991" s="8"/>
      <c r="HQ991" s="8"/>
      <c r="HR991" s="8"/>
      <c r="HS991" s="8"/>
      <c r="HT991" s="8"/>
      <c r="HU991" s="8"/>
      <c r="HV991" s="8"/>
      <c r="HW991" s="8"/>
      <c r="HX991" s="8"/>
      <c r="HY991" s="8"/>
      <c r="HZ991" s="8"/>
      <c r="IA991" s="8"/>
      <c r="IB991" s="8"/>
      <c r="IC991" s="8"/>
      <c r="ID991" s="8"/>
      <c r="IE991" s="8"/>
      <c r="IF991" s="8"/>
      <c r="IG991" s="8"/>
      <c r="IH991" s="8"/>
      <c r="II991" s="8"/>
      <c r="IJ991" s="8"/>
      <c r="IK991" s="8"/>
      <c r="IL991" s="8"/>
      <c r="IM991" s="8"/>
      <c r="IN991" s="8"/>
      <c r="IO991" s="8"/>
    </row>
    <row r="992" s="10" customFormat="1" ht="60" customHeight="1" spans="1:249">
      <c r="A992" s="90">
        <v>11</v>
      </c>
      <c r="B992" s="152" t="s">
        <v>2376</v>
      </c>
      <c r="C992" s="61" t="s">
        <v>39</v>
      </c>
      <c r="D992" s="90" t="s">
        <v>40</v>
      </c>
      <c r="E992" s="61" t="s">
        <v>2377</v>
      </c>
      <c r="F992" s="360" t="s">
        <v>2378</v>
      </c>
      <c r="G992" s="361">
        <v>101.6</v>
      </c>
      <c r="H992" s="66" t="s">
        <v>1410</v>
      </c>
      <c r="I992" s="61"/>
      <c r="J992" s="61">
        <v>1</v>
      </c>
      <c r="K992" s="61">
        <v>0.0039</v>
      </c>
      <c r="L992" s="61"/>
      <c r="M992" s="61">
        <v>0.0164</v>
      </c>
      <c r="N992" s="61"/>
      <c r="O992" s="61" t="s">
        <v>1349</v>
      </c>
      <c r="P992" s="93" t="s">
        <v>41</v>
      </c>
      <c r="Q992" s="156">
        <v>2021.12</v>
      </c>
      <c r="R992" s="90"/>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c r="BH992" s="8"/>
      <c r="BI992" s="8"/>
      <c r="BJ992" s="8"/>
      <c r="BK992" s="8"/>
      <c r="BL992" s="8"/>
      <c r="BM992" s="8"/>
      <c r="BN992" s="8"/>
      <c r="BO992" s="8"/>
      <c r="BP992" s="8"/>
      <c r="BQ992" s="8"/>
      <c r="BR992" s="8"/>
      <c r="BS992" s="8"/>
      <c r="BT992" s="8"/>
      <c r="BU992" s="8"/>
      <c r="BV992" s="8"/>
      <c r="BW992" s="8"/>
      <c r="BX992" s="8"/>
      <c r="BY992" s="8"/>
      <c r="BZ992" s="8"/>
      <c r="CA992" s="8"/>
      <c r="CB992" s="8"/>
      <c r="CC992" s="8"/>
      <c r="CD992" s="8"/>
      <c r="CE992" s="8"/>
      <c r="CF992" s="8"/>
      <c r="CG992" s="8"/>
      <c r="CH992" s="8"/>
      <c r="CI992" s="8"/>
      <c r="CJ992" s="8"/>
      <c r="CK992" s="8"/>
      <c r="CL992" s="8"/>
      <c r="CM992" s="8"/>
      <c r="CN992" s="8"/>
      <c r="CO992" s="8"/>
      <c r="CP992" s="8"/>
      <c r="CQ992" s="8"/>
      <c r="CR992" s="8"/>
      <c r="CS992" s="8"/>
      <c r="CT992" s="8"/>
      <c r="CU992" s="8"/>
      <c r="CV992" s="8"/>
      <c r="CW992" s="8"/>
      <c r="CX992" s="8"/>
      <c r="CY992" s="8"/>
      <c r="CZ992" s="8"/>
      <c r="DA992" s="8"/>
      <c r="DB992" s="8"/>
      <c r="DC992" s="8"/>
      <c r="DD992" s="8"/>
      <c r="DE992" s="8"/>
      <c r="DF992" s="8"/>
      <c r="DG992" s="8"/>
      <c r="DH992" s="8"/>
      <c r="DI992" s="8"/>
      <c r="DJ992" s="8"/>
      <c r="DK992" s="8"/>
      <c r="DL992" s="8"/>
      <c r="DM992" s="8"/>
      <c r="DN992" s="8"/>
      <c r="DO992" s="8"/>
      <c r="DP992" s="8"/>
      <c r="DQ992" s="8"/>
      <c r="DR992" s="8"/>
      <c r="DS992" s="8"/>
      <c r="DT992" s="8"/>
      <c r="DU992" s="8"/>
      <c r="DV992" s="8"/>
      <c r="DW992" s="8"/>
      <c r="DX992" s="8"/>
      <c r="DY992" s="8"/>
      <c r="DZ992" s="8"/>
      <c r="EA992" s="8"/>
      <c r="EB992" s="8"/>
      <c r="EC992" s="8"/>
      <c r="ED992" s="8"/>
      <c r="EE992" s="8"/>
      <c r="EF992" s="8"/>
      <c r="EG992" s="8"/>
      <c r="EH992" s="8"/>
      <c r="EI992" s="8"/>
      <c r="EJ992" s="8"/>
      <c r="EK992" s="8"/>
      <c r="EL992" s="8"/>
      <c r="EM992" s="8"/>
      <c r="EN992" s="8"/>
      <c r="EO992" s="8"/>
      <c r="EP992" s="8"/>
      <c r="EQ992" s="8"/>
      <c r="ER992" s="8"/>
      <c r="ES992" s="8"/>
      <c r="ET992" s="8"/>
      <c r="EU992" s="8"/>
      <c r="EV992" s="8"/>
      <c r="EW992" s="8"/>
      <c r="EX992" s="8"/>
      <c r="EY992" s="8"/>
      <c r="EZ992" s="8"/>
      <c r="FA992" s="8"/>
      <c r="FB992" s="8"/>
      <c r="FC992" s="8"/>
      <c r="FD992" s="8"/>
      <c r="FE992" s="8"/>
      <c r="FF992" s="8"/>
      <c r="FG992" s="8"/>
      <c r="FH992" s="8"/>
      <c r="FI992" s="8"/>
      <c r="FJ992" s="8"/>
      <c r="FK992" s="8"/>
      <c r="FL992" s="8"/>
      <c r="FM992" s="8"/>
      <c r="FN992" s="8"/>
      <c r="FO992" s="8"/>
      <c r="FP992" s="8"/>
      <c r="FQ992" s="8"/>
      <c r="FR992" s="8"/>
      <c r="FS992" s="8"/>
      <c r="FT992" s="8"/>
      <c r="FU992" s="8"/>
      <c r="FV992" s="8"/>
      <c r="FW992" s="8"/>
      <c r="FX992" s="8"/>
      <c r="FY992" s="8"/>
      <c r="FZ992" s="8"/>
      <c r="GA992" s="8"/>
      <c r="GB992" s="8"/>
      <c r="GC992" s="8"/>
      <c r="GD992" s="8"/>
      <c r="GE992" s="8"/>
      <c r="GF992" s="8"/>
      <c r="GG992" s="8"/>
      <c r="GH992" s="8"/>
      <c r="GI992" s="8"/>
      <c r="GJ992" s="8"/>
      <c r="GK992" s="8"/>
      <c r="GL992" s="8"/>
      <c r="GM992" s="8"/>
      <c r="GN992" s="8"/>
      <c r="GO992" s="8"/>
      <c r="GP992" s="8"/>
      <c r="GQ992" s="8"/>
      <c r="GR992" s="8"/>
      <c r="GS992" s="8"/>
      <c r="GT992" s="8"/>
      <c r="GU992" s="8"/>
      <c r="GV992" s="8"/>
      <c r="GW992" s="8"/>
      <c r="GX992" s="8"/>
      <c r="GY992" s="8"/>
      <c r="GZ992" s="8"/>
      <c r="HA992" s="8"/>
      <c r="HB992" s="8"/>
      <c r="HC992" s="8"/>
      <c r="HD992" s="8"/>
      <c r="HE992" s="8"/>
      <c r="HF992" s="8"/>
      <c r="HG992" s="8"/>
      <c r="HH992" s="8"/>
      <c r="HI992" s="8"/>
      <c r="HJ992" s="8"/>
      <c r="HK992" s="8"/>
      <c r="HL992" s="8"/>
      <c r="HM992" s="8"/>
      <c r="HN992" s="8"/>
      <c r="HO992" s="8"/>
      <c r="HP992" s="8"/>
      <c r="HQ992" s="8"/>
      <c r="HR992" s="8"/>
      <c r="HS992" s="8"/>
      <c r="HT992" s="8"/>
      <c r="HU992" s="8"/>
      <c r="HV992" s="8"/>
      <c r="HW992" s="8"/>
      <c r="HX992" s="8"/>
      <c r="HY992" s="8"/>
      <c r="HZ992" s="8"/>
      <c r="IA992" s="8"/>
      <c r="IB992" s="8"/>
      <c r="IC992" s="8"/>
      <c r="ID992" s="8"/>
      <c r="IE992" s="8"/>
      <c r="IF992" s="8"/>
      <c r="IG992" s="8"/>
      <c r="IH992" s="8"/>
      <c r="II992" s="8"/>
      <c r="IJ992" s="8"/>
      <c r="IK992" s="8"/>
      <c r="IL992" s="8"/>
      <c r="IM992" s="8"/>
      <c r="IN992" s="8"/>
      <c r="IO992" s="8"/>
    </row>
    <row r="993" s="10" customFormat="1" ht="60" customHeight="1" spans="1:249">
      <c r="A993" s="90">
        <v>12</v>
      </c>
      <c r="B993" s="152" t="s">
        <v>2379</v>
      </c>
      <c r="C993" s="61" t="s">
        <v>39</v>
      </c>
      <c r="D993" s="90" t="s">
        <v>40</v>
      </c>
      <c r="E993" s="61" t="s">
        <v>2380</v>
      </c>
      <c r="F993" s="360" t="s">
        <v>2381</v>
      </c>
      <c r="G993" s="361">
        <v>59.4</v>
      </c>
      <c r="H993" s="66" t="s">
        <v>1410</v>
      </c>
      <c r="I993" s="61"/>
      <c r="J993" s="61">
        <v>1</v>
      </c>
      <c r="K993" s="61">
        <v>0.0039</v>
      </c>
      <c r="L993" s="61"/>
      <c r="M993" s="61">
        <v>0.0164</v>
      </c>
      <c r="N993" s="61"/>
      <c r="O993" s="61" t="s">
        <v>1349</v>
      </c>
      <c r="P993" s="93" t="s">
        <v>41</v>
      </c>
      <c r="Q993" s="156">
        <v>2021.12</v>
      </c>
      <c r="R993" s="90"/>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c r="BD993" s="8"/>
      <c r="BE993" s="8"/>
      <c r="BF993" s="8"/>
      <c r="BG993" s="8"/>
      <c r="BH993" s="8"/>
      <c r="BI993" s="8"/>
      <c r="BJ993" s="8"/>
      <c r="BK993" s="8"/>
      <c r="BL993" s="8"/>
      <c r="BM993" s="8"/>
      <c r="BN993" s="8"/>
      <c r="BO993" s="8"/>
      <c r="BP993" s="8"/>
      <c r="BQ993" s="8"/>
      <c r="BR993" s="8"/>
      <c r="BS993" s="8"/>
      <c r="BT993" s="8"/>
      <c r="BU993" s="8"/>
      <c r="BV993" s="8"/>
      <c r="BW993" s="8"/>
      <c r="BX993" s="8"/>
      <c r="BY993" s="8"/>
      <c r="BZ993" s="8"/>
      <c r="CA993" s="8"/>
      <c r="CB993" s="8"/>
      <c r="CC993" s="8"/>
      <c r="CD993" s="8"/>
      <c r="CE993" s="8"/>
      <c r="CF993" s="8"/>
      <c r="CG993" s="8"/>
      <c r="CH993" s="8"/>
      <c r="CI993" s="8"/>
      <c r="CJ993" s="8"/>
      <c r="CK993" s="8"/>
      <c r="CL993" s="8"/>
      <c r="CM993" s="8"/>
      <c r="CN993" s="8"/>
      <c r="CO993" s="8"/>
      <c r="CP993" s="8"/>
      <c r="CQ993" s="8"/>
      <c r="CR993" s="8"/>
      <c r="CS993" s="8"/>
      <c r="CT993" s="8"/>
      <c r="CU993" s="8"/>
      <c r="CV993" s="8"/>
      <c r="CW993" s="8"/>
      <c r="CX993" s="8"/>
      <c r="CY993" s="8"/>
      <c r="CZ993" s="8"/>
      <c r="DA993" s="8"/>
      <c r="DB993" s="8"/>
      <c r="DC993" s="8"/>
      <c r="DD993" s="8"/>
      <c r="DE993" s="8"/>
      <c r="DF993" s="8"/>
      <c r="DG993" s="8"/>
      <c r="DH993" s="8"/>
      <c r="DI993" s="8"/>
      <c r="DJ993" s="8"/>
      <c r="DK993" s="8"/>
      <c r="DL993" s="8"/>
      <c r="DM993" s="8"/>
      <c r="DN993" s="8"/>
      <c r="DO993" s="8"/>
      <c r="DP993" s="8"/>
      <c r="DQ993" s="8"/>
      <c r="DR993" s="8"/>
      <c r="DS993" s="8"/>
      <c r="DT993" s="8"/>
      <c r="DU993" s="8"/>
      <c r="DV993" s="8"/>
      <c r="DW993" s="8"/>
      <c r="DX993" s="8"/>
      <c r="DY993" s="8"/>
      <c r="DZ993" s="8"/>
      <c r="EA993" s="8"/>
      <c r="EB993" s="8"/>
      <c r="EC993" s="8"/>
      <c r="ED993" s="8"/>
      <c r="EE993" s="8"/>
      <c r="EF993" s="8"/>
      <c r="EG993" s="8"/>
      <c r="EH993" s="8"/>
      <c r="EI993" s="8"/>
      <c r="EJ993" s="8"/>
      <c r="EK993" s="8"/>
      <c r="EL993" s="8"/>
      <c r="EM993" s="8"/>
      <c r="EN993" s="8"/>
      <c r="EO993" s="8"/>
      <c r="EP993" s="8"/>
      <c r="EQ993" s="8"/>
      <c r="ER993" s="8"/>
      <c r="ES993" s="8"/>
      <c r="ET993" s="8"/>
      <c r="EU993" s="8"/>
      <c r="EV993" s="8"/>
      <c r="EW993" s="8"/>
      <c r="EX993" s="8"/>
      <c r="EY993" s="8"/>
      <c r="EZ993" s="8"/>
      <c r="FA993" s="8"/>
      <c r="FB993" s="8"/>
      <c r="FC993" s="8"/>
      <c r="FD993" s="8"/>
      <c r="FE993" s="8"/>
      <c r="FF993" s="8"/>
      <c r="FG993" s="8"/>
      <c r="FH993" s="8"/>
      <c r="FI993" s="8"/>
      <c r="FJ993" s="8"/>
      <c r="FK993" s="8"/>
      <c r="FL993" s="8"/>
      <c r="FM993" s="8"/>
      <c r="FN993" s="8"/>
      <c r="FO993" s="8"/>
      <c r="FP993" s="8"/>
      <c r="FQ993" s="8"/>
      <c r="FR993" s="8"/>
      <c r="FS993" s="8"/>
      <c r="FT993" s="8"/>
      <c r="FU993" s="8"/>
      <c r="FV993" s="8"/>
      <c r="FW993" s="8"/>
      <c r="FX993" s="8"/>
      <c r="FY993" s="8"/>
      <c r="FZ993" s="8"/>
      <c r="GA993" s="8"/>
      <c r="GB993" s="8"/>
      <c r="GC993" s="8"/>
      <c r="GD993" s="8"/>
      <c r="GE993" s="8"/>
      <c r="GF993" s="8"/>
      <c r="GG993" s="8"/>
      <c r="GH993" s="8"/>
      <c r="GI993" s="8"/>
      <c r="GJ993" s="8"/>
      <c r="GK993" s="8"/>
      <c r="GL993" s="8"/>
      <c r="GM993" s="8"/>
      <c r="GN993" s="8"/>
      <c r="GO993" s="8"/>
      <c r="GP993" s="8"/>
      <c r="GQ993" s="8"/>
      <c r="GR993" s="8"/>
      <c r="GS993" s="8"/>
      <c r="GT993" s="8"/>
      <c r="GU993" s="8"/>
      <c r="GV993" s="8"/>
      <c r="GW993" s="8"/>
      <c r="GX993" s="8"/>
      <c r="GY993" s="8"/>
      <c r="GZ993" s="8"/>
      <c r="HA993" s="8"/>
      <c r="HB993" s="8"/>
      <c r="HC993" s="8"/>
      <c r="HD993" s="8"/>
      <c r="HE993" s="8"/>
      <c r="HF993" s="8"/>
      <c r="HG993" s="8"/>
      <c r="HH993" s="8"/>
      <c r="HI993" s="8"/>
      <c r="HJ993" s="8"/>
      <c r="HK993" s="8"/>
      <c r="HL993" s="8"/>
      <c r="HM993" s="8"/>
      <c r="HN993" s="8"/>
      <c r="HO993" s="8"/>
      <c r="HP993" s="8"/>
      <c r="HQ993" s="8"/>
      <c r="HR993" s="8"/>
      <c r="HS993" s="8"/>
      <c r="HT993" s="8"/>
      <c r="HU993" s="8"/>
      <c r="HV993" s="8"/>
      <c r="HW993" s="8"/>
      <c r="HX993" s="8"/>
      <c r="HY993" s="8"/>
      <c r="HZ993" s="8"/>
      <c r="IA993" s="8"/>
      <c r="IB993" s="8"/>
      <c r="IC993" s="8"/>
      <c r="ID993" s="8"/>
      <c r="IE993" s="8"/>
      <c r="IF993" s="8"/>
      <c r="IG993" s="8"/>
      <c r="IH993" s="8"/>
      <c r="II993" s="8"/>
      <c r="IJ993" s="8"/>
      <c r="IK993" s="8"/>
      <c r="IL993" s="8"/>
      <c r="IM993" s="8"/>
      <c r="IN993" s="8"/>
      <c r="IO993" s="8"/>
    </row>
    <row r="994" s="13" customFormat="1" ht="60" customHeight="1" spans="1:249">
      <c r="A994" s="121" t="s">
        <v>2382</v>
      </c>
      <c r="B994" s="122"/>
      <c r="C994" s="58"/>
      <c r="D994" s="84"/>
      <c r="E994" s="58"/>
      <c r="F994" s="362" t="s">
        <v>2383</v>
      </c>
      <c r="G994" s="363">
        <f>G995</f>
        <v>484</v>
      </c>
      <c r="H994" s="72"/>
      <c r="I994" s="58"/>
      <c r="J994" s="58"/>
      <c r="K994" s="58"/>
      <c r="L994" s="58"/>
      <c r="M994" s="58"/>
      <c r="N994" s="58"/>
      <c r="O994" s="58"/>
      <c r="P994" s="254"/>
      <c r="Q994" s="332"/>
      <c r="R994" s="84"/>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c r="BA994" s="7"/>
      <c r="BB994" s="7"/>
      <c r="BC994" s="7"/>
      <c r="BD994" s="7"/>
      <c r="BE994" s="7"/>
      <c r="BF994" s="7"/>
      <c r="BG994" s="7"/>
      <c r="BH994" s="7"/>
      <c r="BI994" s="7"/>
      <c r="BJ994" s="7"/>
      <c r="BK994" s="7"/>
      <c r="BL994" s="7"/>
      <c r="BM994" s="7"/>
      <c r="BN994" s="7"/>
      <c r="BO994" s="7"/>
      <c r="BP994" s="7"/>
      <c r="BQ994" s="7"/>
      <c r="BR994" s="7"/>
      <c r="BS994" s="7"/>
      <c r="BT994" s="7"/>
      <c r="BU994" s="7"/>
      <c r="BV994" s="7"/>
      <c r="BW994" s="7"/>
      <c r="BX994" s="7"/>
      <c r="BY994" s="7"/>
      <c r="BZ994" s="7"/>
      <c r="CA994" s="7"/>
      <c r="CB994" s="7"/>
      <c r="CC994" s="7"/>
      <c r="CD994" s="7"/>
      <c r="CE994" s="7"/>
      <c r="CF994" s="7"/>
      <c r="CG994" s="7"/>
      <c r="CH994" s="7"/>
      <c r="CI994" s="7"/>
      <c r="CJ994" s="7"/>
      <c r="CK994" s="7"/>
      <c r="CL994" s="7"/>
      <c r="CM994" s="7"/>
      <c r="CN994" s="7"/>
      <c r="CO994" s="7"/>
      <c r="CP994" s="7"/>
      <c r="CQ994" s="7"/>
      <c r="CR994" s="7"/>
      <c r="CS994" s="7"/>
      <c r="CT994" s="7"/>
      <c r="CU994" s="7"/>
      <c r="CV994" s="7"/>
      <c r="CW994" s="7"/>
      <c r="CX994" s="7"/>
      <c r="CY994" s="7"/>
      <c r="CZ994" s="7"/>
      <c r="DA994" s="7"/>
      <c r="DB994" s="7"/>
      <c r="DC994" s="7"/>
      <c r="DD994" s="7"/>
      <c r="DE994" s="7"/>
      <c r="DF994" s="7"/>
      <c r="DG994" s="7"/>
      <c r="DH994" s="7"/>
      <c r="DI994" s="7"/>
      <c r="DJ994" s="7"/>
      <c r="DK994" s="7"/>
      <c r="DL994" s="7"/>
      <c r="DM994" s="7"/>
      <c r="DN994" s="7"/>
      <c r="DO994" s="7"/>
      <c r="DP994" s="7"/>
      <c r="DQ994" s="7"/>
      <c r="DR994" s="7"/>
      <c r="DS994" s="7"/>
      <c r="DT994" s="7"/>
      <c r="DU994" s="7"/>
      <c r="DV994" s="7"/>
      <c r="DW994" s="7"/>
      <c r="DX994" s="7"/>
      <c r="DY994" s="7"/>
      <c r="DZ994" s="7"/>
      <c r="EA994" s="7"/>
      <c r="EB994" s="7"/>
      <c r="EC994" s="7"/>
      <c r="ED994" s="7"/>
      <c r="EE994" s="7"/>
      <c r="EF994" s="7"/>
      <c r="EG994" s="7"/>
      <c r="EH994" s="7"/>
      <c r="EI994" s="7"/>
      <c r="EJ994" s="7"/>
      <c r="EK994" s="7"/>
      <c r="EL994" s="7"/>
      <c r="EM994" s="7"/>
      <c r="EN994" s="7"/>
      <c r="EO994" s="7"/>
      <c r="EP994" s="7"/>
      <c r="EQ994" s="7"/>
      <c r="ER994" s="7"/>
      <c r="ES994" s="7"/>
      <c r="ET994" s="7"/>
      <c r="EU994" s="7"/>
      <c r="EV994" s="7"/>
      <c r="EW994" s="7"/>
      <c r="EX994" s="7"/>
      <c r="EY994" s="7"/>
      <c r="EZ994" s="7"/>
      <c r="FA994" s="7"/>
      <c r="FB994" s="7"/>
      <c r="FC994" s="7"/>
      <c r="FD994" s="7"/>
      <c r="FE994" s="7"/>
      <c r="FF994" s="7"/>
      <c r="FG994" s="7"/>
      <c r="FH994" s="7"/>
      <c r="FI994" s="7"/>
      <c r="FJ994" s="7"/>
      <c r="FK994" s="7"/>
      <c r="FL994" s="7"/>
      <c r="FM994" s="7"/>
      <c r="FN994" s="7"/>
      <c r="FO994" s="7"/>
      <c r="FP994" s="7"/>
      <c r="FQ994" s="7"/>
      <c r="FR994" s="7"/>
      <c r="FS994" s="7"/>
      <c r="FT994" s="7"/>
      <c r="FU994" s="7"/>
      <c r="FV994" s="7"/>
      <c r="FW994" s="7"/>
      <c r="FX994" s="7"/>
      <c r="FY994" s="7"/>
      <c r="FZ994" s="7"/>
      <c r="GA994" s="7"/>
      <c r="GB994" s="7"/>
      <c r="GC994" s="7"/>
      <c r="GD994" s="7"/>
      <c r="GE994" s="7"/>
      <c r="GF994" s="7"/>
      <c r="GG994" s="7"/>
      <c r="GH994" s="7"/>
      <c r="GI994" s="7"/>
      <c r="GJ994" s="7"/>
      <c r="GK994" s="7"/>
      <c r="GL994" s="7"/>
      <c r="GM994" s="7"/>
      <c r="GN994" s="7"/>
      <c r="GO994" s="7"/>
      <c r="GP994" s="7"/>
      <c r="GQ994" s="7"/>
      <c r="GR994" s="7"/>
      <c r="GS994" s="7"/>
      <c r="GT994" s="7"/>
      <c r="GU994" s="7"/>
      <c r="GV994" s="7"/>
      <c r="GW994" s="7"/>
      <c r="GX994" s="7"/>
      <c r="GY994" s="7"/>
      <c r="GZ994" s="7"/>
      <c r="HA994" s="7"/>
      <c r="HB994" s="7"/>
      <c r="HC994" s="7"/>
      <c r="HD994" s="7"/>
      <c r="HE994" s="7"/>
      <c r="HF994" s="7"/>
      <c r="HG994" s="7"/>
      <c r="HH994" s="7"/>
      <c r="HI994" s="7"/>
      <c r="HJ994" s="7"/>
      <c r="HK994" s="7"/>
      <c r="HL994" s="7"/>
      <c r="HM994" s="7"/>
      <c r="HN994" s="7"/>
      <c r="HO994" s="7"/>
      <c r="HP994" s="7"/>
      <c r="HQ994" s="7"/>
      <c r="HR994" s="7"/>
      <c r="HS994" s="7"/>
      <c r="HT994" s="7"/>
      <c r="HU994" s="7"/>
      <c r="HV994" s="7"/>
      <c r="HW994" s="7"/>
      <c r="HX994" s="7"/>
      <c r="HY994" s="7"/>
      <c r="HZ994" s="7"/>
      <c r="IA994" s="7"/>
      <c r="IB994" s="7"/>
      <c r="IC994" s="7"/>
      <c r="ID994" s="7"/>
      <c r="IE994" s="7"/>
      <c r="IF994" s="7"/>
      <c r="IG994" s="7"/>
      <c r="IH994" s="7"/>
      <c r="II994" s="7"/>
      <c r="IJ994" s="7"/>
      <c r="IK994" s="7"/>
      <c r="IL994" s="7"/>
      <c r="IM994" s="7"/>
      <c r="IN994" s="7"/>
      <c r="IO994" s="7"/>
    </row>
    <row r="995" s="10" customFormat="1" ht="60" customHeight="1" spans="1:249">
      <c r="A995" s="90">
        <v>1</v>
      </c>
      <c r="B995" s="90" t="s">
        <v>2384</v>
      </c>
      <c r="C995" s="61" t="s">
        <v>39</v>
      </c>
      <c r="D995" s="90" t="s">
        <v>40</v>
      </c>
      <c r="E995" s="61" t="s">
        <v>823</v>
      </c>
      <c r="F995" s="360" t="s">
        <v>2385</v>
      </c>
      <c r="G995" s="361">
        <v>484</v>
      </c>
      <c r="H995" s="66" t="s">
        <v>2386</v>
      </c>
      <c r="I995" s="61"/>
      <c r="J995" s="61"/>
      <c r="K995" s="61"/>
      <c r="L995" s="61"/>
      <c r="M995" s="61"/>
      <c r="N995" s="61"/>
      <c r="O995" s="61" t="s">
        <v>2387</v>
      </c>
      <c r="P995" s="61" t="s">
        <v>2387</v>
      </c>
      <c r="Q995" s="156">
        <v>2021.12</v>
      </c>
      <c r="R995" s="90"/>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c r="BD995" s="8"/>
      <c r="BE995" s="8"/>
      <c r="BF995" s="8"/>
      <c r="BG995" s="8"/>
      <c r="BH995" s="8"/>
      <c r="BI995" s="8"/>
      <c r="BJ995" s="8"/>
      <c r="BK995" s="8"/>
      <c r="BL995" s="8"/>
      <c r="BM995" s="8"/>
      <c r="BN995" s="8"/>
      <c r="BO995" s="8"/>
      <c r="BP995" s="8"/>
      <c r="BQ995" s="8"/>
      <c r="BR995" s="8"/>
      <c r="BS995" s="8"/>
      <c r="BT995" s="8"/>
      <c r="BU995" s="8"/>
      <c r="BV995" s="8"/>
      <c r="BW995" s="8"/>
      <c r="BX995" s="8"/>
      <c r="BY995" s="8"/>
      <c r="BZ995" s="8"/>
      <c r="CA995" s="8"/>
      <c r="CB995" s="8"/>
      <c r="CC995" s="8"/>
      <c r="CD995" s="8"/>
      <c r="CE995" s="8"/>
      <c r="CF995" s="8"/>
      <c r="CG995" s="8"/>
      <c r="CH995" s="8"/>
      <c r="CI995" s="8"/>
      <c r="CJ995" s="8"/>
      <c r="CK995" s="8"/>
      <c r="CL995" s="8"/>
      <c r="CM995" s="8"/>
      <c r="CN995" s="8"/>
      <c r="CO995" s="8"/>
      <c r="CP995" s="8"/>
      <c r="CQ995" s="8"/>
      <c r="CR995" s="8"/>
      <c r="CS995" s="8"/>
      <c r="CT995" s="8"/>
      <c r="CU995" s="8"/>
      <c r="CV995" s="8"/>
      <c r="CW995" s="8"/>
      <c r="CX995" s="8"/>
      <c r="CY995" s="8"/>
      <c r="CZ995" s="8"/>
      <c r="DA995" s="8"/>
      <c r="DB995" s="8"/>
      <c r="DC995" s="8"/>
      <c r="DD995" s="8"/>
      <c r="DE995" s="8"/>
      <c r="DF995" s="8"/>
      <c r="DG995" s="8"/>
      <c r="DH995" s="8"/>
      <c r="DI995" s="8"/>
      <c r="DJ995" s="8"/>
      <c r="DK995" s="8"/>
      <c r="DL995" s="8"/>
      <c r="DM995" s="8"/>
      <c r="DN995" s="8"/>
      <c r="DO995" s="8"/>
      <c r="DP995" s="8"/>
      <c r="DQ995" s="8"/>
      <c r="DR995" s="8"/>
      <c r="DS995" s="8"/>
      <c r="DT995" s="8"/>
      <c r="DU995" s="8"/>
      <c r="DV995" s="8"/>
      <c r="DW995" s="8"/>
      <c r="DX995" s="8"/>
      <c r="DY995" s="8"/>
      <c r="DZ995" s="8"/>
      <c r="EA995" s="8"/>
      <c r="EB995" s="8"/>
      <c r="EC995" s="8"/>
      <c r="ED995" s="8"/>
      <c r="EE995" s="8"/>
      <c r="EF995" s="8"/>
      <c r="EG995" s="8"/>
      <c r="EH995" s="8"/>
      <c r="EI995" s="8"/>
      <c r="EJ995" s="8"/>
      <c r="EK995" s="8"/>
      <c r="EL995" s="8"/>
      <c r="EM995" s="8"/>
      <c r="EN995" s="8"/>
      <c r="EO995" s="8"/>
      <c r="EP995" s="8"/>
      <c r="EQ995" s="8"/>
      <c r="ER995" s="8"/>
      <c r="ES995" s="8"/>
      <c r="ET995" s="8"/>
      <c r="EU995" s="8"/>
      <c r="EV995" s="8"/>
      <c r="EW995" s="8"/>
      <c r="EX995" s="8"/>
      <c r="EY995" s="8"/>
      <c r="EZ995" s="8"/>
      <c r="FA995" s="8"/>
      <c r="FB995" s="8"/>
      <c r="FC995" s="8"/>
      <c r="FD995" s="8"/>
      <c r="FE995" s="8"/>
      <c r="FF995" s="8"/>
      <c r="FG995" s="8"/>
      <c r="FH995" s="8"/>
      <c r="FI995" s="8"/>
      <c r="FJ995" s="8"/>
      <c r="FK995" s="8"/>
      <c r="FL995" s="8"/>
      <c r="FM995" s="8"/>
      <c r="FN995" s="8"/>
      <c r="FO995" s="8"/>
      <c r="FP995" s="8"/>
      <c r="FQ995" s="8"/>
      <c r="FR995" s="8"/>
      <c r="FS995" s="8"/>
      <c r="FT995" s="8"/>
      <c r="FU995" s="8"/>
      <c r="FV995" s="8"/>
      <c r="FW995" s="8"/>
      <c r="FX995" s="8"/>
      <c r="FY995" s="8"/>
      <c r="FZ995" s="8"/>
      <c r="GA995" s="8"/>
      <c r="GB995" s="8"/>
      <c r="GC995" s="8"/>
      <c r="GD995" s="8"/>
      <c r="GE995" s="8"/>
      <c r="GF995" s="8"/>
      <c r="GG995" s="8"/>
      <c r="GH995" s="8"/>
      <c r="GI995" s="8"/>
      <c r="GJ995" s="8"/>
      <c r="GK995" s="8"/>
      <c r="GL995" s="8"/>
      <c r="GM995" s="8"/>
      <c r="GN995" s="8"/>
      <c r="GO995" s="8"/>
      <c r="GP995" s="8"/>
      <c r="GQ995" s="8"/>
      <c r="GR995" s="8"/>
      <c r="GS995" s="8"/>
      <c r="GT995" s="8"/>
      <c r="GU995" s="8"/>
      <c r="GV995" s="8"/>
      <c r="GW995" s="8"/>
      <c r="GX995" s="8"/>
      <c r="GY995" s="8"/>
      <c r="GZ995" s="8"/>
      <c r="HA995" s="8"/>
      <c r="HB995" s="8"/>
      <c r="HC995" s="8"/>
      <c r="HD995" s="8"/>
      <c r="HE995" s="8"/>
      <c r="HF995" s="8"/>
      <c r="HG995" s="8"/>
      <c r="HH995" s="8"/>
      <c r="HI995" s="8"/>
      <c r="HJ995" s="8"/>
      <c r="HK995" s="8"/>
      <c r="HL995" s="8"/>
      <c r="HM995" s="8"/>
      <c r="HN995" s="8"/>
      <c r="HO995" s="8"/>
      <c r="HP995" s="8"/>
      <c r="HQ995" s="8"/>
      <c r="HR995" s="8"/>
      <c r="HS995" s="8"/>
      <c r="HT995" s="8"/>
      <c r="HU995" s="8"/>
      <c r="HV995" s="8"/>
      <c r="HW995" s="8"/>
      <c r="HX995" s="8"/>
      <c r="HY995" s="8"/>
      <c r="HZ995" s="8"/>
      <c r="IA995" s="8"/>
      <c r="IB995" s="8"/>
      <c r="IC995" s="8"/>
      <c r="ID995" s="8"/>
      <c r="IE995" s="8"/>
      <c r="IF995" s="8"/>
      <c r="IG995" s="8"/>
      <c r="IH995" s="8"/>
      <c r="II995" s="8"/>
      <c r="IJ995" s="8"/>
      <c r="IK995" s="8"/>
      <c r="IL995" s="8"/>
      <c r="IM995" s="8"/>
      <c r="IN995" s="8"/>
      <c r="IO995" s="8"/>
    </row>
    <row r="996" s="16" customFormat="1" ht="43" customHeight="1" spans="1:249">
      <c r="A996" s="42" t="s">
        <v>2388</v>
      </c>
      <c r="B996" s="42" t="s">
        <v>2389</v>
      </c>
      <c r="C996" s="147"/>
      <c r="D996" s="147"/>
      <c r="E996" s="148"/>
      <c r="F996" s="149" t="s">
        <v>2390</v>
      </c>
      <c r="G996" s="150">
        <f>G997+G999+G1016</f>
        <v>2735.8</v>
      </c>
      <c r="H996" s="151"/>
      <c r="I996" s="147"/>
      <c r="J996" s="147"/>
      <c r="K996" s="153"/>
      <c r="L996" s="153"/>
      <c r="M996" s="153"/>
      <c r="N996" s="153"/>
      <c r="O996" s="147"/>
      <c r="P996" s="147"/>
      <c r="Q996" s="147"/>
      <c r="R996" s="157"/>
      <c r="S996" s="158"/>
      <c r="T996" s="158"/>
      <c r="U996" s="158"/>
      <c r="V996" s="158"/>
      <c r="W996" s="158"/>
      <c r="X996" s="158"/>
      <c r="Y996" s="158"/>
      <c r="Z996" s="158"/>
      <c r="AA996" s="158"/>
      <c r="AB996" s="158"/>
      <c r="AC996" s="158"/>
      <c r="AD996" s="158"/>
      <c r="AE996" s="158"/>
      <c r="AF996" s="158"/>
      <c r="AG996" s="158"/>
      <c r="AH996" s="158"/>
      <c r="AI996" s="158"/>
      <c r="AJ996" s="158"/>
      <c r="AK996" s="158"/>
      <c r="AL996" s="158"/>
      <c r="AM996" s="158"/>
      <c r="AN996" s="158"/>
      <c r="AO996" s="158"/>
      <c r="AP996" s="158"/>
      <c r="AQ996" s="158"/>
      <c r="AR996" s="158"/>
      <c r="AS996" s="158"/>
      <c r="AT996" s="158"/>
      <c r="AU996" s="158"/>
      <c r="AV996" s="158"/>
      <c r="AW996" s="158"/>
      <c r="AX996" s="158"/>
      <c r="AY996" s="158"/>
      <c r="AZ996" s="158"/>
      <c r="BA996" s="158"/>
      <c r="BB996" s="158"/>
      <c r="BC996" s="158"/>
      <c r="BD996" s="158"/>
      <c r="BE996" s="158"/>
      <c r="BF996" s="158"/>
      <c r="BG996" s="158"/>
      <c r="BH996" s="158"/>
      <c r="BI996" s="158"/>
      <c r="BJ996" s="158"/>
      <c r="BK996" s="158"/>
      <c r="BL996" s="158"/>
      <c r="BM996" s="158"/>
      <c r="BN996" s="158"/>
      <c r="BO996" s="158"/>
      <c r="BP996" s="158"/>
      <c r="BQ996" s="158"/>
      <c r="BR996" s="158"/>
      <c r="BS996" s="158"/>
      <c r="BT996" s="158"/>
      <c r="BU996" s="158"/>
      <c r="BV996" s="158"/>
      <c r="BW996" s="158"/>
      <c r="BX996" s="158"/>
      <c r="BY996" s="158"/>
      <c r="BZ996" s="158"/>
      <c r="CA996" s="158"/>
      <c r="CB996" s="158"/>
      <c r="CC996" s="158"/>
      <c r="CD996" s="158"/>
      <c r="CE996" s="158"/>
      <c r="CF996" s="158"/>
      <c r="CG996" s="158"/>
      <c r="CH996" s="158"/>
      <c r="CI996" s="158"/>
      <c r="CJ996" s="158"/>
      <c r="CK996" s="158"/>
      <c r="CL996" s="158"/>
      <c r="CM996" s="158"/>
      <c r="CN996" s="158"/>
      <c r="CO996" s="158"/>
      <c r="CP996" s="158"/>
      <c r="CQ996" s="158"/>
      <c r="CR996" s="158"/>
      <c r="CS996" s="158"/>
      <c r="CT996" s="158"/>
      <c r="CU996" s="158"/>
      <c r="CV996" s="158"/>
      <c r="CW996" s="158"/>
      <c r="CX996" s="158"/>
      <c r="CY996" s="158"/>
      <c r="CZ996" s="158"/>
      <c r="DA996" s="158"/>
      <c r="DB996" s="158"/>
      <c r="DC996" s="158"/>
      <c r="DD996" s="158"/>
      <c r="DE996" s="158"/>
      <c r="DF996" s="158"/>
      <c r="DG996" s="158"/>
      <c r="DH996" s="158"/>
      <c r="DI996" s="158"/>
      <c r="DJ996" s="158"/>
      <c r="DK996" s="158"/>
      <c r="DL996" s="158"/>
      <c r="DM996" s="158"/>
      <c r="DN996" s="158"/>
      <c r="DO996" s="158"/>
      <c r="DP996" s="158"/>
      <c r="DQ996" s="158"/>
      <c r="DR996" s="158"/>
      <c r="DS996" s="158"/>
      <c r="DT996" s="158"/>
      <c r="DU996" s="158"/>
      <c r="DV996" s="158"/>
      <c r="DW996" s="158"/>
      <c r="DX996" s="158"/>
      <c r="DY996" s="158"/>
      <c r="DZ996" s="158"/>
      <c r="EA996" s="158"/>
      <c r="EB996" s="158"/>
      <c r="EC996" s="158"/>
      <c r="ED996" s="158"/>
      <c r="EE996" s="158"/>
      <c r="EF996" s="158"/>
      <c r="EG996" s="158"/>
      <c r="EH996" s="158"/>
      <c r="EI996" s="158"/>
      <c r="EJ996" s="158"/>
      <c r="EK996" s="158"/>
      <c r="EL996" s="158"/>
      <c r="EM996" s="158"/>
      <c r="EN996" s="158"/>
      <c r="EO996" s="158"/>
      <c r="EP996" s="158"/>
      <c r="EQ996" s="158"/>
      <c r="ER996" s="158"/>
      <c r="ES996" s="158"/>
      <c r="ET996" s="158"/>
      <c r="EU996" s="158"/>
      <c r="EV996" s="158"/>
      <c r="EW996" s="158"/>
      <c r="EX996" s="158"/>
      <c r="EY996" s="158"/>
      <c r="EZ996" s="158"/>
      <c r="FA996" s="158"/>
      <c r="FB996" s="158"/>
      <c r="FC996" s="158"/>
      <c r="FD996" s="158"/>
      <c r="FE996" s="158"/>
      <c r="FF996" s="158"/>
      <c r="FG996" s="158"/>
      <c r="FH996" s="158"/>
      <c r="FI996" s="158"/>
      <c r="FJ996" s="158"/>
      <c r="FK996" s="158"/>
      <c r="FL996" s="158"/>
      <c r="FM996" s="158"/>
      <c r="FN996" s="158"/>
      <c r="FO996" s="158"/>
      <c r="FP996" s="158"/>
      <c r="FQ996" s="158"/>
      <c r="FR996" s="158"/>
      <c r="FS996" s="158"/>
      <c r="FT996" s="158"/>
      <c r="FU996" s="158"/>
      <c r="FV996" s="158"/>
      <c r="FW996" s="158"/>
      <c r="FX996" s="158"/>
      <c r="FY996" s="158"/>
      <c r="FZ996" s="158"/>
      <c r="GA996" s="158"/>
      <c r="GB996" s="158"/>
      <c r="GC996" s="158"/>
      <c r="GD996" s="158"/>
      <c r="GE996" s="158"/>
      <c r="GF996" s="158"/>
      <c r="GG996" s="158"/>
      <c r="GH996" s="158"/>
      <c r="GI996" s="158"/>
      <c r="GJ996" s="158"/>
      <c r="GK996" s="158"/>
      <c r="GL996" s="158"/>
      <c r="GM996" s="158"/>
      <c r="GN996" s="158"/>
      <c r="GO996" s="158"/>
      <c r="GP996" s="158"/>
      <c r="GQ996" s="158"/>
      <c r="GR996" s="158"/>
      <c r="GS996" s="158"/>
      <c r="GT996" s="158"/>
      <c r="GU996" s="158"/>
      <c r="GV996" s="158"/>
      <c r="GW996" s="158"/>
      <c r="GX996" s="158"/>
      <c r="GY996" s="158"/>
      <c r="GZ996" s="158"/>
      <c r="HA996" s="158"/>
      <c r="HB996" s="158"/>
      <c r="HC996" s="158"/>
      <c r="HD996" s="158"/>
      <c r="HE996" s="158"/>
      <c r="HF996" s="158"/>
      <c r="HG996" s="158"/>
      <c r="HH996" s="158"/>
      <c r="HI996" s="158"/>
      <c r="HJ996" s="158"/>
      <c r="HK996" s="158"/>
      <c r="HL996" s="158"/>
      <c r="HM996" s="158"/>
      <c r="HN996" s="158"/>
      <c r="HO996" s="158"/>
      <c r="HP996" s="158"/>
      <c r="HQ996" s="158"/>
      <c r="HR996" s="158"/>
      <c r="HS996" s="158"/>
      <c r="HT996" s="158"/>
      <c r="HU996" s="158"/>
      <c r="HV996" s="158"/>
      <c r="HW996" s="158"/>
      <c r="HX996" s="158"/>
      <c r="HY996" s="158"/>
      <c r="HZ996" s="158"/>
      <c r="IA996" s="158"/>
      <c r="IB996" s="158"/>
      <c r="IC996" s="158"/>
      <c r="ID996" s="158"/>
      <c r="IE996" s="158"/>
      <c r="IF996" s="158"/>
      <c r="IG996" s="158"/>
      <c r="IH996" s="158"/>
      <c r="II996" s="158"/>
      <c r="IJ996" s="158"/>
      <c r="IK996" s="158"/>
      <c r="IL996" s="158"/>
      <c r="IM996" s="158"/>
      <c r="IN996" s="158"/>
      <c r="IO996" s="158"/>
    </row>
    <row r="997" s="8" customFormat="1" ht="35" customHeight="1" spans="1:18">
      <c r="A997" s="88" t="s">
        <v>874</v>
      </c>
      <c r="B997" s="58" t="s">
        <v>2391</v>
      </c>
      <c r="C997" s="90"/>
      <c r="D997" s="90"/>
      <c r="E997" s="61"/>
      <c r="F997" s="120"/>
      <c r="G997" s="128">
        <v>0</v>
      </c>
      <c r="H997" s="111"/>
      <c r="I997" s="90"/>
      <c r="J997" s="90"/>
      <c r="K997" s="115"/>
      <c r="L997" s="115"/>
      <c r="M997" s="115"/>
      <c r="N997" s="115"/>
      <c r="O997" s="90"/>
      <c r="P997" s="90"/>
      <c r="Q997" s="90"/>
      <c r="R997" s="116"/>
    </row>
    <row r="998" s="8" customFormat="1" ht="35" customHeight="1" spans="1:18">
      <c r="A998" s="42" t="s">
        <v>31</v>
      </c>
      <c r="B998" s="364" t="s">
        <v>2392</v>
      </c>
      <c r="C998" s="90"/>
      <c r="D998" s="90"/>
      <c r="E998" s="61"/>
      <c r="F998" s="120"/>
      <c r="G998" s="128">
        <v>0</v>
      </c>
      <c r="H998" s="111"/>
      <c r="I998" s="90"/>
      <c r="J998" s="90"/>
      <c r="K998" s="115"/>
      <c r="L998" s="115"/>
      <c r="M998" s="115"/>
      <c r="N998" s="115"/>
      <c r="O998" s="90"/>
      <c r="P998" s="90"/>
      <c r="Q998" s="90"/>
      <c r="R998" s="116"/>
    </row>
    <row r="999" s="8" customFormat="1" ht="35" customHeight="1" spans="1:18">
      <c r="A999" s="88" t="s">
        <v>892</v>
      </c>
      <c r="B999" s="58" t="s">
        <v>2393</v>
      </c>
      <c r="C999" s="90"/>
      <c r="D999" s="90"/>
      <c r="E999" s="61"/>
      <c r="F999" s="110" t="s">
        <v>2394</v>
      </c>
      <c r="G999" s="100">
        <f>G1000</f>
        <v>439.8</v>
      </c>
      <c r="H999" s="111"/>
      <c r="I999" s="90"/>
      <c r="J999" s="90"/>
      <c r="K999" s="115"/>
      <c r="L999" s="115"/>
      <c r="M999" s="115"/>
      <c r="N999" s="115"/>
      <c r="O999" s="90"/>
      <c r="P999" s="90"/>
      <c r="Q999" s="90"/>
      <c r="R999" s="116"/>
    </row>
    <row r="1000" s="8" customFormat="1" ht="35" customHeight="1" spans="1:18">
      <c r="A1000" s="42" t="s">
        <v>31</v>
      </c>
      <c r="B1000" s="58" t="s">
        <v>2395</v>
      </c>
      <c r="C1000" s="90"/>
      <c r="D1000" s="90"/>
      <c r="E1000" s="61"/>
      <c r="F1000" s="110" t="s">
        <v>2396</v>
      </c>
      <c r="G1000" s="100">
        <f>SUM(G1001:G1015)</f>
        <v>439.8</v>
      </c>
      <c r="H1000" s="111"/>
      <c r="I1000" s="90"/>
      <c r="J1000" s="90"/>
      <c r="K1000" s="115"/>
      <c r="L1000" s="115"/>
      <c r="M1000" s="115"/>
      <c r="N1000" s="115"/>
      <c r="O1000" s="90"/>
      <c r="P1000" s="90"/>
      <c r="Q1000" s="90"/>
      <c r="R1000" s="116"/>
    </row>
    <row r="1001" s="7" customFormat="1" ht="73" customHeight="1" spans="1:19">
      <c r="A1001" s="90">
        <v>1</v>
      </c>
      <c r="B1001" s="67" t="s">
        <v>2397</v>
      </c>
      <c r="C1001" s="61" t="s">
        <v>39</v>
      </c>
      <c r="D1001" s="61" t="s">
        <v>40</v>
      </c>
      <c r="E1001" s="61" t="s">
        <v>121</v>
      </c>
      <c r="F1001" s="66" t="s">
        <v>2398</v>
      </c>
      <c r="G1001" s="64">
        <v>5.7</v>
      </c>
      <c r="H1001" s="66" t="s">
        <v>2399</v>
      </c>
      <c r="I1001" s="65">
        <v>4</v>
      </c>
      <c r="J1001" s="65">
        <v>3</v>
      </c>
      <c r="K1001" s="64">
        <v>0.0019</v>
      </c>
      <c r="L1001" s="89"/>
      <c r="M1001" s="64">
        <v>0.0019</v>
      </c>
      <c r="N1001" s="89"/>
      <c r="O1001" s="61" t="s">
        <v>2400</v>
      </c>
      <c r="P1001" s="61" t="s">
        <v>121</v>
      </c>
      <c r="Q1001" s="372">
        <v>2021.12</v>
      </c>
      <c r="R1001" s="116"/>
      <c r="S1001" s="373"/>
    </row>
    <row r="1002" s="7" customFormat="1" ht="73" customHeight="1" spans="1:18">
      <c r="A1002" s="90">
        <v>2</v>
      </c>
      <c r="B1002" s="67" t="s">
        <v>2401</v>
      </c>
      <c r="C1002" s="61" t="s">
        <v>39</v>
      </c>
      <c r="D1002" s="61" t="s">
        <v>40</v>
      </c>
      <c r="E1002" s="93" t="s">
        <v>107</v>
      </c>
      <c r="F1002" s="221" t="s">
        <v>2402</v>
      </c>
      <c r="G1002" s="64">
        <v>25.5</v>
      </c>
      <c r="H1002" s="66" t="s">
        <v>2399</v>
      </c>
      <c r="I1002" s="93"/>
      <c r="J1002" s="93"/>
      <c r="K1002" s="93" t="s">
        <v>2403</v>
      </c>
      <c r="L1002" s="93"/>
      <c r="M1002" s="93" t="s">
        <v>2403</v>
      </c>
      <c r="N1002" s="93"/>
      <c r="O1002" s="61" t="s">
        <v>2400</v>
      </c>
      <c r="P1002" s="93" t="s">
        <v>107</v>
      </c>
      <c r="Q1002" s="372">
        <v>2021.12</v>
      </c>
      <c r="R1002" s="116"/>
    </row>
    <row r="1003" s="8" customFormat="1" ht="73" customHeight="1" spans="1:18">
      <c r="A1003" s="90">
        <v>3</v>
      </c>
      <c r="B1003" s="67" t="s">
        <v>2404</v>
      </c>
      <c r="C1003" s="61" t="s">
        <v>39</v>
      </c>
      <c r="D1003" s="61" t="s">
        <v>40</v>
      </c>
      <c r="E1003" s="93" t="s">
        <v>47</v>
      </c>
      <c r="F1003" s="221" t="s">
        <v>2405</v>
      </c>
      <c r="G1003" s="64">
        <v>75.3</v>
      </c>
      <c r="H1003" s="66" t="s">
        <v>2399</v>
      </c>
      <c r="I1003" s="93" t="s">
        <v>2406</v>
      </c>
      <c r="J1003" s="93"/>
      <c r="K1003" s="93" t="s">
        <v>2407</v>
      </c>
      <c r="L1003" s="93"/>
      <c r="M1003" s="93" t="s">
        <v>2408</v>
      </c>
      <c r="N1003" s="93"/>
      <c r="O1003" s="61" t="s">
        <v>2400</v>
      </c>
      <c r="P1003" s="93" t="s">
        <v>47</v>
      </c>
      <c r="Q1003" s="372">
        <v>2021.12</v>
      </c>
      <c r="R1003" s="116"/>
    </row>
    <row r="1004" s="8" customFormat="1" ht="73" customHeight="1" spans="1:18">
      <c r="A1004" s="90">
        <v>4</v>
      </c>
      <c r="B1004" s="61" t="s">
        <v>2409</v>
      </c>
      <c r="C1004" s="61" t="s">
        <v>39</v>
      </c>
      <c r="D1004" s="61" t="s">
        <v>40</v>
      </c>
      <c r="E1004" s="61" t="s">
        <v>76</v>
      </c>
      <c r="F1004" s="63" t="s">
        <v>2410</v>
      </c>
      <c r="G1004" s="64">
        <v>21.9</v>
      </c>
      <c r="H1004" s="66" t="s">
        <v>2399</v>
      </c>
      <c r="I1004" s="65">
        <v>5</v>
      </c>
      <c r="J1004" s="65">
        <v>9</v>
      </c>
      <c r="K1004" s="64">
        <v>0.0073</v>
      </c>
      <c r="L1004" s="89">
        <v>0</v>
      </c>
      <c r="M1004" s="64">
        <v>0.0328</v>
      </c>
      <c r="N1004" s="89">
        <v>0</v>
      </c>
      <c r="O1004" s="61" t="s">
        <v>2400</v>
      </c>
      <c r="P1004" s="61" t="s">
        <v>76</v>
      </c>
      <c r="Q1004" s="372">
        <v>2021.12</v>
      </c>
      <c r="R1004" s="116"/>
    </row>
    <row r="1005" s="8" customFormat="1" ht="73" customHeight="1" spans="1:18">
      <c r="A1005" s="90">
        <v>5</v>
      </c>
      <c r="B1005" s="61" t="s">
        <v>2411</v>
      </c>
      <c r="C1005" s="90" t="s">
        <v>39</v>
      </c>
      <c r="D1005" s="61" t="s">
        <v>40</v>
      </c>
      <c r="E1005" s="61" t="s">
        <v>93</v>
      </c>
      <c r="F1005" s="63" t="s">
        <v>2412</v>
      </c>
      <c r="G1005" s="64">
        <v>27.3</v>
      </c>
      <c r="H1005" s="66" t="s">
        <v>2399</v>
      </c>
      <c r="I1005" s="65">
        <v>3</v>
      </c>
      <c r="J1005" s="65">
        <v>5</v>
      </c>
      <c r="K1005" s="65">
        <v>0.0444</v>
      </c>
      <c r="L1005" s="65">
        <v>0.2211</v>
      </c>
      <c r="M1005" s="65">
        <v>0.1267</v>
      </c>
      <c r="N1005" s="65">
        <v>0.6313</v>
      </c>
      <c r="O1005" s="61" t="s">
        <v>2400</v>
      </c>
      <c r="P1005" s="61" t="s">
        <v>93</v>
      </c>
      <c r="Q1005" s="372">
        <v>2021.12</v>
      </c>
      <c r="R1005" s="116"/>
    </row>
    <row r="1006" s="8" customFormat="1" ht="73" customHeight="1" spans="1:18">
      <c r="A1006" s="90">
        <v>6</v>
      </c>
      <c r="B1006" s="61" t="s">
        <v>2413</v>
      </c>
      <c r="C1006" s="61" t="s">
        <v>39</v>
      </c>
      <c r="D1006" s="61" t="s">
        <v>40</v>
      </c>
      <c r="E1006" s="67" t="s">
        <v>58</v>
      </c>
      <c r="F1006" s="66" t="s">
        <v>2414</v>
      </c>
      <c r="G1006" s="64">
        <v>24</v>
      </c>
      <c r="H1006" s="66" t="s">
        <v>2399</v>
      </c>
      <c r="I1006" s="65">
        <v>3</v>
      </c>
      <c r="J1006" s="65">
        <v>21</v>
      </c>
      <c r="K1006" s="65">
        <v>0.008</v>
      </c>
      <c r="L1006" s="115">
        <v>0</v>
      </c>
      <c r="M1006" s="156">
        <v>0.008</v>
      </c>
      <c r="N1006" s="115">
        <v>0</v>
      </c>
      <c r="O1006" s="61" t="s">
        <v>2400</v>
      </c>
      <c r="P1006" s="67" t="s">
        <v>58</v>
      </c>
      <c r="Q1006" s="372">
        <v>2021.12</v>
      </c>
      <c r="R1006" s="116"/>
    </row>
    <row r="1007" s="8" customFormat="1" ht="73" customHeight="1" spans="1:18">
      <c r="A1007" s="90">
        <v>7</v>
      </c>
      <c r="B1007" s="61" t="s">
        <v>2415</v>
      </c>
      <c r="C1007" s="61" t="s">
        <v>39</v>
      </c>
      <c r="D1007" s="61" t="s">
        <v>40</v>
      </c>
      <c r="E1007" s="67" t="s">
        <v>927</v>
      </c>
      <c r="F1007" s="66" t="s">
        <v>2416</v>
      </c>
      <c r="G1007" s="64">
        <v>22.8</v>
      </c>
      <c r="H1007" s="66" t="s">
        <v>2399</v>
      </c>
      <c r="I1007" s="61">
        <v>9</v>
      </c>
      <c r="J1007" s="61"/>
      <c r="K1007" s="65">
        <v>0.0067</v>
      </c>
      <c r="L1007" s="10"/>
      <c r="M1007" s="61">
        <v>0.0168</v>
      </c>
      <c r="N1007" s="61"/>
      <c r="O1007" s="61" t="s">
        <v>2400</v>
      </c>
      <c r="P1007" s="67" t="s">
        <v>927</v>
      </c>
      <c r="Q1007" s="372">
        <v>2021.12</v>
      </c>
      <c r="R1007" s="116"/>
    </row>
    <row r="1008" s="8" customFormat="1" ht="73" customHeight="1" spans="1:18">
      <c r="A1008" s="90">
        <v>8</v>
      </c>
      <c r="B1008" s="61" t="s">
        <v>2417</v>
      </c>
      <c r="C1008" s="61" t="s">
        <v>39</v>
      </c>
      <c r="D1008" s="61" t="s">
        <v>40</v>
      </c>
      <c r="E1008" s="67" t="s">
        <v>792</v>
      </c>
      <c r="F1008" s="66" t="s">
        <v>2418</v>
      </c>
      <c r="G1008" s="64">
        <v>45.6</v>
      </c>
      <c r="H1008" s="66" t="s">
        <v>2399</v>
      </c>
      <c r="I1008" s="92">
        <v>13</v>
      </c>
      <c r="J1008" s="92">
        <v>14</v>
      </c>
      <c r="K1008" s="65">
        <v>0.0015</v>
      </c>
      <c r="L1008" s="65"/>
      <c r="M1008" s="65">
        <v>0.0015</v>
      </c>
      <c r="N1008" s="65"/>
      <c r="O1008" s="61" t="s">
        <v>2400</v>
      </c>
      <c r="P1008" s="67" t="s">
        <v>792</v>
      </c>
      <c r="Q1008" s="372">
        <v>2021.12</v>
      </c>
      <c r="R1008" s="116"/>
    </row>
    <row r="1009" s="8" customFormat="1" ht="73" customHeight="1" spans="1:18">
      <c r="A1009" s="90">
        <v>9</v>
      </c>
      <c r="B1009" s="61" t="s">
        <v>2419</v>
      </c>
      <c r="C1009" s="61" t="s">
        <v>39</v>
      </c>
      <c r="D1009" s="61" t="s">
        <v>40</v>
      </c>
      <c r="E1009" s="67" t="s">
        <v>67</v>
      </c>
      <c r="F1009" s="66" t="s">
        <v>2420</v>
      </c>
      <c r="G1009" s="64">
        <v>74.4</v>
      </c>
      <c r="H1009" s="66" t="s">
        <v>2399</v>
      </c>
      <c r="I1009" s="92"/>
      <c r="J1009" s="92"/>
      <c r="K1009" s="65">
        <v>0.00249</v>
      </c>
      <c r="L1009" s="65"/>
      <c r="M1009" s="65">
        <v>0.00249</v>
      </c>
      <c r="N1009" s="65"/>
      <c r="O1009" s="61" t="s">
        <v>2400</v>
      </c>
      <c r="P1009" s="67" t="s">
        <v>67</v>
      </c>
      <c r="Q1009" s="372">
        <v>2021.12</v>
      </c>
      <c r="R1009" s="65"/>
    </row>
    <row r="1010" s="8" customFormat="1" ht="73" customHeight="1" spans="1:18">
      <c r="A1010" s="90">
        <v>10</v>
      </c>
      <c r="B1010" s="61" t="s">
        <v>2421</v>
      </c>
      <c r="C1010" s="61" t="s">
        <v>39</v>
      </c>
      <c r="D1010" s="61" t="s">
        <v>40</v>
      </c>
      <c r="E1010" s="61" t="s">
        <v>65</v>
      </c>
      <c r="F1010" s="63" t="s">
        <v>2422</v>
      </c>
      <c r="G1010" s="64">
        <v>18.3</v>
      </c>
      <c r="H1010" s="66" t="s">
        <v>2399</v>
      </c>
      <c r="I1010" s="65">
        <v>10</v>
      </c>
      <c r="J1010" s="65">
        <v>4</v>
      </c>
      <c r="K1010" s="64">
        <v>0.0062</v>
      </c>
      <c r="L1010" s="89">
        <v>0</v>
      </c>
      <c r="M1010" s="64">
        <v>0.031</v>
      </c>
      <c r="N1010" s="89">
        <v>0</v>
      </c>
      <c r="O1010" s="61" t="s">
        <v>2400</v>
      </c>
      <c r="P1010" s="61" t="s">
        <v>65</v>
      </c>
      <c r="Q1010" s="372">
        <v>2021.12</v>
      </c>
      <c r="R1010" s="65"/>
    </row>
    <row r="1011" s="8" customFormat="1" ht="73" customHeight="1" spans="1:18">
      <c r="A1011" s="90">
        <v>11</v>
      </c>
      <c r="B1011" s="61" t="s">
        <v>2423</v>
      </c>
      <c r="C1011" s="61" t="s">
        <v>39</v>
      </c>
      <c r="D1011" s="61" t="s">
        <v>40</v>
      </c>
      <c r="E1011" s="61" t="s">
        <v>111</v>
      </c>
      <c r="F1011" s="66" t="s">
        <v>2424</v>
      </c>
      <c r="G1011" s="64">
        <v>21.3</v>
      </c>
      <c r="H1011" s="66" t="s">
        <v>2399</v>
      </c>
      <c r="I1011" s="65">
        <v>9</v>
      </c>
      <c r="J1011" s="65">
        <v>6</v>
      </c>
      <c r="K1011" s="61">
        <f>67/10000</f>
        <v>0.0067</v>
      </c>
      <c r="L1011" s="61">
        <v>0</v>
      </c>
      <c r="M1011" s="61">
        <f>67/10000</f>
        <v>0.0067</v>
      </c>
      <c r="N1011" s="61">
        <v>0</v>
      </c>
      <c r="O1011" s="61" t="s">
        <v>2400</v>
      </c>
      <c r="P1011" s="61" t="s">
        <v>111</v>
      </c>
      <c r="Q1011" s="372">
        <v>2021.12</v>
      </c>
      <c r="R1011" s="116"/>
    </row>
    <row r="1012" s="8" customFormat="1" ht="73" customHeight="1" spans="1:18">
      <c r="A1012" s="90">
        <v>12</v>
      </c>
      <c r="B1012" s="61" t="s">
        <v>2425</v>
      </c>
      <c r="C1012" s="61" t="s">
        <v>39</v>
      </c>
      <c r="D1012" s="61" t="s">
        <v>40</v>
      </c>
      <c r="E1012" s="61" t="s">
        <v>83</v>
      </c>
      <c r="F1012" s="66" t="s">
        <v>2426</v>
      </c>
      <c r="G1012" s="64">
        <v>18.3</v>
      </c>
      <c r="H1012" s="66" t="s">
        <v>2399</v>
      </c>
      <c r="I1012" s="61">
        <v>7</v>
      </c>
      <c r="J1012" s="61">
        <v>6</v>
      </c>
      <c r="K1012" s="115"/>
      <c r="L1012" s="115"/>
      <c r="M1012" s="61">
        <v>61</v>
      </c>
      <c r="N1012" s="61">
        <v>0</v>
      </c>
      <c r="O1012" s="61" t="s">
        <v>2400</v>
      </c>
      <c r="P1012" s="61" t="s">
        <v>2427</v>
      </c>
      <c r="Q1012" s="372">
        <v>2021.12</v>
      </c>
      <c r="R1012" s="116"/>
    </row>
    <row r="1013" s="8" customFormat="1" ht="73" customHeight="1" spans="1:18">
      <c r="A1013" s="90">
        <v>13</v>
      </c>
      <c r="B1013" s="67" t="s">
        <v>2428</v>
      </c>
      <c r="C1013" s="61" t="s">
        <v>2429</v>
      </c>
      <c r="D1013" s="61" t="s">
        <v>40</v>
      </c>
      <c r="E1013" s="61" t="s">
        <v>2430</v>
      </c>
      <c r="F1013" s="66" t="s">
        <v>2431</v>
      </c>
      <c r="G1013" s="64">
        <v>23.7</v>
      </c>
      <c r="H1013" s="66" t="s">
        <v>2399</v>
      </c>
      <c r="I1013" s="65">
        <v>3</v>
      </c>
      <c r="J1013" s="65">
        <v>10</v>
      </c>
      <c r="K1013" s="64">
        <v>0.0075</v>
      </c>
      <c r="L1013" s="89"/>
      <c r="M1013" s="64">
        <v>0.021</v>
      </c>
      <c r="N1013" s="89"/>
      <c r="O1013" s="61" t="s">
        <v>2400</v>
      </c>
      <c r="P1013" s="61" t="s">
        <v>2430</v>
      </c>
      <c r="Q1013" s="372">
        <v>2021.12</v>
      </c>
      <c r="R1013" s="116"/>
    </row>
    <row r="1014" s="8" customFormat="1" ht="73" customHeight="1" spans="1:18">
      <c r="A1014" s="90">
        <v>14</v>
      </c>
      <c r="B1014" s="61" t="s">
        <v>2432</v>
      </c>
      <c r="C1014" s="61" t="s">
        <v>39</v>
      </c>
      <c r="D1014" s="61" t="s">
        <v>40</v>
      </c>
      <c r="E1014" s="61" t="s">
        <v>54</v>
      </c>
      <c r="F1014" s="66" t="s">
        <v>2433</v>
      </c>
      <c r="G1014" s="128">
        <v>13.2</v>
      </c>
      <c r="H1014" s="66" t="s">
        <v>2399</v>
      </c>
      <c r="I1014" s="90">
        <v>14</v>
      </c>
      <c r="J1014" s="90">
        <v>0.0044</v>
      </c>
      <c r="K1014" s="90">
        <v>0.0248</v>
      </c>
      <c r="L1014" s="61"/>
      <c r="M1014" s="90">
        <v>0.0248</v>
      </c>
      <c r="N1014" s="134"/>
      <c r="O1014" s="61" t="s">
        <v>2400</v>
      </c>
      <c r="P1014" s="90" t="s">
        <v>54</v>
      </c>
      <c r="Q1014" s="372">
        <v>2021.12</v>
      </c>
      <c r="R1014" s="116"/>
    </row>
    <row r="1015" s="8" customFormat="1" ht="73" customHeight="1" spans="1:18">
      <c r="A1015" s="90">
        <v>15</v>
      </c>
      <c r="B1015" s="61" t="s">
        <v>2434</v>
      </c>
      <c r="C1015" s="61" t="s">
        <v>39</v>
      </c>
      <c r="D1015" s="61" t="s">
        <v>40</v>
      </c>
      <c r="E1015" s="61" t="s">
        <v>50</v>
      </c>
      <c r="F1015" s="66" t="s">
        <v>2435</v>
      </c>
      <c r="G1015" s="128">
        <v>22.5</v>
      </c>
      <c r="H1015" s="66" t="s">
        <v>2399</v>
      </c>
      <c r="I1015" s="90">
        <v>19</v>
      </c>
      <c r="J1015" s="90">
        <v>8</v>
      </c>
      <c r="K1015" s="90">
        <v>0.0071</v>
      </c>
      <c r="L1015" s="115"/>
      <c r="M1015" s="90">
        <v>0.0358</v>
      </c>
      <c r="N1015" s="115"/>
      <c r="O1015" s="61" t="s">
        <v>2400</v>
      </c>
      <c r="P1015" s="90" t="s">
        <v>50</v>
      </c>
      <c r="Q1015" s="372">
        <v>2021.12</v>
      </c>
      <c r="R1015" s="116"/>
    </row>
    <row r="1016" s="8" customFormat="1" ht="35" customHeight="1" spans="1:18">
      <c r="A1016" s="88" t="s">
        <v>804</v>
      </c>
      <c r="B1016" s="84" t="s">
        <v>2436</v>
      </c>
      <c r="C1016" s="90"/>
      <c r="D1016" s="90"/>
      <c r="E1016" s="61"/>
      <c r="F1016" s="110" t="s">
        <v>2437</v>
      </c>
      <c r="G1016" s="100">
        <f>G1017+G1018+G1019+G1020+G1021</f>
        <v>2296</v>
      </c>
      <c r="H1016" s="111"/>
      <c r="I1016" s="90"/>
      <c r="J1016" s="90"/>
      <c r="K1016" s="115"/>
      <c r="L1016" s="115"/>
      <c r="M1016" s="115"/>
      <c r="N1016" s="115"/>
      <c r="O1016" s="90"/>
      <c r="P1016" s="90"/>
      <c r="Q1016" s="90"/>
      <c r="R1016" s="116"/>
    </row>
    <row r="1017" s="7" customFormat="1" ht="92" customHeight="1" spans="1:249">
      <c r="A1017" s="90">
        <v>1</v>
      </c>
      <c r="B1017" s="67" t="s">
        <v>2438</v>
      </c>
      <c r="C1017" s="67" t="s">
        <v>53</v>
      </c>
      <c r="D1017" s="67" t="s">
        <v>40</v>
      </c>
      <c r="E1017" s="67" t="s">
        <v>2439</v>
      </c>
      <c r="F1017" s="63" t="s">
        <v>2440</v>
      </c>
      <c r="G1017" s="64">
        <v>730</v>
      </c>
      <c r="H1017" s="63" t="s">
        <v>2441</v>
      </c>
      <c r="I1017" s="65">
        <v>115</v>
      </c>
      <c r="J1017" s="65">
        <v>140</v>
      </c>
      <c r="K1017" s="89">
        <v>4.56</v>
      </c>
      <c r="L1017" s="89"/>
      <c r="M1017" s="89">
        <v>22.83</v>
      </c>
      <c r="N1017" s="89"/>
      <c r="O1017" s="90" t="s">
        <v>2442</v>
      </c>
      <c r="P1017" s="90" t="s">
        <v>2442</v>
      </c>
      <c r="Q1017" s="90">
        <v>2021.12</v>
      </c>
      <c r="R1017" s="116"/>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c r="AZ1017" s="8"/>
      <c r="BA1017" s="8"/>
      <c r="BB1017" s="8"/>
      <c r="BC1017" s="8"/>
      <c r="BD1017" s="8"/>
      <c r="BE1017" s="8"/>
      <c r="BF1017" s="8"/>
      <c r="BG1017" s="8"/>
      <c r="BH1017" s="8"/>
      <c r="BI1017" s="8"/>
      <c r="BJ1017" s="8"/>
      <c r="BK1017" s="8"/>
      <c r="BL1017" s="8"/>
      <c r="BM1017" s="8"/>
      <c r="BN1017" s="8"/>
      <c r="BO1017" s="8"/>
      <c r="BP1017" s="8"/>
      <c r="BQ1017" s="8"/>
      <c r="BR1017" s="8"/>
      <c r="BS1017" s="8"/>
      <c r="BT1017" s="8"/>
      <c r="BU1017" s="8"/>
      <c r="BV1017" s="8"/>
      <c r="BW1017" s="8"/>
      <c r="BX1017" s="8"/>
      <c r="BY1017" s="8"/>
      <c r="BZ1017" s="8"/>
      <c r="CA1017" s="8"/>
      <c r="CB1017" s="8"/>
      <c r="CC1017" s="8"/>
      <c r="CD1017" s="8"/>
      <c r="CE1017" s="8"/>
      <c r="CF1017" s="8"/>
      <c r="CG1017" s="8"/>
      <c r="CH1017" s="8"/>
      <c r="CI1017" s="8"/>
      <c r="CJ1017" s="8"/>
      <c r="CK1017" s="8"/>
      <c r="CL1017" s="8"/>
      <c r="CM1017" s="8"/>
      <c r="CN1017" s="8"/>
      <c r="CO1017" s="8"/>
      <c r="CP1017" s="8"/>
      <c r="CQ1017" s="8"/>
      <c r="CR1017" s="8"/>
      <c r="CS1017" s="8"/>
      <c r="CT1017" s="8"/>
      <c r="CU1017" s="8"/>
      <c r="CV1017" s="8"/>
      <c r="CW1017" s="8"/>
      <c r="CX1017" s="8"/>
      <c r="CY1017" s="8"/>
      <c r="CZ1017" s="8"/>
      <c r="DA1017" s="8"/>
      <c r="DB1017" s="8"/>
      <c r="DC1017" s="8"/>
      <c r="DD1017" s="8"/>
      <c r="DE1017" s="8"/>
      <c r="DF1017" s="8"/>
      <c r="DG1017" s="8"/>
      <c r="DH1017" s="8"/>
      <c r="DI1017" s="8"/>
      <c r="DJ1017" s="8"/>
      <c r="DK1017" s="8"/>
      <c r="DL1017" s="8"/>
      <c r="DM1017" s="8"/>
      <c r="DN1017" s="8"/>
      <c r="DO1017" s="8"/>
      <c r="DP1017" s="8"/>
      <c r="DQ1017" s="8"/>
      <c r="DR1017" s="8"/>
      <c r="DS1017" s="8"/>
      <c r="DT1017" s="8"/>
      <c r="DU1017" s="8"/>
      <c r="DV1017" s="8"/>
      <c r="DW1017" s="8"/>
      <c r="DX1017" s="8"/>
      <c r="DY1017" s="8"/>
      <c r="DZ1017" s="8"/>
      <c r="EA1017" s="8"/>
      <c r="EB1017" s="8"/>
      <c r="EC1017" s="8"/>
      <c r="ED1017" s="8"/>
      <c r="EE1017" s="8"/>
      <c r="EF1017" s="8"/>
      <c r="EG1017" s="8"/>
      <c r="EH1017" s="8"/>
      <c r="EI1017" s="8"/>
      <c r="EJ1017" s="8"/>
      <c r="EK1017" s="8"/>
      <c r="EL1017" s="8"/>
      <c r="EM1017" s="8"/>
      <c r="EN1017" s="8"/>
      <c r="EO1017" s="8"/>
      <c r="EP1017" s="8"/>
      <c r="EQ1017" s="8"/>
      <c r="ER1017" s="8"/>
      <c r="ES1017" s="8"/>
      <c r="ET1017" s="8"/>
      <c r="EU1017" s="8"/>
      <c r="EV1017" s="8"/>
      <c r="EW1017" s="8"/>
      <c r="EX1017" s="8"/>
      <c r="EY1017" s="8"/>
      <c r="EZ1017" s="8"/>
      <c r="FA1017" s="8"/>
      <c r="FB1017" s="8"/>
      <c r="FC1017" s="8"/>
      <c r="FD1017" s="8"/>
      <c r="FE1017" s="8"/>
      <c r="FF1017" s="8"/>
      <c r="FG1017" s="8"/>
      <c r="FH1017" s="8"/>
      <c r="FI1017" s="8"/>
      <c r="FJ1017" s="8"/>
      <c r="FK1017" s="8"/>
      <c r="FL1017" s="8"/>
      <c r="FM1017" s="8"/>
      <c r="FN1017" s="8"/>
      <c r="FO1017" s="8"/>
      <c r="FP1017" s="8"/>
      <c r="FQ1017" s="8"/>
      <c r="FR1017" s="8"/>
      <c r="FS1017" s="8"/>
      <c r="FT1017" s="8"/>
      <c r="FU1017" s="8"/>
      <c r="FV1017" s="8"/>
      <c r="FW1017" s="8"/>
      <c r="FX1017" s="8"/>
      <c r="FY1017" s="8"/>
      <c r="FZ1017" s="8"/>
      <c r="GA1017" s="8"/>
      <c r="GB1017" s="8"/>
      <c r="GC1017" s="8"/>
      <c r="GD1017" s="8"/>
      <c r="GE1017" s="8"/>
      <c r="GF1017" s="8"/>
      <c r="GG1017" s="8"/>
      <c r="GH1017" s="8"/>
      <c r="GI1017" s="8"/>
      <c r="GJ1017" s="8"/>
      <c r="GK1017" s="8"/>
      <c r="GL1017" s="8"/>
      <c r="GM1017" s="8"/>
      <c r="GN1017" s="8"/>
      <c r="GO1017" s="8"/>
      <c r="GP1017" s="8"/>
      <c r="GQ1017" s="8"/>
      <c r="GR1017" s="8"/>
      <c r="GS1017" s="8"/>
      <c r="GT1017" s="8"/>
      <c r="GU1017" s="8"/>
      <c r="GV1017" s="8"/>
      <c r="GW1017" s="8"/>
      <c r="GX1017" s="8"/>
      <c r="GY1017" s="8"/>
      <c r="GZ1017" s="8"/>
      <c r="HA1017" s="8"/>
      <c r="HB1017" s="8"/>
      <c r="HC1017" s="8"/>
      <c r="HD1017" s="8"/>
      <c r="HE1017" s="8"/>
      <c r="HF1017" s="8"/>
      <c r="HG1017" s="8"/>
      <c r="HH1017" s="8"/>
      <c r="HI1017" s="8"/>
      <c r="HJ1017" s="8"/>
      <c r="HK1017" s="8"/>
      <c r="HL1017" s="8"/>
      <c r="HM1017" s="8"/>
      <c r="HN1017" s="8"/>
      <c r="HO1017" s="8"/>
      <c r="HP1017" s="8"/>
      <c r="HQ1017" s="8"/>
      <c r="HR1017" s="8"/>
      <c r="HS1017" s="8"/>
      <c r="HT1017" s="8"/>
      <c r="HU1017" s="8"/>
      <c r="HV1017" s="8"/>
      <c r="HW1017" s="8"/>
      <c r="HX1017" s="8"/>
      <c r="HY1017" s="8"/>
      <c r="HZ1017" s="8"/>
      <c r="IA1017" s="8"/>
      <c r="IB1017" s="8"/>
      <c r="IC1017" s="8"/>
      <c r="ID1017" s="8"/>
      <c r="IE1017" s="8"/>
      <c r="IF1017" s="8"/>
      <c r="IG1017" s="8"/>
      <c r="IH1017" s="8"/>
      <c r="II1017" s="8"/>
      <c r="IJ1017" s="8"/>
      <c r="IK1017" s="8"/>
      <c r="IL1017" s="8"/>
      <c r="IM1017" s="8"/>
      <c r="IN1017" s="8"/>
      <c r="IO1017" s="8"/>
    </row>
    <row r="1018" s="7" customFormat="1" ht="92" customHeight="1" spans="1:18">
      <c r="A1018" s="90">
        <v>2</v>
      </c>
      <c r="B1018" s="67" t="s">
        <v>2443</v>
      </c>
      <c r="C1018" s="67" t="s">
        <v>53</v>
      </c>
      <c r="D1018" s="67" t="s">
        <v>40</v>
      </c>
      <c r="E1018" s="67" t="s">
        <v>2444</v>
      </c>
      <c r="F1018" s="63" t="s">
        <v>2445</v>
      </c>
      <c r="G1018" s="128">
        <v>361</v>
      </c>
      <c r="H1018" s="66" t="s">
        <v>2446</v>
      </c>
      <c r="I1018" s="114">
        <v>29</v>
      </c>
      <c r="J1018" s="114">
        <v>226</v>
      </c>
      <c r="K1018" s="89">
        <v>0.32</v>
      </c>
      <c r="L1018" s="89">
        <v>5.08</v>
      </c>
      <c r="M1018" s="89">
        <v>1.753</v>
      </c>
      <c r="N1018" s="115">
        <v>22.86</v>
      </c>
      <c r="O1018" s="90" t="s">
        <v>2442</v>
      </c>
      <c r="P1018" s="90" t="s">
        <v>2442</v>
      </c>
      <c r="Q1018" s="90">
        <v>2021.12</v>
      </c>
      <c r="R1018" s="116"/>
    </row>
    <row r="1019" s="8" customFormat="1" ht="92" customHeight="1" spans="1:26">
      <c r="A1019" s="90">
        <v>3</v>
      </c>
      <c r="B1019" s="67" t="s">
        <v>2447</v>
      </c>
      <c r="C1019" s="67" t="s">
        <v>53</v>
      </c>
      <c r="D1019" s="67" t="s">
        <v>40</v>
      </c>
      <c r="E1019" s="67" t="s">
        <v>2448</v>
      </c>
      <c r="F1019" s="63" t="s">
        <v>2449</v>
      </c>
      <c r="G1019" s="128">
        <v>500</v>
      </c>
      <c r="H1019" s="63" t="s">
        <v>2450</v>
      </c>
      <c r="I1019" s="67">
        <v>20</v>
      </c>
      <c r="J1019" s="67">
        <v>235</v>
      </c>
      <c r="K1019" s="89">
        <v>0.28</v>
      </c>
      <c r="L1019" s="89">
        <v>5.08</v>
      </c>
      <c r="M1019" s="89">
        <v>1.54</v>
      </c>
      <c r="N1019" s="89">
        <v>22.86</v>
      </c>
      <c r="O1019" s="90" t="s">
        <v>2442</v>
      </c>
      <c r="P1019" s="90" t="s">
        <v>2442</v>
      </c>
      <c r="Q1019" s="90">
        <v>2021.12</v>
      </c>
      <c r="R1019" s="116"/>
      <c r="Z1019" s="8" t="s">
        <v>2451</v>
      </c>
    </row>
    <row r="1020" s="8" customFormat="1" ht="92" customHeight="1" spans="1:18">
      <c r="A1020" s="90">
        <v>4</v>
      </c>
      <c r="B1020" s="67" t="s">
        <v>2452</v>
      </c>
      <c r="C1020" s="67" t="s">
        <v>53</v>
      </c>
      <c r="D1020" s="67" t="s">
        <v>40</v>
      </c>
      <c r="E1020" s="67" t="s">
        <v>2439</v>
      </c>
      <c r="F1020" s="63" t="s">
        <v>2453</v>
      </c>
      <c r="G1020" s="128">
        <v>600</v>
      </c>
      <c r="H1020" s="66" t="s">
        <v>2454</v>
      </c>
      <c r="I1020" s="114">
        <v>81</v>
      </c>
      <c r="J1020" s="114"/>
      <c r="K1020" s="115">
        <v>1.71</v>
      </c>
      <c r="L1020" s="115"/>
      <c r="M1020" s="115">
        <v>8.72</v>
      </c>
      <c r="N1020" s="115"/>
      <c r="O1020" s="90" t="s">
        <v>2442</v>
      </c>
      <c r="P1020" s="90" t="s">
        <v>2442</v>
      </c>
      <c r="Q1020" s="61">
        <v>2021.12</v>
      </c>
      <c r="R1020" s="116"/>
    </row>
    <row r="1021" s="8" customFormat="1" ht="92" customHeight="1" spans="1:18">
      <c r="A1021" s="90">
        <v>5</v>
      </c>
      <c r="B1021" s="67" t="s">
        <v>2455</v>
      </c>
      <c r="C1021" s="67" t="s">
        <v>53</v>
      </c>
      <c r="D1021" s="67" t="s">
        <v>40</v>
      </c>
      <c r="E1021" s="67" t="s">
        <v>2439</v>
      </c>
      <c r="F1021" s="63" t="s">
        <v>2456</v>
      </c>
      <c r="G1021" s="128">
        <v>105</v>
      </c>
      <c r="H1021" s="63" t="s">
        <v>2457</v>
      </c>
      <c r="I1021" s="67">
        <v>94</v>
      </c>
      <c r="J1021" s="67"/>
      <c r="K1021" s="89">
        <v>3.59</v>
      </c>
      <c r="L1021" s="89"/>
      <c r="M1021" s="89">
        <v>17.91</v>
      </c>
      <c r="N1021" s="89"/>
      <c r="O1021" s="90" t="s">
        <v>2442</v>
      </c>
      <c r="P1021" s="90" t="s">
        <v>2442</v>
      </c>
      <c r="Q1021" s="61">
        <v>2021.12</v>
      </c>
      <c r="R1021" s="116"/>
    </row>
    <row r="1022" s="16" customFormat="1" ht="48" customHeight="1" spans="1:249">
      <c r="A1022" s="42" t="s">
        <v>2458</v>
      </c>
      <c r="B1022" s="365" t="s">
        <v>2459</v>
      </c>
      <c r="C1022" s="147"/>
      <c r="D1022" s="147"/>
      <c r="E1022" s="148"/>
      <c r="F1022" s="366"/>
      <c r="G1022" s="150">
        <v>0</v>
      </c>
      <c r="H1022" s="151"/>
      <c r="I1022" s="147"/>
      <c r="J1022" s="147"/>
      <c r="K1022" s="153"/>
      <c r="L1022" s="153"/>
      <c r="M1022" s="153"/>
      <c r="N1022" s="153"/>
      <c r="O1022" s="147"/>
      <c r="P1022" s="147"/>
      <c r="Q1022" s="147"/>
      <c r="R1022" s="157"/>
      <c r="S1022" s="158"/>
      <c r="T1022" s="158"/>
      <c r="U1022" s="158"/>
      <c r="V1022" s="158"/>
      <c r="W1022" s="158"/>
      <c r="X1022" s="158"/>
      <c r="Y1022" s="158"/>
      <c r="Z1022" s="158"/>
      <c r="AA1022" s="158"/>
      <c r="AB1022" s="158"/>
      <c r="AC1022" s="158"/>
      <c r="AD1022" s="158"/>
      <c r="AE1022" s="158"/>
      <c r="AF1022" s="158"/>
      <c r="AG1022" s="158"/>
      <c r="AH1022" s="158"/>
      <c r="AI1022" s="158"/>
      <c r="AJ1022" s="158"/>
      <c r="AK1022" s="158"/>
      <c r="AL1022" s="158"/>
      <c r="AM1022" s="158"/>
      <c r="AN1022" s="158"/>
      <c r="AO1022" s="158"/>
      <c r="AP1022" s="158"/>
      <c r="AQ1022" s="158"/>
      <c r="AR1022" s="158"/>
      <c r="AS1022" s="158"/>
      <c r="AT1022" s="158"/>
      <c r="AU1022" s="158"/>
      <c r="AV1022" s="158"/>
      <c r="AW1022" s="158"/>
      <c r="AX1022" s="158"/>
      <c r="AY1022" s="158"/>
      <c r="AZ1022" s="158"/>
      <c r="BA1022" s="158"/>
      <c r="BB1022" s="158"/>
      <c r="BC1022" s="158"/>
      <c r="BD1022" s="158"/>
      <c r="BE1022" s="158"/>
      <c r="BF1022" s="158"/>
      <c r="BG1022" s="158"/>
      <c r="BH1022" s="158"/>
      <c r="BI1022" s="158"/>
      <c r="BJ1022" s="158"/>
      <c r="BK1022" s="158"/>
      <c r="BL1022" s="158"/>
      <c r="BM1022" s="158"/>
      <c r="BN1022" s="158"/>
      <c r="BO1022" s="158"/>
      <c r="BP1022" s="158"/>
      <c r="BQ1022" s="158"/>
      <c r="BR1022" s="158"/>
      <c r="BS1022" s="158"/>
      <c r="BT1022" s="158"/>
      <c r="BU1022" s="158"/>
      <c r="BV1022" s="158"/>
      <c r="BW1022" s="158"/>
      <c r="BX1022" s="158"/>
      <c r="BY1022" s="158"/>
      <c r="BZ1022" s="158"/>
      <c r="CA1022" s="158"/>
      <c r="CB1022" s="158"/>
      <c r="CC1022" s="158"/>
      <c r="CD1022" s="158"/>
      <c r="CE1022" s="158"/>
      <c r="CF1022" s="158"/>
      <c r="CG1022" s="158"/>
      <c r="CH1022" s="158"/>
      <c r="CI1022" s="158"/>
      <c r="CJ1022" s="158"/>
      <c r="CK1022" s="158"/>
      <c r="CL1022" s="158"/>
      <c r="CM1022" s="158"/>
      <c r="CN1022" s="158"/>
      <c r="CO1022" s="158"/>
      <c r="CP1022" s="158"/>
      <c r="CQ1022" s="158"/>
      <c r="CR1022" s="158"/>
      <c r="CS1022" s="158"/>
      <c r="CT1022" s="158"/>
      <c r="CU1022" s="158"/>
      <c r="CV1022" s="158"/>
      <c r="CW1022" s="158"/>
      <c r="CX1022" s="158"/>
      <c r="CY1022" s="158"/>
      <c r="CZ1022" s="158"/>
      <c r="DA1022" s="158"/>
      <c r="DB1022" s="158"/>
      <c r="DC1022" s="158"/>
      <c r="DD1022" s="158"/>
      <c r="DE1022" s="158"/>
      <c r="DF1022" s="158"/>
      <c r="DG1022" s="158"/>
      <c r="DH1022" s="158"/>
      <c r="DI1022" s="158"/>
      <c r="DJ1022" s="158"/>
      <c r="DK1022" s="158"/>
      <c r="DL1022" s="158"/>
      <c r="DM1022" s="158"/>
      <c r="DN1022" s="158"/>
      <c r="DO1022" s="158"/>
      <c r="DP1022" s="158"/>
      <c r="DQ1022" s="158"/>
      <c r="DR1022" s="158"/>
      <c r="DS1022" s="158"/>
      <c r="DT1022" s="158"/>
      <c r="DU1022" s="158"/>
      <c r="DV1022" s="158"/>
      <c r="DW1022" s="158"/>
      <c r="DX1022" s="158"/>
      <c r="DY1022" s="158"/>
      <c r="DZ1022" s="158"/>
      <c r="EA1022" s="158"/>
      <c r="EB1022" s="158"/>
      <c r="EC1022" s="158"/>
      <c r="ED1022" s="158"/>
      <c r="EE1022" s="158"/>
      <c r="EF1022" s="158"/>
      <c r="EG1022" s="158"/>
      <c r="EH1022" s="158"/>
      <c r="EI1022" s="158"/>
      <c r="EJ1022" s="158"/>
      <c r="EK1022" s="158"/>
      <c r="EL1022" s="158"/>
      <c r="EM1022" s="158"/>
      <c r="EN1022" s="158"/>
      <c r="EO1022" s="158"/>
      <c r="EP1022" s="158"/>
      <c r="EQ1022" s="158"/>
      <c r="ER1022" s="158"/>
      <c r="ES1022" s="158"/>
      <c r="ET1022" s="158"/>
      <c r="EU1022" s="158"/>
      <c r="EV1022" s="158"/>
      <c r="EW1022" s="158"/>
      <c r="EX1022" s="158"/>
      <c r="EY1022" s="158"/>
      <c r="EZ1022" s="158"/>
      <c r="FA1022" s="158"/>
      <c r="FB1022" s="158"/>
      <c r="FC1022" s="158"/>
      <c r="FD1022" s="158"/>
      <c r="FE1022" s="158"/>
      <c r="FF1022" s="158"/>
      <c r="FG1022" s="158"/>
      <c r="FH1022" s="158"/>
      <c r="FI1022" s="158"/>
      <c r="FJ1022" s="158"/>
      <c r="FK1022" s="158"/>
      <c r="FL1022" s="158"/>
      <c r="FM1022" s="158"/>
      <c r="FN1022" s="158"/>
      <c r="FO1022" s="158"/>
      <c r="FP1022" s="158"/>
      <c r="FQ1022" s="158"/>
      <c r="FR1022" s="158"/>
      <c r="FS1022" s="158"/>
      <c r="FT1022" s="158"/>
      <c r="FU1022" s="158"/>
      <c r="FV1022" s="158"/>
      <c r="FW1022" s="158"/>
      <c r="FX1022" s="158"/>
      <c r="FY1022" s="158"/>
      <c r="FZ1022" s="158"/>
      <c r="GA1022" s="158"/>
      <c r="GB1022" s="158"/>
      <c r="GC1022" s="158"/>
      <c r="GD1022" s="158"/>
      <c r="GE1022" s="158"/>
      <c r="GF1022" s="158"/>
      <c r="GG1022" s="158"/>
      <c r="GH1022" s="158"/>
      <c r="GI1022" s="158"/>
      <c r="GJ1022" s="158"/>
      <c r="GK1022" s="158"/>
      <c r="GL1022" s="158"/>
      <c r="GM1022" s="158"/>
      <c r="GN1022" s="158"/>
      <c r="GO1022" s="158"/>
      <c r="GP1022" s="158"/>
      <c r="GQ1022" s="158"/>
      <c r="GR1022" s="158"/>
      <c r="GS1022" s="158"/>
      <c r="GT1022" s="158"/>
      <c r="GU1022" s="158"/>
      <c r="GV1022" s="158"/>
      <c r="GW1022" s="158"/>
      <c r="GX1022" s="158"/>
      <c r="GY1022" s="158"/>
      <c r="GZ1022" s="158"/>
      <c r="HA1022" s="158"/>
      <c r="HB1022" s="158"/>
      <c r="HC1022" s="158"/>
      <c r="HD1022" s="158"/>
      <c r="HE1022" s="158"/>
      <c r="HF1022" s="158"/>
      <c r="HG1022" s="158"/>
      <c r="HH1022" s="158"/>
      <c r="HI1022" s="158"/>
      <c r="HJ1022" s="158"/>
      <c r="HK1022" s="158"/>
      <c r="HL1022" s="158"/>
      <c r="HM1022" s="158"/>
      <c r="HN1022" s="158"/>
      <c r="HO1022" s="158"/>
      <c r="HP1022" s="158"/>
      <c r="HQ1022" s="158"/>
      <c r="HR1022" s="158"/>
      <c r="HS1022" s="158"/>
      <c r="HT1022" s="158"/>
      <c r="HU1022" s="158"/>
      <c r="HV1022" s="158"/>
      <c r="HW1022" s="158"/>
      <c r="HX1022" s="158"/>
      <c r="HY1022" s="158"/>
      <c r="HZ1022" s="158"/>
      <c r="IA1022" s="158"/>
      <c r="IB1022" s="158"/>
      <c r="IC1022" s="158"/>
      <c r="ID1022" s="158"/>
      <c r="IE1022" s="158"/>
      <c r="IF1022" s="158"/>
      <c r="IG1022" s="158"/>
      <c r="IH1022" s="158"/>
      <c r="II1022" s="158"/>
      <c r="IJ1022" s="158"/>
      <c r="IK1022" s="158"/>
      <c r="IL1022" s="158"/>
      <c r="IM1022" s="158"/>
      <c r="IN1022" s="158"/>
      <c r="IO1022" s="158"/>
    </row>
    <row r="1023" s="16" customFormat="1" ht="48" customHeight="1" spans="1:249">
      <c r="A1023" s="42" t="s">
        <v>2460</v>
      </c>
      <c r="B1023" s="42" t="s">
        <v>2461</v>
      </c>
      <c r="C1023" s="147"/>
      <c r="D1023" s="147"/>
      <c r="E1023" s="148"/>
      <c r="F1023" s="149" t="s">
        <v>2462</v>
      </c>
      <c r="G1023" s="150">
        <f>G1024</f>
        <v>400</v>
      </c>
      <c r="H1023" s="151"/>
      <c r="I1023" s="147"/>
      <c r="J1023" s="147"/>
      <c r="K1023" s="153"/>
      <c r="L1023" s="153"/>
      <c r="M1023" s="153"/>
      <c r="N1023" s="153"/>
      <c r="O1023" s="147"/>
      <c r="P1023" s="147"/>
      <c r="Q1023" s="147"/>
      <c r="R1023" s="157"/>
      <c r="S1023" s="158"/>
      <c r="T1023" s="158"/>
      <c r="U1023" s="158"/>
      <c r="V1023" s="158"/>
      <c r="W1023" s="158"/>
      <c r="X1023" s="158"/>
      <c r="Y1023" s="158"/>
      <c r="Z1023" s="158"/>
      <c r="AA1023" s="158"/>
      <c r="AB1023" s="158"/>
      <c r="AC1023" s="158"/>
      <c r="AD1023" s="158"/>
      <c r="AE1023" s="158"/>
      <c r="AF1023" s="158"/>
      <c r="AG1023" s="158"/>
      <c r="AH1023" s="158"/>
      <c r="AI1023" s="158"/>
      <c r="AJ1023" s="158"/>
      <c r="AK1023" s="158"/>
      <c r="AL1023" s="158"/>
      <c r="AM1023" s="158"/>
      <c r="AN1023" s="158"/>
      <c r="AO1023" s="158"/>
      <c r="AP1023" s="158"/>
      <c r="AQ1023" s="158"/>
      <c r="AR1023" s="158"/>
      <c r="AS1023" s="158"/>
      <c r="AT1023" s="158"/>
      <c r="AU1023" s="158"/>
      <c r="AV1023" s="158"/>
      <c r="AW1023" s="158"/>
      <c r="AX1023" s="158"/>
      <c r="AY1023" s="158"/>
      <c r="AZ1023" s="158"/>
      <c r="BA1023" s="158"/>
      <c r="BB1023" s="158"/>
      <c r="BC1023" s="158"/>
      <c r="BD1023" s="158"/>
      <c r="BE1023" s="158"/>
      <c r="BF1023" s="158"/>
      <c r="BG1023" s="158"/>
      <c r="BH1023" s="158"/>
      <c r="BI1023" s="158"/>
      <c r="BJ1023" s="158"/>
      <c r="BK1023" s="158"/>
      <c r="BL1023" s="158"/>
      <c r="BM1023" s="158"/>
      <c r="BN1023" s="158"/>
      <c r="BO1023" s="158"/>
      <c r="BP1023" s="158"/>
      <c r="BQ1023" s="158"/>
      <c r="BR1023" s="158"/>
      <c r="BS1023" s="158"/>
      <c r="BT1023" s="158"/>
      <c r="BU1023" s="158"/>
      <c r="BV1023" s="158"/>
      <c r="BW1023" s="158"/>
      <c r="BX1023" s="158"/>
      <c r="BY1023" s="158"/>
      <c r="BZ1023" s="158"/>
      <c r="CA1023" s="158"/>
      <c r="CB1023" s="158"/>
      <c r="CC1023" s="158"/>
      <c r="CD1023" s="158"/>
      <c r="CE1023" s="158"/>
      <c r="CF1023" s="158"/>
      <c r="CG1023" s="158"/>
      <c r="CH1023" s="158"/>
      <c r="CI1023" s="158"/>
      <c r="CJ1023" s="158"/>
      <c r="CK1023" s="158"/>
      <c r="CL1023" s="158"/>
      <c r="CM1023" s="158"/>
      <c r="CN1023" s="158"/>
      <c r="CO1023" s="158"/>
      <c r="CP1023" s="158"/>
      <c r="CQ1023" s="158"/>
      <c r="CR1023" s="158"/>
      <c r="CS1023" s="158"/>
      <c r="CT1023" s="158"/>
      <c r="CU1023" s="158"/>
      <c r="CV1023" s="158"/>
      <c r="CW1023" s="158"/>
      <c r="CX1023" s="158"/>
      <c r="CY1023" s="158"/>
      <c r="CZ1023" s="158"/>
      <c r="DA1023" s="158"/>
      <c r="DB1023" s="158"/>
      <c r="DC1023" s="158"/>
      <c r="DD1023" s="158"/>
      <c r="DE1023" s="158"/>
      <c r="DF1023" s="158"/>
      <c r="DG1023" s="158"/>
      <c r="DH1023" s="158"/>
      <c r="DI1023" s="158"/>
      <c r="DJ1023" s="158"/>
      <c r="DK1023" s="158"/>
      <c r="DL1023" s="158"/>
      <c r="DM1023" s="158"/>
      <c r="DN1023" s="158"/>
      <c r="DO1023" s="158"/>
      <c r="DP1023" s="158"/>
      <c r="DQ1023" s="158"/>
      <c r="DR1023" s="158"/>
      <c r="DS1023" s="158"/>
      <c r="DT1023" s="158"/>
      <c r="DU1023" s="158"/>
      <c r="DV1023" s="158"/>
      <c r="DW1023" s="158"/>
      <c r="DX1023" s="158"/>
      <c r="DY1023" s="158"/>
      <c r="DZ1023" s="158"/>
      <c r="EA1023" s="158"/>
      <c r="EB1023" s="158"/>
      <c r="EC1023" s="158"/>
      <c r="ED1023" s="158"/>
      <c r="EE1023" s="158"/>
      <c r="EF1023" s="158"/>
      <c r="EG1023" s="158"/>
      <c r="EH1023" s="158"/>
      <c r="EI1023" s="158"/>
      <c r="EJ1023" s="158"/>
      <c r="EK1023" s="158"/>
      <c r="EL1023" s="158"/>
      <c r="EM1023" s="158"/>
      <c r="EN1023" s="158"/>
      <c r="EO1023" s="158"/>
      <c r="EP1023" s="158"/>
      <c r="EQ1023" s="158"/>
      <c r="ER1023" s="158"/>
      <c r="ES1023" s="158"/>
      <c r="ET1023" s="158"/>
      <c r="EU1023" s="158"/>
      <c r="EV1023" s="158"/>
      <c r="EW1023" s="158"/>
      <c r="EX1023" s="158"/>
      <c r="EY1023" s="158"/>
      <c r="EZ1023" s="158"/>
      <c r="FA1023" s="158"/>
      <c r="FB1023" s="158"/>
      <c r="FC1023" s="158"/>
      <c r="FD1023" s="158"/>
      <c r="FE1023" s="158"/>
      <c r="FF1023" s="158"/>
      <c r="FG1023" s="158"/>
      <c r="FH1023" s="158"/>
      <c r="FI1023" s="158"/>
      <c r="FJ1023" s="158"/>
      <c r="FK1023" s="158"/>
      <c r="FL1023" s="158"/>
      <c r="FM1023" s="158"/>
      <c r="FN1023" s="158"/>
      <c r="FO1023" s="158"/>
      <c r="FP1023" s="158"/>
      <c r="FQ1023" s="158"/>
      <c r="FR1023" s="158"/>
      <c r="FS1023" s="158"/>
      <c r="FT1023" s="158"/>
      <c r="FU1023" s="158"/>
      <c r="FV1023" s="158"/>
      <c r="FW1023" s="158"/>
      <c r="FX1023" s="158"/>
      <c r="FY1023" s="158"/>
      <c r="FZ1023" s="158"/>
      <c r="GA1023" s="158"/>
      <c r="GB1023" s="158"/>
      <c r="GC1023" s="158"/>
      <c r="GD1023" s="158"/>
      <c r="GE1023" s="158"/>
      <c r="GF1023" s="158"/>
      <c r="GG1023" s="158"/>
      <c r="GH1023" s="158"/>
      <c r="GI1023" s="158"/>
      <c r="GJ1023" s="158"/>
      <c r="GK1023" s="158"/>
      <c r="GL1023" s="158"/>
      <c r="GM1023" s="158"/>
      <c r="GN1023" s="158"/>
      <c r="GO1023" s="158"/>
      <c r="GP1023" s="158"/>
      <c r="GQ1023" s="158"/>
      <c r="GR1023" s="158"/>
      <c r="GS1023" s="158"/>
      <c r="GT1023" s="158"/>
      <c r="GU1023" s="158"/>
      <c r="GV1023" s="158"/>
      <c r="GW1023" s="158"/>
      <c r="GX1023" s="158"/>
      <c r="GY1023" s="158"/>
      <c r="GZ1023" s="158"/>
      <c r="HA1023" s="158"/>
      <c r="HB1023" s="158"/>
      <c r="HC1023" s="158"/>
      <c r="HD1023" s="158"/>
      <c r="HE1023" s="158"/>
      <c r="HF1023" s="158"/>
      <c r="HG1023" s="158"/>
      <c r="HH1023" s="158"/>
      <c r="HI1023" s="158"/>
      <c r="HJ1023" s="158"/>
      <c r="HK1023" s="158"/>
      <c r="HL1023" s="158"/>
      <c r="HM1023" s="158"/>
      <c r="HN1023" s="158"/>
      <c r="HO1023" s="158"/>
      <c r="HP1023" s="158"/>
      <c r="HQ1023" s="158"/>
      <c r="HR1023" s="158"/>
      <c r="HS1023" s="158"/>
      <c r="HT1023" s="158"/>
      <c r="HU1023" s="158"/>
      <c r="HV1023" s="158"/>
      <c r="HW1023" s="158"/>
      <c r="HX1023" s="158"/>
      <c r="HY1023" s="158"/>
      <c r="HZ1023" s="158"/>
      <c r="IA1023" s="158"/>
      <c r="IB1023" s="158"/>
      <c r="IC1023" s="158"/>
      <c r="ID1023" s="158"/>
      <c r="IE1023" s="158"/>
      <c r="IF1023" s="158"/>
      <c r="IG1023" s="158"/>
      <c r="IH1023" s="158"/>
      <c r="II1023" s="158"/>
      <c r="IJ1023" s="158"/>
      <c r="IK1023" s="158"/>
      <c r="IL1023" s="158"/>
      <c r="IM1023" s="158"/>
      <c r="IN1023" s="158"/>
      <c r="IO1023" s="158"/>
    </row>
    <row r="1024" s="6" customFormat="1" ht="48" customHeight="1" spans="1:249">
      <c r="A1024" s="84" t="s">
        <v>874</v>
      </c>
      <c r="B1024" s="84" t="s">
        <v>2463</v>
      </c>
      <c r="C1024" s="90"/>
      <c r="D1024" s="90"/>
      <c r="E1024" s="61"/>
      <c r="F1024" s="110" t="s">
        <v>2464</v>
      </c>
      <c r="G1024" s="100">
        <v>400</v>
      </c>
      <c r="H1024" s="111"/>
      <c r="I1024" s="90"/>
      <c r="J1024" s="90"/>
      <c r="K1024" s="115"/>
      <c r="L1024" s="115"/>
      <c r="M1024" s="115"/>
      <c r="N1024" s="115"/>
      <c r="O1024" s="90"/>
      <c r="P1024" s="90"/>
      <c r="Q1024" s="90">
        <v>2021.12</v>
      </c>
      <c r="R1024" s="116"/>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c r="AZ1024" s="8"/>
      <c r="BA1024" s="8"/>
      <c r="BB1024" s="8"/>
      <c r="BC1024" s="8"/>
      <c r="BD1024" s="8"/>
      <c r="BE1024" s="8"/>
      <c r="BF1024" s="8"/>
      <c r="BG1024" s="8"/>
      <c r="BH1024" s="8"/>
      <c r="BI1024" s="8"/>
      <c r="BJ1024" s="8"/>
      <c r="BK1024" s="8"/>
      <c r="BL1024" s="8"/>
      <c r="BM1024" s="8"/>
      <c r="BN1024" s="8"/>
      <c r="BO1024" s="8"/>
      <c r="BP1024" s="8"/>
      <c r="BQ1024" s="8"/>
      <c r="BR1024" s="8"/>
      <c r="BS1024" s="8"/>
      <c r="BT1024" s="8"/>
      <c r="BU1024" s="8"/>
      <c r="BV1024" s="8"/>
      <c r="BW1024" s="8"/>
      <c r="BX1024" s="8"/>
      <c r="BY1024" s="8"/>
      <c r="BZ1024" s="8"/>
      <c r="CA1024" s="8"/>
      <c r="CB1024" s="8"/>
      <c r="CC1024" s="8"/>
      <c r="CD1024" s="8"/>
      <c r="CE1024" s="8"/>
      <c r="CF1024" s="8"/>
      <c r="CG1024" s="8"/>
      <c r="CH1024" s="8"/>
      <c r="CI1024" s="8"/>
      <c r="CJ1024" s="8"/>
      <c r="CK1024" s="8"/>
      <c r="CL1024" s="8"/>
      <c r="CM1024" s="8"/>
      <c r="CN1024" s="8"/>
      <c r="CO1024" s="8"/>
      <c r="CP1024" s="8"/>
      <c r="CQ1024" s="8"/>
      <c r="CR1024" s="8"/>
      <c r="CS1024" s="8"/>
      <c r="CT1024" s="8"/>
      <c r="CU1024" s="8"/>
      <c r="CV1024" s="8"/>
      <c r="CW1024" s="8"/>
      <c r="CX1024" s="8"/>
      <c r="CY1024" s="8"/>
      <c r="CZ1024" s="8"/>
      <c r="DA1024" s="8"/>
      <c r="DB1024" s="8"/>
      <c r="DC1024" s="8"/>
      <c r="DD1024" s="8"/>
      <c r="DE1024" s="8"/>
      <c r="DF1024" s="8"/>
      <c r="DG1024" s="8"/>
      <c r="DH1024" s="8"/>
      <c r="DI1024" s="8"/>
      <c r="DJ1024" s="8"/>
      <c r="DK1024" s="8"/>
      <c r="DL1024" s="8"/>
      <c r="DM1024" s="8"/>
      <c r="DN1024" s="8"/>
      <c r="DO1024" s="8"/>
      <c r="DP1024" s="8"/>
      <c r="DQ1024" s="8"/>
      <c r="DR1024" s="8"/>
      <c r="DS1024" s="8"/>
      <c r="DT1024" s="8"/>
      <c r="DU1024" s="8"/>
      <c r="DV1024" s="8"/>
      <c r="DW1024" s="8"/>
      <c r="DX1024" s="8"/>
      <c r="DY1024" s="8"/>
      <c r="DZ1024" s="8"/>
      <c r="EA1024" s="8"/>
      <c r="EB1024" s="8"/>
      <c r="EC1024" s="8"/>
      <c r="ED1024" s="8"/>
      <c r="EE1024" s="8"/>
      <c r="EF1024" s="8"/>
      <c r="EG1024" s="8"/>
      <c r="EH1024" s="8"/>
      <c r="EI1024" s="8"/>
      <c r="EJ1024" s="8"/>
      <c r="EK1024" s="8"/>
      <c r="EL1024" s="8"/>
      <c r="EM1024" s="8"/>
      <c r="EN1024" s="8"/>
      <c r="EO1024" s="8"/>
      <c r="EP1024" s="8"/>
      <c r="EQ1024" s="8"/>
      <c r="ER1024" s="8"/>
      <c r="ES1024" s="8"/>
      <c r="ET1024" s="8"/>
      <c r="EU1024" s="8"/>
      <c r="EV1024" s="8"/>
      <c r="EW1024" s="8"/>
      <c r="EX1024" s="8"/>
      <c r="EY1024" s="8"/>
      <c r="EZ1024" s="8"/>
      <c r="FA1024" s="8"/>
      <c r="FB1024" s="8"/>
      <c r="FC1024" s="8"/>
      <c r="FD1024" s="8"/>
      <c r="FE1024" s="8"/>
      <c r="FF1024" s="8"/>
      <c r="FG1024" s="8"/>
      <c r="FH1024" s="8"/>
      <c r="FI1024" s="8"/>
      <c r="FJ1024" s="8"/>
      <c r="FK1024" s="8"/>
      <c r="FL1024" s="8"/>
      <c r="FM1024" s="8"/>
      <c r="FN1024" s="8"/>
      <c r="FO1024" s="8"/>
      <c r="FP1024" s="8"/>
      <c r="FQ1024" s="8"/>
      <c r="FR1024" s="8"/>
      <c r="FS1024" s="8"/>
      <c r="FT1024" s="8"/>
      <c r="FU1024" s="8"/>
      <c r="FV1024" s="8"/>
      <c r="FW1024" s="8"/>
      <c r="FX1024" s="8"/>
      <c r="FY1024" s="8"/>
      <c r="FZ1024" s="8"/>
      <c r="GA1024" s="8"/>
      <c r="GB1024" s="8"/>
      <c r="GC1024" s="8"/>
      <c r="GD1024" s="8"/>
      <c r="GE1024" s="8"/>
      <c r="GF1024" s="8"/>
      <c r="GG1024" s="8"/>
      <c r="GH1024" s="8"/>
      <c r="GI1024" s="8"/>
      <c r="GJ1024" s="8"/>
      <c r="GK1024" s="8"/>
      <c r="GL1024" s="8"/>
      <c r="GM1024" s="8"/>
      <c r="GN1024" s="8"/>
      <c r="GO1024" s="8"/>
      <c r="GP1024" s="8"/>
      <c r="GQ1024" s="8"/>
      <c r="GR1024" s="8"/>
      <c r="GS1024" s="8"/>
      <c r="GT1024" s="8"/>
      <c r="GU1024" s="8"/>
      <c r="GV1024" s="8"/>
      <c r="GW1024" s="8"/>
      <c r="GX1024" s="8"/>
      <c r="GY1024" s="8"/>
      <c r="GZ1024" s="8"/>
      <c r="HA1024" s="8"/>
      <c r="HB1024" s="8"/>
      <c r="HC1024" s="8"/>
      <c r="HD1024" s="8"/>
      <c r="HE1024" s="8"/>
      <c r="HF1024" s="8"/>
      <c r="HG1024" s="8"/>
      <c r="HH1024" s="8"/>
      <c r="HI1024" s="8"/>
      <c r="HJ1024" s="8"/>
      <c r="HK1024" s="8"/>
      <c r="HL1024" s="8"/>
      <c r="HM1024" s="8"/>
      <c r="HN1024" s="8"/>
      <c r="HO1024" s="8"/>
      <c r="HP1024" s="8"/>
      <c r="HQ1024" s="8"/>
      <c r="HR1024" s="8"/>
      <c r="HS1024" s="8"/>
      <c r="HT1024" s="8"/>
      <c r="HU1024" s="8"/>
      <c r="HV1024" s="8"/>
      <c r="HW1024" s="8"/>
      <c r="HX1024" s="8"/>
      <c r="HY1024" s="8"/>
      <c r="HZ1024" s="8"/>
      <c r="IA1024" s="8"/>
      <c r="IB1024" s="8"/>
      <c r="IC1024" s="8"/>
      <c r="ID1024" s="8"/>
      <c r="IE1024" s="8"/>
      <c r="IF1024" s="8"/>
      <c r="IG1024" s="8"/>
      <c r="IH1024" s="8"/>
      <c r="II1024" s="8"/>
      <c r="IJ1024" s="8"/>
      <c r="IK1024" s="8"/>
      <c r="IL1024" s="8"/>
      <c r="IM1024" s="8"/>
      <c r="IN1024" s="8"/>
      <c r="IO1024" s="8"/>
    </row>
    <row r="1025" s="16" customFormat="1" ht="48" customHeight="1" spans="1:249">
      <c r="A1025" s="42" t="s">
        <v>2465</v>
      </c>
      <c r="B1025" s="365" t="s">
        <v>2466</v>
      </c>
      <c r="C1025" s="147"/>
      <c r="D1025" s="147"/>
      <c r="E1025" s="148"/>
      <c r="F1025" s="149" t="s">
        <v>2467</v>
      </c>
      <c r="G1025" s="150">
        <f>G1026</f>
        <v>65</v>
      </c>
      <c r="H1025" s="151"/>
      <c r="I1025" s="147"/>
      <c r="J1025" s="147"/>
      <c r="K1025" s="153"/>
      <c r="L1025" s="153"/>
      <c r="M1025" s="153"/>
      <c r="N1025" s="153"/>
      <c r="O1025" s="147"/>
      <c r="P1025" s="147"/>
      <c r="Q1025" s="147"/>
      <c r="R1025" s="157"/>
      <c r="S1025" s="158"/>
      <c r="T1025" s="158"/>
      <c r="U1025" s="158"/>
      <c r="V1025" s="158"/>
      <c r="W1025" s="158"/>
      <c r="X1025" s="158"/>
      <c r="Y1025" s="158"/>
      <c r="Z1025" s="158"/>
      <c r="AA1025" s="158"/>
      <c r="AB1025" s="158"/>
      <c r="AC1025" s="158"/>
      <c r="AD1025" s="158"/>
      <c r="AE1025" s="158"/>
      <c r="AF1025" s="158"/>
      <c r="AG1025" s="158"/>
      <c r="AH1025" s="158"/>
      <c r="AI1025" s="158"/>
      <c r="AJ1025" s="158"/>
      <c r="AK1025" s="158"/>
      <c r="AL1025" s="158"/>
      <c r="AM1025" s="158"/>
      <c r="AN1025" s="158"/>
      <c r="AO1025" s="158"/>
      <c r="AP1025" s="158"/>
      <c r="AQ1025" s="158"/>
      <c r="AR1025" s="158"/>
      <c r="AS1025" s="158"/>
      <c r="AT1025" s="158"/>
      <c r="AU1025" s="158"/>
      <c r="AV1025" s="158"/>
      <c r="AW1025" s="158"/>
      <c r="AX1025" s="158"/>
      <c r="AY1025" s="158"/>
      <c r="AZ1025" s="158"/>
      <c r="BA1025" s="158"/>
      <c r="BB1025" s="158"/>
      <c r="BC1025" s="158"/>
      <c r="BD1025" s="158"/>
      <c r="BE1025" s="158"/>
      <c r="BF1025" s="158"/>
      <c r="BG1025" s="158"/>
      <c r="BH1025" s="158"/>
      <c r="BI1025" s="158"/>
      <c r="BJ1025" s="158"/>
      <c r="BK1025" s="158"/>
      <c r="BL1025" s="158"/>
      <c r="BM1025" s="158"/>
      <c r="BN1025" s="158"/>
      <c r="BO1025" s="158"/>
      <c r="BP1025" s="158"/>
      <c r="BQ1025" s="158"/>
      <c r="BR1025" s="158"/>
      <c r="BS1025" s="158"/>
      <c r="BT1025" s="158"/>
      <c r="BU1025" s="158"/>
      <c r="BV1025" s="158"/>
      <c r="BW1025" s="158"/>
      <c r="BX1025" s="158"/>
      <c r="BY1025" s="158"/>
      <c r="BZ1025" s="158"/>
      <c r="CA1025" s="158"/>
      <c r="CB1025" s="158"/>
      <c r="CC1025" s="158"/>
      <c r="CD1025" s="158"/>
      <c r="CE1025" s="158"/>
      <c r="CF1025" s="158"/>
      <c r="CG1025" s="158"/>
      <c r="CH1025" s="158"/>
      <c r="CI1025" s="158"/>
      <c r="CJ1025" s="158"/>
      <c r="CK1025" s="158"/>
      <c r="CL1025" s="158"/>
      <c r="CM1025" s="158"/>
      <c r="CN1025" s="158"/>
      <c r="CO1025" s="158"/>
      <c r="CP1025" s="158"/>
      <c r="CQ1025" s="158"/>
      <c r="CR1025" s="158"/>
      <c r="CS1025" s="158"/>
      <c r="CT1025" s="158"/>
      <c r="CU1025" s="158"/>
      <c r="CV1025" s="158"/>
      <c r="CW1025" s="158"/>
      <c r="CX1025" s="158"/>
      <c r="CY1025" s="158"/>
      <c r="CZ1025" s="158"/>
      <c r="DA1025" s="158"/>
      <c r="DB1025" s="158"/>
      <c r="DC1025" s="158"/>
      <c r="DD1025" s="158"/>
      <c r="DE1025" s="158"/>
      <c r="DF1025" s="158"/>
      <c r="DG1025" s="158"/>
      <c r="DH1025" s="158"/>
      <c r="DI1025" s="158"/>
      <c r="DJ1025" s="158"/>
      <c r="DK1025" s="158"/>
      <c r="DL1025" s="158"/>
      <c r="DM1025" s="158"/>
      <c r="DN1025" s="158"/>
      <c r="DO1025" s="158"/>
      <c r="DP1025" s="158"/>
      <c r="DQ1025" s="158"/>
      <c r="DR1025" s="158"/>
      <c r="DS1025" s="158"/>
      <c r="DT1025" s="158"/>
      <c r="DU1025" s="158"/>
      <c r="DV1025" s="158"/>
      <c r="DW1025" s="158"/>
      <c r="DX1025" s="158"/>
      <c r="DY1025" s="158"/>
      <c r="DZ1025" s="158"/>
      <c r="EA1025" s="158"/>
      <c r="EB1025" s="158"/>
      <c r="EC1025" s="158"/>
      <c r="ED1025" s="158"/>
      <c r="EE1025" s="158"/>
      <c r="EF1025" s="158"/>
      <c r="EG1025" s="158"/>
      <c r="EH1025" s="158"/>
      <c r="EI1025" s="158"/>
      <c r="EJ1025" s="158"/>
      <c r="EK1025" s="158"/>
      <c r="EL1025" s="158"/>
      <c r="EM1025" s="158"/>
      <c r="EN1025" s="158"/>
      <c r="EO1025" s="158"/>
      <c r="EP1025" s="158"/>
      <c r="EQ1025" s="158"/>
      <c r="ER1025" s="158"/>
      <c r="ES1025" s="158"/>
      <c r="ET1025" s="158"/>
      <c r="EU1025" s="158"/>
      <c r="EV1025" s="158"/>
      <c r="EW1025" s="158"/>
      <c r="EX1025" s="158"/>
      <c r="EY1025" s="158"/>
      <c r="EZ1025" s="158"/>
      <c r="FA1025" s="158"/>
      <c r="FB1025" s="158"/>
      <c r="FC1025" s="158"/>
      <c r="FD1025" s="158"/>
      <c r="FE1025" s="158"/>
      <c r="FF1025" s="158"/>
      <c r="FG1025" s="158"/>
      <c r="FH1025" s="158"/>
      <c r="FI1025" s="158"/>
      <c r="FJ1025" s="158"/>
      <c r="FK1025" s="158"/>
      <c r="FL1025" s="158"/>
      <c r="FM1025" s="158"/>
      <c r="FN1025" s="158"/>
      <c r="FO1025" s="158"/>
      <c r="FP1025" s="158"/>
      <c r="FQ1025" s="158"/>
      <c r="FR1025" s="158"/>
      <c r="FS1025" s="158"/>
      <c r="FT1025" s="158"/>
      <c r="FU1025" s="158"/>
      <c r="FV1025" s="158"/>
      <c r="FW1025" s="158"/>
      <c r="FX1025" s="158"/>
      <c r="FY1025" s="158"/>
      <c r="FZ1025" s="158"/>
      <c r="GA1025" s="158"/>
      <c r="GB1025" s="158"/>
      <c r="GC1025" s="158"/>
      <c r="GD1025" s="158"/>
      <c r="GE1025" s="158"/>
      <c r="GF1025" s="158"/>
      <c r="GG1025" s="158"/>
      <c r="GH1025" s="158"/>
      <c r="GI1025" s="158"/>
      <c r="GJ1025" s="158"/>
      <c r="GK1025" s="158"/>
      <c r="GL1025" s="158"/>
      <c r="GM1025" s="158"/>
      <c r="GN1025" s="158"/>
      <c r="GO1025" s="158"/>
      <c r="GP1025" s="158"/>
      <c r="GQ1025" s="158"/>
      <c r="GR1025" s="158"/>
      <c r="GS1025" s="158"/>
      <c r="GT1025" s="158"/>
      <c r="GU1025" s="158"/>
      <c r="GV1025" s="158"/>
      <c r="GW1025" s="158"/>
      <c r="GX1025" s="158"/>
      <c r="GY1025" s="158"/>
      <c r="GZ1025" s="158"/>
      <c r="HA1025" s="158"/>
      <c r="HB1025" s="158"/>
      <c r="HC1025" s="158"/>
      <c r="HD1025" s="158"/>
      <c r="HE1025" s="158"/>
      <c r="HF1025" s="158"/>
      <c r="HG1025" s="158"/>
      <c r="HH1025" s="158"/>
      <c r="HI1025" s="158"/>
      <c r="HJ1025" s="158"/>
      <c r="HK1025" s="158"/>
      <c r="HL1025" s="158"/>
      <c r="HM1025" s="158"/>
      <c r="HN1025" s="158"/>
      <c r="HO1025" s="158"/>
      <c r="HP1025" s="158"/>
      <c r="HQ1025" s="158"/>
      <c r="HR1025" s="158"/>
      <c r="HS1025" s="158"/>
      <c r="HT1025" s="158"/>
      <c r="HU1025" s="158"/>
      <c r="HV1025" s="158"/>
      <c r="HW1025" s="158"/>
      <c r="HX1025" s="158"/>
      <c r="HY1025" s="158"/>
      <c r="HZ1025" s="158"/>
      <c r="IA1025" s="158"/>
      <c r="IB1025" s="158"/>
      <c r="IC1025" s="158"/>
      <c r="ID1025" s="158"/>
      <c r="IE1025" s="158"/>
      <c r="IF1025" s="158"/>
      <c r="IG1025" s="158"/>
      <c r="IH1025" s="158"/>
      <c r="II1025" s="158"/>
      <c r="IJ1025" s="158"/>
      <c r="IK1025" s="158"/>
      <c r="IL1025" s="158"/>
      <c r="IM1025" s="158"/>
      <c r="IN1025" s="158"/>
      <c r="IO1025" s="158"/>
    </row>
    <row r="1026" s="16" customFormat="1" ht="48" customHeight="1" spans="1:249">
      <c r="A1026" s="365" t="s">
        <v>2468</v>
      </c>
      <c r="B1026" s="365" t="s">
        <v>2469</v>
      </c>
      <c r="C1026" s="147"/>
      <c r="D1026" s="147"/>
      <c r="E1026" s="148"/>
      <c r="F1026" s="374" t="s">
        <v>2467</v>
      </c>
      <c r="G1026" s="150">
        <f>G1027+G1028</f>
        <v>65</v>
      </c>
      <c r="H1026" s="151"/>
      <c r="I1026" s="147"/>
      <c r="J1026" s="147"/>
      <c r="K1026" s="153"/>
      <c r="L1026" s="153"/>
      <c r="M1026" s="153"/>
      <c r="N1026" s="153"/>
      <c r="O1026" s="147"/>
      <c r="P1026" s="147"/>
      <c r="Q1026" s="147"/>
      <c r="R1026" s="157"/>
      <c r="S1026" s="158"/>
      <c r="T1026" s="158"/>
      <c r="U1026" s="158"/>
      <c r="V1026" s="158"/>
      <c r="W1026" s="158"/>
      <c r="X1026" s="158"/>
      <c r="Y1026" s="158"/>
      <c r="Z1026" s="158"/>
      <c r="AA1026" s="158"/>
      <c r="AB1026" s="158"/>
      <c r="AC1026" s="158"/>
      <c r="AD1026" s="158"/>
      <c r="AE1026" s="158"/>
      <c r="AF1026" s="158"/>
      <c r="AG1026" s="158"/>
      <c r="AH1026" s="158"/>
      <c r="AI1026" s="158"/>
      <c r="AJ1026" s="158"/>
      <c r="AK1026" s="158"/>
      <c r="AL1026" s="158"/>
      <c r="AM1026" s="158"/>
      <c r="AN1026" s="158"/>
      <c r="AO1026" s="158"/>
      <c r="AP1026" s="158"/>
      <c r="AQ1026" s="158"/>
      <c r="AR1026" s="158"/>
      <c r="AS1026" s="158"/>
      <c r="AT1026" s="158"/>
      <c r="AU1026" s="158"/>
      <c r="AV1026" s="158"/>
      <c r="AW1026" s="158"/>
      <c r="AX1026" s="158"/>
      <c r="AY1026" s="158"/>
      <c r="AZ1026" s="158"/>
      <c r="BA1026" s="158"/>
      <c r="BB1026" s="158"/>
      <c r="BC1026" s="158"/>
      <c r="BD1026" s="158"/>
      <c r="BE1026" s="158"/>
      <c r="BF1026" s="158"/>
      <c r="BG1026" s="158"/>
      <c r="BH1026" s="158"/>
      <c r="BI1026" s="158"/>
      <c r="BJ1026" s="158"/>
      <c r="BK1026" s="158"/>
      <c r="BL1026" s="158"/>
      <c r="BM1026" s="158"/>
      <c r="BN1026" s="158"/>
      <c r="BO1026" s="158"/>
      <c r="BP1026" s="158"/>
      <c r="BQ1026" s="158"/>
      <c r="BR1026" s="158"/>
      <c r="BS1026" s="158"/>
      <c r="BT1026" s="158"/>
      <c r="BU1026" s="158"/>
      <c r="BV1026" s="158"/>
      <c r="BW1026" s="158"/>
      <c r="BX1026" s="158"/>
      <c r="BY1026" s="158"/>
      <c r="BZ1026" s="158"/>
      <c r="CA1026" s="158"/>
      <c r="CB1026" s="158"/>
      <c r="CC1026" s="158"/>
      <c r="CD1026" s="158"/>
      <c r="CE1026" s="158"/>
      <c r="CF1026" s="158"/>
      <c r="CG1026" s="158"/>
      <c r="CH1026" s="158"/>
      <c r="CI1026" s="158"/>
      <c r="CJ1026" s="158"/>
      <c r="CK1026" s="158"/>
      <c r="CL1026" s="158"/>
      <c r="CM1026" s="158"/>
      <c r="CN1026" s="158"/>
      <c r="CO1026" s="158"/>
      <c r="CP1026" s="158"/>
      <c r="CQ1026" s="158"/>
      <c r="CR1026" s="158"/>
      <c r="CS1026" s="158"/>
      <c r="CT1026" s="158"/>
      <c r="CU1026" s="158"/>
      <c r="CV1026" s="158"/>
      <c r="CW1026" s="158"/>
      <c r="CX1026" s="158"/>
      <c r="CY1026" s="158"/>
      <c r="CZ1026" s="158"/>
      <c r="DA1026" s="158"/>
      <c r="DB1026" s="158"/>
      <c r="DC1026" s="158"/>
      <c r="DD1026" s="158"/>
      <c r="DE1026" s="158"/>
      <c r="DF1026" s="158"/>
      <c r="DG1026" s="158"/>
      <c r="DH1026" s="158"/>
      <c r="DI1026" s="158"/>
      <c r="DJ1026" s="158"/>
      <c r="DK1026" s="158"/>
      <c r="DL1026" s="158"/>
      <c r="DM1026" s="158"/>
      <c r="DN1026" s="158"/>
      <c r="DO1026" s="158"/>
      <c r="DP1026" s="158"/>
      <c r="DQ1026" s="158"/>
      <c r="DR1026" s="158"/>
      <c r="DS1026" s="158"/>
      <c r="DT1026" s="158"/>
      <c r="DU1026" s="158"/>
      <c r="DV1026" s="158"/>
      <c r="DW1026" s="158"/>
      <c r="DX1026" s="158"/>
      <c r="DY1026" s="158"/>
      <c r="DZ1026" s="158"/>
      <c r="EA1026" s="158"/>
      <c r="EB1026" s="158"/>
      <c r="EC1026" s="158"/>
      <c r="ED1026" s="158"/>
      <c r="EE1026" s="158"/>
      <c r="EF1026" s="158"/>
      <c r="EG1026" s="158"/>
      <c r="EH1026" s="158"/>
      <c r="EI1026" s="158"/>
      <c r="EJ1026" s="158"/>
      <c r="EK1026" s="158"/>
      <c r="EL1026" s="158"/>
      <c r="EM1026" s="158"/>
      <c r="EN1026" s="158"/>
      <c r="EO1026" s="158"/>
      <c r="EP1026" s="158"/>
      <c r="EQ1026" s="158"/>
      <c r="ER1026" s="158"/>
      <c r="ES1026" s="158"/>
      <c r="ET1026" s="158"/>
      <c r="EU1026" s="158"/>
      <c r="EV1026" s="158"/>
      <c r="EW1026" s="158"/>
      <c r="EX1026" s="158"/>
      <c r="EY1026" s="158"/>
      <c r="EZ1026" s="158"/>
      <c r="FA1026" s="158"/>
      <c r="FB1026" s="158"/>
      <c r="FC1026" s="158"/>
      <c r="FD1026" s="158"/>
      <c r="FE1026" s="158"/>
      <c r="FF1026" s="158"/>
      <c r="FG1026" s="158"/>
      <c r="FH1026" s="158"/>
      <c r="FI1026" s="158"/>
      <c r="FJ1026" s="158"/>
      <c r="FK1026" s="158"/>
      <c r="FL1026" s="158"/>
      <c r="FM1026" s="158"/>
      <c r="FN1026" s="158"/>
      <c r="FO1026" s="158"/>
      <c r="FP1026" s="158"/>
      <c r="FQ1026" s="158"/>
      <c r="FR1026" s="158"/>
      <c r="FS1026" s="158"/>
      <c r="FT1026" s="158"/>
      <c r="FU1026" s="158"/>
      <c r="FV1026" s="158"/>
      <c r="FW1026" s="158"/>
      <c r="FX1026" s="158"/>
      <c r="FY1026" s="158"/>
      <c r="FZ1026" s="158"/>
      <c r="GA1026" s="158"/>
      <c r="GB1026" s="158"/>
      <c r="GC1026" s="158"/>
      <c r="GD1026" s="158"/>
      <c r="GE1026" s="158"/>
      <c r="GF1026" s="158"/>
      <c r="GG1026" s="158"/>
      <c r="GH1026" s="158"/>
      <c r="GI1026" s="158"/>
      <c r="GJ1026" s="158"/>
      <c r="GK1026" s="158"/>
      <c r="GL1026" s="158"/>
      <c r="GM1026" s="158"/>
      <c r="GN1026" s="158"/>
      <c r="GO1026" s="158"/>
      <c r="GP1026" s="158"/>
      <c r="GQ1026" s="158"/>
      <c r="GR1026" s="158"/>
      <c r="GS1026" s="158"/>
      <c r="GT1026" s="158"/>
      <c r="GU1026" s="158"/>
      <c r="GV1026" s="158"/>
      <c r="GW1026" s="158"/>
      <c r="GX1026" s="158"/>
      <c r="GY1026" s="158"/>
      <c r="GZ1026" s="158"/>
      <c r="HA1026" s="158"/>
      <c r="HB1026" s="158"/>
      <c r="HC1026" s="158"/>
      <c r="HD1026" s="158"/>
      <c r="HE1026" s="158"/>
      <c r="HF1026" s="158"/>
      <c r="HG1026" s="158"/>
      <c r="HH1026" s="158"/>
      <c r="HI1026" s="158"/>
      <c r="HJ1026" s="158"/>
      <c r="HK1026" s="158"/>
      <c r="HL1026" s="158"/>
      <c r="HM1026" s="158"/>
      <c r="HN1026" s="158"/>
      <c r="HO1026" s="158"/>
      <c r="HP1026" s="158"/>
      <c r="HQ1026" s="158"/>
      <c r="HR1026" s="158"/>
      <c r="HS1026" s="158"/>
      <c r="HT1026" s="158"/>
      <c r="HU1026" s="158"/>
      <c r="HV1026" s="158"/>
      <c r="HW1026" s="158"/>
      <c r="HX1026" s="158"/>
      <c r="HY1026" s="158"/>
      <c r="HZ1026" s="158"/>
      <c r="IA1026" s="158"/>
      <c r="IB1026" s="158"/>
      <c r="IC1026" s="158"/>
      <c r="ID1026" s="158"/>
      <c r="IE1026" s="158"/>
      <c r="IF1026" s="158"/>
      <c r="IG1026" s="158"/>
      <c r="IH1026" s="158"/>
      <c r="II1026" s="158"/>
      <c r="IJ1026" s="158"/>
      <c r="IK1026" s="158"/>
      <c r="IL1026" s="158"/>
      <c r="IM1026" s="158"/>
      <c r="IN1026" s="158"/>
      <c r="IO1026" s="158"/>
    </row>
    <row r="1027" s="6" customFormat="1" ht="53" customHeight="1" spans="1:249">
      <c r="A1027" s="90">
        <v>1</v>
      </c>
      <c r="B1027" s="123" t="s">
        <v>2470</v>
      </c>
      <c r="C1027" s="343" t="s">
        <v>2471</v>
      </c>
      <c r="D1027" s="67" t="s">
        <v>40</v>
      </c>
      <c r="E1027" s="123" t="s">
        <v>1007</v>
      </c>
      <c r="F1027" s="137" t="s">
        <v>2472</v>
      </c>
      <c r="G1027" s="128">
        <v>15</v>
      </c>
      <c r="H1027" s="161" t="s">
        <v>2473</v>
      </c>
      <c r="I1027" s="90"/>
      <c r="J1027" s="90"/>
      <c r="K1027" s="115"/>
      <c r="L1027" s="115"/>
      <c r="M1027" s="115"/>
      <c r="N1027" s="115"/>
      <c r="O1027" s="339" t="s">
        <v>2474</v>
      </c>
      <c r="P1027" s="339" t="s">
        <v>2474</v>
      </c>
      <c r="Q1027" s="90">
        <v>2021.12</v>
      </c>
      <c r="R1027" s="116"/>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c r="BH1027" s="8"/>
      <c r="BI1027" s="8"/>
      <c r="BJ1027" s="8"/>
      <c r="BK1027" s="8"/>
      <c r="BL1027" s="8"/>
      <c r="BM1027" s="8"/>
      <c r="BN1027" s="8"/>
      <c r="BO1027" s="8"/>
      <c r="BP1027" s="8"/>
      <c r="BQ1027" s="8"/>
      <c r="BR1027" s="8"/>
      <c r="BS1027" s="8"/>
      <c r="BT1027" s="8"/>
      <c r="BU1027" s="8"/>
      <c r="BV1027" s="8"/>
      <c r="BW1027" s="8"/>
      <c r="BX1027" s="8"/>
      <c r="BY1027" s="8"/>
      <c r="BZ1027" s="8"/>
      <c r="CA1027" s="8"/>
      <c r="CB1027" s="8"/>
      <c r="CC1027" s="8"/>
      <c r="CD1027" s="8"/>
      <c r="CE1027" s="8"/>
      <c r="CF1027" s="8"/>
      <c r="CG1027" s="8"/>
      <c r="CH1027" s="8"/>
      <c r="CI1027" s="8"/>
      <c r="CJ1027" s="8"/>
      <c r="CK1027" s="8"/>
      <c r="CL1027" s="8"/>
      <c r="CM1027" s="8"/>
      <c r="CN1027" s="8"/>
      <c r="CO1027" s="8"/>
      <c r="CP1027" s="8"/>
      <c r="CQ1027" s="8"/>
      <c r="CR1027" s="8"/>
      <c r="CS1027" s="8"/>
      <c r="CT1027" s="8"/>
      <c r="CU1027" s="8"/>
      <c r="CV1027" s="8"/>
      <c r="CW1027" s="8"/>
      <c r="CX1027" s="8"/>
      <c r="CY1027" s="8"/>
      <c r="CZ1027" s="8"/>
      <c r="DA1027" s="8"/>
      <c r="DB1027" s="8"/>
      <c r="DC1027" s="8"/>
      <c r="DD1027" s="8"/>
      <c r="DE1027" s="8"/>
      <c r="DF1027" s="8"/>
      <c r="DG1027" s="8"/>
      <c r="DH1027" s="8"/>
      <c r="DI1027" s="8"/>
      <c r="DJ1027" s="8"/>
      <c r="DK1027" s="8"/>
      <c r="DL1027" s="8"/>
      <c r="DM1027" s="8"/>
      <c r="DN1027" s="8"/>
      <c r="DO1027" s="8"/>
      <c r="DP1027" s="8"/>
      <c r="DQ1027" s="8"/>
      <c r="DR1027" s="8"/>
      <c r="DS1027" s="8"/>
      <c r="DT1027" s="8"/>
      <c r="DU1027" s="8"/>
      <c r="DV1027" s="8"/>
      <c r="DW1027" s="8"/>
      <c r="DX1027" s="8"/>
      <c r="DY1027" s="8"/>
      <c r="DZ1027" s="8"/>
      <c r="EA1027" s="8"/>
      <c r="EB1027" s="8"/>
      <c r="EC1027" s="8"/>
      <c r="ED1027" s="8"/>
      <c r="EE1027" s="8"/>
      <c r="EF1027" s="8"/>
      <c r="EG1027" s="8"/>
      <c r="EH1027" s="8"/>
      <c r="EI1027" s="8"/>
      <c r="EJ1027" s="8"/>
      <c r="EK1027" s="8"/>
      <c r="EL1027" s="8"/>
      <c r="EM1027" s="8"/>
      <c r="EN1027" s="8"/>
      <c r="EO1027" s="8"/>
      <c r="EP1027" s="8"/>
      <c r="EQ1027" s="8"/>
      <c r="ER1027" s="8"/>
      <c r="ES1027" s="8"/>
      <c r="ET1027" s="8"/>
      <c r="EU1027" s="8"/>
      <c r="EV1027" s="8"/>
      <c r="EW1027" s="8"/>
      <c r="EX1027" s="8"/>
      <c r="EY1027" s="8"/>
      <c r="EZ1027" s="8"/>
      <c r="FA1027" s="8"/>
      <c r="FB1027" s="8"/>
      <c r="FC1027" s="8"/>
      <c r="FD1027" s="8"/>
      <c r="FE1027" s="8"/>
      <c r="FF1027" s="8"/>
      <c r="FG1027" s="8"/>
      <c r="FH1027" s="8"/>
      <c r="FI1027" s="8"/>
      <c r="FJ1027" s="8"/>
      <c r="FK1027" s="8"/>
      <c r="FL1027" s="8"/>
      <c r="FM1027" s="8"/>
      <c r="FN1027" s="8"/>
      <c r="FO1027" s="8"/>
      <c r="FP1027" s="8"/>
      <c r="FQ1027" s="8"/>
      <c r="FR1027" s="8"/>
      <c r="FS1027" s="8"/>
      <c r="FT1027" s="8"/>
      <c r="FU1027" s="8"/>
      <c r="FV1027" s="8"/>
      <c r="FW1027" s="8"/>
      <c r="FX1027" s="8"/>
      <c r="FY1027" s="8"/>
      <c r="FZ1027" s="8"/>
      <c r="GA1027" s="8"/>
      <c r="GB1027" s="8"/>
      <c r="GC1027" s="8"/>
      <c r="GD1027" s="8"/>
      <c r="GE1027" s="8"/>
      <c r="GF1027" s="8"/>
      <c r="GG1027" s="8"/>
      <c r="GH1027" s="8"/>
      <c r="GI1027" s="8"/>
      <c r="GJ1027" s="8"/>
      <c r="GK1027" s="8"/>
      <c r="GL1027" s="8"/>
      <c r="GM1027" s="8"/>
      <c r="GN1027" s="8"/>
      <c r="GO1027" s="8"/>
      <c r="GP1027" s="8"/>
      <c r="GQ1027" s="8"/>
      <c r="GR1027" s="8"/>
      <c r="GS1027" s="8"/>
      <c r="GT1027" s="8"/>
      <c r="GU1027" s="8"/>
      <c r="GV1027" s="8"/>
      <c r="GW1027" s="8"/>
      <c r="GX1027" s="8"/>
      <c r="GY1027" s="8"/>
      <c r="GZ1027" s="8"/>
      <c r="HA1027" s="8"/>
      <c r="HB1027" s="8"/>
      <c r="HC1027" s="8"/>
      <c r="HD1027" s="8"/>
      <c r="HE1027" s="8"/>
      <c r="HF1027" s="8"/>
      <c r="HG1027" s="8"/>
      <c r="HH1027" s="8"/>
      <c r="HI1027" s="8"/>
      <c r="HJ1027" s="8"/>
      <c r="HK1027" s="8"/>
      <c r="HL1027" s="8"/>
      <c r="HM1027" s="8"/>
      <c r="HN1027" s="8"/>
      <c r="HO1027" s="8"/>
      <c r="HP1027" s="8"/>
      <c r="HQ1027" s="8"/>
      <c r="HR1027" s="8"/>
      <c r="HS1027" s="8"/>
      <c r="HT1027" s="8"/>
      <c r="HU1027" s="8"/>
      <c r="HV1027" s="8"/>
      <c r="HW1027" s="8"/>
      <c r="HX1027" s="8"/>
      <c r="HY1027" s="8"/>
      <c r="HZ1027" s="8"/>
      <c r="IA1027" s="8"/>
      <c r="IB1027" s="8"/>
      <c r="IC1027" s="8"/>
      <c r="ID1027" s="8"/>
      <c r="IE1027" s="8"/>
      <c r="IF1027" s="8"/>
      <c r="IG1027" s="8"/>
      <c r="IH1027" s="8"/>
      <c r="II1027" s="8"/>
      <c r="IJ1027" s="8"/>
      <c r="IK1027" s="8"/>
      <c r="IL1027" s="8"/>
      <c r="IM1027" s="8"/>
      <c r="IN1027" s="8"/>
      <c r="IO1027" s="8"/>
    </row>
    <row r="1028" s="6" customFormat="1" ht="48" customHeight="1" spans="1:249">
      <c r="A1028" s="90">
        <v>2</v>
      </c>
      <c r="B1028" s="339" t="s">
        <v>2475</v>
      </c>
      <c r="C1028" s="343" t="s">
        <v>2471</v>
      </c>
      <c r="D1028" s="67" t="s">
        <v>40</v>
      </c>
      <c r="E1028" s="123" t="s">
        <v>1007</v>
      </c>
      <c r="F1028" s="137" t="s">
        <v>2476</v>
      </c>
      <c r="G1028" s="128">
        <v>50</v>
      </c>
      <c r="H1028" s="375" t="s">
        <v>2477</v>
      </c>
      <c r="I1028" s="377"/>
      <c r="J1028" s="377"/>
      <c r="K1028" s="377"/>
      <c r="L1028" s="378"/>
      <c r="M1028" s="378"/>
      <c r="N1028" s="379"/>
      <c r="O1028" s="123" t="s">
        <v>2478</v>
      </c>
      <c r="P1028" s="123" t="s">
        <v>2478</v>
      </c>
      <c r="Q1028" s="90">
        <v>2021.12</v>
      </c>
      <c r="R1028" s="116"/>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c r="AZ1028" s="8"/>
      <c r="BA1028" s="8"/>
      <c r="BB1028" s="8"/>
      <c r="BC1028" s="8"/>
      <c r="BD1028" s="8"/>
      <c r="BE1028" s="8"/>
      <c r="BF1028" s="8"/>
      <c r="BG1028" s="8"/>
      <c r="BH1028" s="8"/>
      <c r="BI1028" s="8"/>
      <c r="BJ1028" s="8"/>
      <c r="BK1028" s="8"/>
      <c r="BL1028" s="8"/>
      <c r="BM1028" s="8"/>
      <c r="BN1028" s="8"/>
      <c r="BO1028" s="8"/>
      <c r="BP1028" s="8"/>
      <c r="BQ1028" s="8"/>
      <c r="BR1028" s="8"/>
      <c r="BS1028" s="8"/>
      <c r="BT1028" s="8"/>
      <c r="BU1028" s="8"/>
      <c r="BV1028" s="8"/>
      <c r="BW1028" s="8"/>
      <c r="BX1028" s="8"/>
      <c r="BY1028" s="8"/>
      <c r="BZ1028" s="8"/>
      <c r="CA1028" s="8"/>
      <c r="CB1028" s="8"/>
      <c r="CC1028" s="8"/>
      <c r="CD1028" s="8"/>
      <c r="CE1028" s="8"/>
      <c r="CF1028" s="8"/>
      <c r="CG1028" s="8"/>
      <c r="CH1028" s="8"/>
      <c r="CI1028" s="8"/>
      <c r="CJ1028" s="8"/>
      <c r="CK1028" s="8"/>
      <c r="CL1028" s="8"/>
      <c r="CM1028" s="8"/>
      <c r="CN1028" s="8"/>
      <c r="CO1028" s="8"/>
      <c r="CP1028" s="8"/>
      <c r="CQ1028" s="8"/>
      <c r="CR1028" s="8"/>
      <c r="CS1028" s="8"/>
      <c r="CT1028" s="8"/>
      <c r="CU1028" s="8"/>
      <c r="CV1028" s="8"/>
      <c r="CW1028" s="8"/>
      <c r="CX1028" s="8"/>
      <c r="CY1028" s="8"/>
      <c r="CZ1028" s="8"/>
      <c r="DA1028" s="8"/>
      <c r="DB1028" s="8"/>
      <c r="DC1028" s="8"/>
      <c r="DD1028" s="8"/>
      <c r="DE1028" s="8"/>
      <c r="DF1028" s="8"/>
      <c r="DG1028" s="8"/>
      <c r="DH1028" s="8"/>
      <c r="DI1028" s="8"/>
      <c r="DJ1028" s="8"/>
      <c r="DK1028" s="8"/>
      <c r="DL1028" s="8"/>
      <c r="DM1028" s="8"/>
      <c r="DN1028" s="8"/>
      <c r="DO1028" s="8"/>
      <c r="DP1028" s="8"/>
      <c r="DQ1028" s="8"/>
      <c r="DR1028" s="8"/>
      <c r="DS1028" s="8"/>
      <c r="DT1028" s="8"/>
      <c r="DU1028" s="8"/>
      <c r="DV1028" s="8"/>
      <c r="DW1028" s="8"/>
      <c r="DX1028" s="8"/>
      <c r="DY1028" s="8"/>
      <c r="DZ1028" s="8"/>
      <c r="EA1028" s="8"/>
      <c r="EB1028" s="8"/>
      <c r="EC1028" s="8"/>
      <c r="ED1028" s="8"/>
      <c r="EE1028" s="8"/>
      <c r="EF1028" s="8"/>
      <c r="EG1028" s="8"/>
      <c r="EH1028" s="8"/>
      <c r="EI1028" s="8"/>
      <c r="EJ1028" s="8"/>
      <c r="EK1028" s="8"/>
      <c r="EL1028" s="8"/>
      <c r="EM1028" s="8"/>
      <c r="EN1028" s="8"/>
      <c r="EO1028" s="8"/>
      <c r="EP1028" s="8"/>
      <c r="EQ1028" s="8"/>
      <c r="ER1028" s="8"/>
      <c r="ES1028" s="8"/>
      <c r="ET1028" s="8"/>
      <c r="EU1028" s="8"/>
      <c r="EV1028" s="8"/>
      <c r="EW1028" s="8"/>
      <c r="EX1028" s="8"/>
      <c r="EY1028" s="8"/>
      <c r="EZ1028" s="8"/>
      <c r="FA1028" s="8"/>
      <c r="FB1028" s="8"/>
      <c r="FC1028" s="8"/>
      <c r="FD1028" s="8"/>
      <c r="FE1028" s="8"/>
      <c r="FF1028" s="8"/>
      <c r="FG1028" s="8"/>
      <c r="FH1028" s="8"/>
      <c r="FI1028" s="8"/>
      <c r="FJ1028" s="8"/>
      <c r="FK1028" s="8"/>
      <c r="FL1028" s="8"/>
      <c r="FM1028" s="8"/>
      <c r="FN1028" s="8"/>
      <c r="FO1028" s="8"/>
      <c r="FP1028" s="8"/>
      <c r="FQ1028" s="8"/>
      <c r="FR1028" s="8"/>
      <c r="FS1028" s="8"/>
      <c r="FT1028" s="8"/>
      <c r="FU1028" s="8"/>
      <c r="FV1028" s="8"/>
      <c r="FW1028" s="8"/>
      <c r="FX1028" s="8"/>
      <c r="FY1028" s="8"/>
      <c r="FZ1028" s="8"/>
      <c r="GA1028" s="8"/>
      <c r="GB1028" s="8"/>
      <c r="GC1028" s="8"/>
      <c r="GD1028" s="8"/>
      <c r="GE1028" s="8"/>
      <c r="GF1028" s="8"/>
      <c r="GG1028" s="8"/>
      <c r="GH1028" s="8"/>
      <c r="GI1028" s="8"/>
      <c r="GJ1028" s="8"/>
      <c r="GK1028" s="8"/>
      <c r="GL1028" s="8"/>
      <c r="GM1028" s="8"/>
      <c r="GN1028" s="8"/>
      <c r="GO1028" s="8"/>
      <c r="GP1028" s="8"/>
      <c r="GQ1028" s="8"/>
      <c r="GR1028" s="8"/>
      <c r="GS1028" s="8"/>
      <c r="GT1028" s="8"/>
      <c r="GU1028" s="8"/>
      <c r="GV1028" s="8"/>
      <c r="GW1028" s="8"/>
      <c r="GX1028" s="8"/>
      <c r="GY1028" s="8"/>
      <c r="GZ1028" s="8"/>
      <c r="HA1028" s="8"/>
      <c r="HB1028" s="8"/>
      <c r="HC1028" s="8"/>
      <c r="HD1028" s="8"/>
      <c r="HE1028" s="8"/>
      <c r="HF1028" s="8"/>
      <c r="HG1028" s="8"/>
      <c r="HH1028" s="8"/>
      <c r="HI1028" s="8"/>
      <c r="HJ1028" s="8"/>
      <c r="HK1028" s="8"/>
      <c r="HL1028" s="8"/>
      <c r="HM1028" s="8"/>
      <c r="HN1028" s="8"/>
      <c r="HO1028" s="8"/>
      <c r="HP1028" s="8"/>
      <c r="HQ1028" s="8"/>
      <c r="HR1028" s="8"/>
      <c r="HS1028" s="8"/>
      <c r="HT1028" s="8"/>
      <c r="HU1028" s="8"/>
      <c r="HV1028" s="8"/>
      <c r="HW1028" s="8"/>
      <c r="HX1028" s="8"/>
      <c r="HY1028" s="8"/>
      <c r="HZ1028" s="8"/>
      <c r="IA1028" s="8"/>
      <c r="IB1028" s="8"/>
      <c r="IC1028" s="8"/>
      <c r="ID1028" s="8"/>
      <c r="IE1028" s="8"/>
      <c r="IF1028" s="8"/>
      <c r="IG1028" s="8"/>
      <c r="IH1028" s="8"/>
      <c r="II1028" s="8"/>
      <c r="IJ1028" s="8"/>
      <c r="IK1028" s="8"/>
      <c r="IL1028" s="8"/>
      <c r="IM1028" s="8"/>
      <c r="IN1028" s="8"/>
      <c r="IO1028" s="8"/>
    </row>
    <row r="1032" spans="5:5">
      <c r="E1032" s="376"/>
    </row>
  </sheetData>
  <mergeCells count="171">
    <mergeCell ref="A1:B1"/>
    <mergeCell ref="A2:R2"/>
    <mergeCell ref="H3:N3"/>
    <mergeCell ref="A7:B7"/>
    <mergeCell ref="A11:B11"/>
    <mergeCell ref="A12:B12"/>
    <mergeCell ref="A24:B24"/>
    <mergeCell ref="A39:B39"/>
    <mergeCell ref="A46:B46"/>
    <mergeCell ref="A59:B59"/>
    <mergeCell ref="A63:B63"/>
    <mergeCell ref="A66:B66"/>
    <mergeCell ref="A70:B70"/>
    <mergeCell ref="A73:B73"/>
    <mergeCell ref="A85:B85"/>
    <mergeCell ref="A86:B86"/>
    <mergeCell ref="A101:B101"/>
    <mergeCell ref="A116:B116"/>
    <mergeCell ref="A125:B125"/>
    <mergeCell ref="A136:B136"/>
    <mergeCell ref="A138:B138"/>
    <mergeCell ref="A140:B140"/>
    <mergeCell ref="A142:B142"/>
    <mergeCell ref="A145:B145"/>
    <mergeCell ref="A152:B152"/>
    <mergeCell ref="A162:B162"/>
    <mergeCell ref="A168:B168"/>
    <mergeCell ref="A174:B174"/>
    <mergeCell ref="A177:B177"/>
    <mergeCell ref="A178:B178"/>
    <mergeCell ref="A189:B189"/>
    <mergeCell ref="A204:B204"/>
    <mergeCell ref="A208:B208"/>
    <mergeCell ref="A219:B219"/>
    <mergeCell ref="A222:B222"/>
    <mergeCell ref="A224:B224"/>
    <mergeCell ref="A228:B228"/>
    <mergeCell ref="A231:B231"/>
    <mergeCell ref="A242:B242"/>
    <mergeCell ref="A243:B243"/>
    <mergeCell ref="A251:B251"/>
    <mergeCell ref="A262:B262"/>
    <mergeCell ref="A265:B265"/>
    <mergeCell ref="A271:B271"/>
    <mergeCell ref="A274:B274"/>
    <mergeCell ref="A277:B277"/>
    <mergeCell ref="A280:B280"/>
    <mergeCell ref="A284:B284"/>
    <mergeCell ref="A288:B288"/>
    <mergeCell ref="A292:B292"/>
    <mergeCell ref="A293:B293"/>
    <mergeCell ref="A298:B298"/>
    <mergeCell ref="A302:B302"/>
    <mergeCell ref="A304:B304"/>
    <mergeCell ref="A306:B306"/>
    <mergeCell ref="A309:B309"/>
    <mergeCell ref="A310:B310"/>
    <mergeCell ref="A313:B313"/>
    <mergeCell ref="A315:B315"/>
    <mergeCell ref="A317:B317"/>
    <mergeCell ref="A321:B321"/>
    <mergeCell ref="A322:B322"/>
    <mergeCell ref="A323:B323"/>
    <mergeCell ref="A324:B324"/>
    <mergeCell ref="A325:B325"/>
    <mergeCell ref="A326:B326"/>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3:B343"/>
    <mergeCell ref="A344:B344"/>
    <mergeCell ref="A345:B345"/>
    <mergeCell ref="A346:B346"/>
    <mergeCell ref="A347:B347"/>
    <mergeCell ref="A348:B348"/>
    <mergeCell ref="A349:B349"/>
    <mergeCell ref="A350:B350"/>
    <mergeCell ref="A351:B351"/>
    <mergeCell ref="A353:B353"/>
    <mergeCell ref="A358:B358"/>
    <mergeCell ref="A363:B363"/>
    <mergeCell ref="A364:B364"/>
    <mergeCell ref="A373:B373"/>
    <mergeCell ref="A374:B374"/>
    <mergeCell ref="A377:B377"/>
    <mergeCell ref="A378:B378"/>
    <mergeCell ref="A380:B380"/>
    <mergeCell ref="A381:B381"/>
    <mergeCell ref="A387:B387"/>
    <mergeCell ref="A395:B395"/>
    <mergeCell ref="A414:B414"/>
    <mergeCell ref="A430:B430"/>
    <mergeCell ref="A439:B439"/>
    <mergeCell ref="A446:B446"/>
    <mergeCell ref="A452:B452"/>
    <mergeCell ref="A471:C471"/>
    <mergeCell ref="A502:C502"/>
    <mergeCell ref="A541:C541"/>
    <mergeCell ref="A555:C555"/>
    <mergeCell ref="A566:C566"/>
    <mergeCell ref="A615:B615"/>
    <mergeCell ref="A620:B620"/>
    <mergeCell ref="A624:B624"/>
    <mergeCell ref="A639:B639"/>
    <mergeCell ref="A666:B666"/>
    <mergeCell ref="A675:B675"/>
    <mergeCell ref="A684:B684"/>
    <mergeCell ref="A688:B688"/>
    <mergeCell ref="A700:B700"/>
    <mergeCell ref="A724:B724"/>
    <mergeCell ref="A742:B742"/>
    <mergeCell ref="A749:B749"/>
    <mergeCell ref="A779:B779"/>
    <mergeCell ref="A781:B781"/>
    <mergeCell ref="A785:B785"/>
    <mergeCell ref="A786:B786"/>
    <mergeCell ref="A796:B796"/>
    <mergeCell ref="A801:B801"/>
    <mergeCell ref="A810:B810"/>
    <mergeCell ref="A815:B815"/>
    <mergeCell ref="A831:B831"/>
    <mergeCell ref="A840:B840"/>
    <mergeCell ref="A842:B842"/>
    <mergeCell ref="A858:B858"/>
    <mergeCell ref="A873:B873"/>
    <mergeCell ref="A889:B889"/>
    <mergeCell ref="A900:B900"/>
    <mergeCell ref="A909:B909"/>
    <mergeCell ref="A912:B912"/>
    <mergeCell ref="A913:B913"/>
    <mergeCell ref="A923:B923"/>
    <mergeCell ref="A924:B924"/>
    <mergeCell ref="A925:B925"/>
    <mergeCell ref="A928:B928"/>
    <mergeCell ref="A929:B929"/>
    <mergeCell ref="A932:B932"/>
    <mergeCell ref="A941:B941"/>
    <mergeCell ref="A947:B947"/>
    <mergeCell ref="A948:B948"/>
    <mergeCell ref="A956:B956"/>
    <mergeCell ref="A973:B973"/>
    <mergeCell ref="A981:B981"/>
    <mergeCell ref="A983:B983"/>
    <mergeCell ref="A994:B994"/>
    <mergeCell ref="A3:A6"/>
    <mergeCell ref="B3:B6"/>
    <mergeCell ref="C3:C6"/>
    <mergeCell ref="D3:D6"/>
    <mergeCell ref="E3:E6"/>
    <mergeCell ref="F3:F6"/>
    <mergeCell ref="G3:G6"/>
    <mergeCell ref="H4:H6"/>
    <mergeCell ref="O3:O6"/>
    <mergeCell ref="P3:P6"/>
    <mergeCell ref="Q3:Q6"/>
    <mergeCell ref="R3:R6"/>
    <mergeCell ref="I4:J5"/>
    <mergeCell ref="K4:L5"/>
    <mergeCell ref="M4:N5"/>
  </mergeCells>
  <printOptions horizontalCentered="1"/>
  <pageMargins left="0.354166666666667" right="0.314583333333333" top="0.60625" bottom="0.472222222222222" header="0.5" footer="0.275"/>
  <pageSetup paperSize="9" scale="32" fitToHeight="0" orientation="landscape" horizontalDpi="600"/>
  <headerFooter>
    <oddFooter>&amp;C第 &amp;P 页，共 &amp;N 页</oddFooter>
  </headerFooter>
  <ignoredErrors>
    <ignoredError sqref="I1003 Q632" numberStoredAsText="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2021-10-14T01:47:00Z</dcterms:created>
  <dcterms:modified xsi:type="dcterms:W3CDTF">2024-12-29T13:26:21Z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D2198A4BE67C42BABBAE3439F7E5E5F7_13</vt:lpwstr>
  </property>
</Properties>
</file>