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Print_Titles" localSheetId="0">Sheet1!$2:$4</definedName>
    <definedName name="_?">#REF!</definedName>
    <definedName name="__?">#REF!</definedName>
    <definedName name="_??????">#REF!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<sst xmlns="http://schemas.openxmlformats.org/spreadsheetml/2006/main" count="141" uniqueCount="97">
  <si>
    <r>
      <rPr>
        <sz val="36"/>
        <rFont val="方正小标宋简体"/>
        <charset val="134"/>
      </rPr>
      <t>张家川县</t>
    </r>
    <r>
      <rPr>
        <sz val="36"/>
        <rFont val="Times New Roman"/>
        <charset val="134"/>
      </rPr>
      <t>2025</t>
    </r>
    <r>
      <rPr>
        <sz val="36"/>
        <rFont val="方正小标宋简体"/>
        <charset val="134"/>
      </rPr>
      <t>年财政衔接推进乡村振兴补助资金（结余资金）项目计划表</t>
    </r>
  </si>
  <si>
    <r>
      <rPr>
        <b/>
        <sz val="16"/>
        <rFont val="黑体"/>
        <charset val="134"/>
      </rPr>
      <t>序号</t>
    </r>
  </si>
  <si>
    <r>
      <rPr>
        <b/>
        <sz val="16"/>
        <rFont val="黑体"/>
        <charset val="134"/>
      </rPr>
      <t>项目名称</t>
    </r>
  </si>
  <si>
    <r>
      <rPr>
        <b/>
        <sz val="16"/>
        <rFont val="黑体"/>
        <charset val="134"/>
      </rPr>
      <t>建设</t>
    </r>
    <r>
      <rPr>
        <b/>
        <sz val="16"/>
        <rFont val="Times New Roman"/>
        <charset val="134"/>
      </rPr>
      <t xml:space="preserve">
</t>
    </r>
    <r>
      <rPr>
        <b/>
        <sz val="16"/>
        <rFont val="黑体"/>
        <charset val="134"/>
      </rPr>
      <t>性质</t>
    </r>
  </si>
  <si>
    <r>
      <rPr>
        <b/>
        <sz val="16"/>
        <rFont val="宋体"/>
        <charset val="134"/>
      </rPr>
      <t>建设起止</t>
    </r>
    <r>
      <rPr>
        <b/>
        <sz val="16"/>
        <rFont val="Times New Roman"/>
        <charset val="134"/>
      </rPr>
      <t xml:space="preserve">
</t>
    </r>
    <r>
      <rPr>
        <b/>
        <sz val="16"/>
        <rFont val="宋体"/>
        <charset val="134"/>
      </rPr>
      <t>年限</t>
    </r>
  </si>
  <si>
    <r>
      <rPr>
        <b/>
        <sz val="16"/>
        <rFont val="黑体"/>
        <charset val="134"/>
      </rPr>
      <t>建设</t>
    </r>
    <r>
      <rPr>
        <b/>
        <sz val="16"/>
        <rFont val="Times New Roman"/>
        <charset val="134"/>
      </rPr>
      <t xml:space="preserve">
</t>
    </r>
    <r>
      <rPr>
        <b/>
        <sz val="16"/>
        <rFont val="黑体"/>
        <charset val="134"/>
      </rPr>
      <t>地点</t>
    </r>
  </si>
  <si>
    <r>
      <rPr>
        <b/>
        <sz val="16"/>
        <rFont val="宋体"/>
        <charset val="134"/>
      </rPr>
      <t>建设内容与规模</t>
    </r>
  </si>
  <si>
    <r>
      <rPr>
        <b/>
        <sz val="16"/>
        <rFont val="黑体"/>
        <charset val="134"/>
      </rPr>
      <t>投资</t>
    </r>
    <r>
      <rPr>
        <b/>
        <sz val="16"/>
        <rFont val="Times New Roman"/>
        <charset val="134"/>
      </rPr>
      <t xml:space="preserve">
</t>
    </r>
    <r>
      <rPr>
        <b/>
        <sz val="16"/>
        <rFont val="黑体"/>
        <charset val="134"/>
      </rPr>
      <t>规模</t>
    </r>
    <r>
      <rPr>
        <b/>
        <sz val="16"/>
        <rFont val="Times New Roman"/>
        <charset val="134"/>
      </rPr>
      <t xml:space="preserve">
</t>
    </r>
    <r>
      <rPr>
        <b/>
        <sz val="16"/>
        <rFont val="黑体"/>
        <charset val="134"/>
      </rPr>
      <t>（万元）</t>
    </r>
  </si>
  <si>
    <r>
      <rPr>
        <b/>
        <sz val="16"/>
        <rFont val="宋体"/>
        <charset val="134"/>
      </rPr>
      <t>绩效目标</t>
    </r>
  </si>
  <si>
    <r>
      <rPr>
        <b/>
        <sz val="16"/>
        <rFont val="宋体"/>
        <charset val="134"/>
      </rPr>
      <t>项目</t>
    </r>
    <r>
      <rPr>
        <b/>
        <sz val="16"/>
        <rFont val="Times New Roman"/>
        <charset val="134"/>
      </rPr>
      <t xml:space="preserve">
</t>
    </r>
    <r>
      <rPr>
        <b/>
        <sz val="16"/>
        <rFont val="宋体"/>
        <charset val="134"/>
      </rPr>
      <t>主管</t>
    </r>
    <r>
      <rPr>
        <b/>
        <sz val="16"/>
        <rFont val="Times New Roman"/>
        <charset val="134"/>
      </rPr>
      <t xml:space="preserve">
</t>
    </r>
    <r>
      <rPr>
        <b/>
        <sz val="16"/>
        <rFont val="宋体"/>
        <charset val="134"/>
      </rPr>
      <t>单位</t>
    </r>
  </si>
  <si>
    <r>
      <rPr>
        <b/>
        <sz val="16"/>
        <rFont val="宋体"/>
        <charset val="134"/>
      </rPr>
      <t>项目</t>
    </r>
    <r>
      <rPr>
        <b/>
        <sz val="16"/>
        <rFont val="Times New Roman"/>
        <charset val="134"/>
      </rPr>
      <t xml:space="preserve">
</t>
    </r>
    <r>
      <rPr>
        <b/>
        <sz val="16"/>
        <rFont val="宋体"/>
        <charset val="134"/>
      </rPr>
      <t>实施</t>
    </r>
    <r>
      <rPr>
        <b/>
        <sz val="16"/>
        <rFont val="Times New Roman"/>
        <charset val="134"/>
      </rPr>
      <t xml:space="preserve">
</t>
    </r>
    <r>
      <rPr>
        <b/>
        <sz val="16"/>
        <rFont val="宋体"/>
        <charset val="134"/>
      </rPr>
      <t>单位</t>
    </r>
  </si>
  <si>
    <r>
      <rPr>
        <b/>
        <sz val="16"/>
        <rFont val="宋体"/>
        <charset val="134"/>
      </rPr>
      <t>项目效益情况</t>
    </r>
  </si>
  <si>
    <r>
      <rPr>
        <b/>
        <sz val="16"/>
        <rFont val="宋体"/>
        <charset val="134"/>
      </rPr>
      <t>利益联结机制</t>
    </r>
  </si>
  <si>
    <r>
      <rPr>
        <b/>
        <sz val="16"/>
        <rFont val="宋体"/>
        <charset val="134"/>
      </rPr>
      <t>受益村数</t>
    </r>
    <r>
      <rPr>
        <b/>
        <sz val="16"/>
        <rFont val="Times New Roman"/>
        <charset val="134"/>
      </rPr>
      <t xml:space="preserve">
</t>
    </r>
    <r>
      <rPr>
        <b/>
        <sz val="16"/>
        <rFont val="宋体"/>
        <charset val="134"/>
      </rPr>
      <t>（个）</t>
    </r>
  </si>
  <si>
    <r>
      <rPr>
        <b/>
        <sz val="16"/>
        <rFont val="宋体"/>
        <charset val="134"/>
      </rPr>
      <t>受益户数</t>
    </r>
    <r>
      <rPr>
        <b/>
        <sz val="16"/>
        <rFont val="Times New Roman"/>
        <charset val="134"/>
      </rPr>
      <t xml:space="preserve">
</t>
    </r>
    <r>
      <rPr>
        <b/>
        <sz val="16"/>
        <rFont val="宋体"/>
        <charset val="134"/>
      </rPr>
      <t>（万户）</t>
    </r>
  </si>
  <si>
    <r>
      <rPr>
        <b/>
        <sz val="16"/>
        <rFont val="宋体"/>
        <charset val="134"/>
      </rPr>
      <t>受益人数</t>
    </r>
    <r>
      <rPr>
        <b/>
        <sz val="16"/>
        <rFont val="Times New Roman"/>
        <charset val="134"/>
      </rPr>
      <t xml:space="preserve">
</t>
    </r>
    <r>
      <rPr>
        <b/>
        <sz val="16"/>
        <rFont val="宋体"/>
        <charset val="134"/>
      </rPr>
      <t>（万人）</t>
    </r>
  </si>
  <si>
    <r>
      <rPr>
        <b/>
        <sz val="16"/>
        <rFont val="宋体"/>
        <charset val="134"/>
      </rPr>
      <t>合计</t>
    </r>
  </si>
  <si>
    <r>
      <rPr>
        <b/>
        <sz val="16"/>
        <rFont val="宋体"/>
        <charset val="134"/>
      </rPr>
      <t>脱贫村</t>
    </r>
  </si>
  <si>
    <r>
      <rPr>
        <b/>
        <sz val="16"/>
        <rFont val="宋体"/>
        <charset val="134"/>
      </rPr>
      <t>其他村</t>
    </r>
  </si>
  <si>
    <r>
      <rPr>
        <b/>
        <sz val="16"/>
        <rFont val="宋体"/>
        <charset val="134"/>
      </rPr>
      <t>小计</t>
    </r>
  </si>
  <si>
    <r>
      <rPr>
        <b/>
        <sz val="16"/>
        <rFont val="宋体"/>
        <charset val="134"/>
      </rPr>
      <t>脱贫户</t>
    </r>
    <r>
      <rPr>
        <b/>
        <sz val="16"/>
        <rFont val="Times New Roman"/>
        <charset val="134"/>
      </rPr>
      <t xml:space="preserve">
</t>
    </r>
    <r>
      <rPr>
        <b/>
        <sz val="16"/>
        <rFont val="宋体"/>
        <charset val="134"/>
      </rPr>
      <t>（含监测对象）</t>
    </r>
  </si>
  <si>
    <r>
      <rPr>
        <b/>
        <sz val="16"/>
        <rFont val="宋体"/>
        <charset val="134"/>
      </rPr>
      <t>其他农户</t>
    </r>
  </si>
  <si>
    <r>
      <rPr>
        <b/>
        <sz val="15"/>
        <rFont val="宋体"/>
        <charset val="134"/>
      </rPr>
      <t>脱贫人口数</t>
    </r>
    <r>
      <rPr>
        <b/>
        <sz val="15"/>
        <rFont val="Times New Roman"/>
        <charset val="134"/>
      </rPr>
      <t xml:space="preserve">
</t>
    </r>
    <r>
      <rPr>
        <b/>
        <sz val="15"/>
        <rFont val="宋体"/>
        <charset val="134"/>
      </rPr>
      <t>（含监测对象）</t>
    </r>
  </si>
  <si>
    <r>
      <rPr>
        <b/>
        <sz val="16"/>
        <rFont val="宋体"/>
        <charset val="134"/>
      </rPr>
      <t>其他人口数</t>
    </r>
  </si>
  <si>
    <r>
      <rPr>
        <b/>
        <sz val="14"/>
        <rFont val="宋体"/>
        <charset val="134"/>
      </rPr>
      <t>一</t>
    </r>
  </si>
  <si>
    <r>
      <rPr>
        <b/>
        <sz val="14"/>
        <rFont val="宋体"/>
        <charset val="134"/>
      </rPr>
      <t>产业发展项目</t>
    </r>
  </si>
  <si>
    <r>
      <rPr>
        <b/>
        <sz val="14"/>
        <rFont val="宋体"/>
        <charset val="134"/>
      </rPr>
      <t>概算投资</t>
    </r>
    <r>
      <rPr>
        <b/>
        <sz val="14"/>
        <rFont val="Times New Roman"/>
        <charset val="134"/>
      </rPr>
      <t>575.416</t>
    </r>
    <r>
      <rPr>
        <b/>
        <sz val="14"/>
        <rFont val="宋体"/>
        <charset val="134"/>
      </rPr>
      <t>万元用于实施产业发展类项目。</t>
    </r>
  </si>
  <si>
    <r>
      <rPr>
        <b/>
        <sz val="14"/>
        <rFont val="宋体"/>
        <charset val="134"/>
      </rPr>
      <t>（一）</t>
    </r>
  </si>
  <si>
    <r>
      <rPr>
        <b/>
        <sz val="14"/>
        <rFont val="宋体"/>
        <charset val="134"/>
      </rPr>
      <t>产业路建设项目</t>
    </r>
  </si>
  <si>
    <r>
      <rPr>
        <b/>
        <sz val="14"/>
        <rFont val="宋体"/>
        <charset val="134"/>
      </rPr>
      <t>概算投资</t>
    </r>
    <r>
      <rPr>
        <b/>
        <sz val="14"/>
        <rFont val="Times New Roman"/>
        <charset val="134"/>
      </rPr>
      <t>125.416</t>
    </r>
    <r>
      <rPr>
        <b/>
        <sz val="14"/>
        <rFont val="宋体"/>
        <charset val="134"/>
      </rPr>
      <t>万元用于实施产业路建设项目。</t>
    </r>
  </si>
  <si>
    <t>庄北路至小庄产业路建设项目</t>
  </si>
  <si>
    <r>
      <rPr>
        <sz val="14"/>
        <rFont val="宋体"/>
        <charset val="134"/>
      </rPr>
      <t>改建</t>
    </r>
  </si>
  <si>
    <t>2025.09-2025.12</t>
  </si>
  <si>
    <r>
      <rPr>
        <sz val="14"/>
        <rFont val="宋体"/>
        <charset val="134"/>
      </rPr>
      <t>张棉乡</t>
    </r>
    <r>
      <rPr>
        <sz val="14"/>
        <rFont val="Times New Roman"/>
        <charset val="134"/>
      </rPr>
      <t xml:space="preserve">
</t>
    </r>
    <r>
      <rPr>
        <sz val="14"/>
        <rFont val="宋体"/>
        <charset val="134"/>
      </rPr>
      <t>先马村</t>
    </r>
  </si>
  <si>
    <r>
      <rPr>
        <sz val="14"/>
        <rFont val="宋体"/>
        <charset val="0"/>
      </rPr>
      <t>硬化饲草产业路</t>
    </r>
    <r>
      <rPr>
        <sz val="14"/>
        <rFont val="Times New Roman"/>
        <charset val="0"/>
      </rPr>
      <t>0.6</t>
    </r>
    <r>
      <rPr>
        <sz val="14"/>
        <rFont val="宋体"/>
        <charset val="0"/>
      </rPr>
      <t>公里。</t>
    </r>
  </si>
  <si>
    <t>提高机械化程度，便捷群众生产物资运输</t>
  </si>
  <si>
    <t>吸纳项目村的农户就近就地务工，增加农户工资性收入</t>
  </si>
  <si>
    <r>
      <rPr>
        <sz val="14"/>
        <rFont val="宋体"/>
        <charset val="134"/>
      </rPr>
      <t>县交通运输局</t>
    </r>
  </si>
  <si>
    <r>
      <rPr>
        <sz val="14"/>
        <rFont val="宋体"/>
        <charset val="134"/>
      </rPr>
      <t>县交通运输事务</t>
    </r>
    <r>
      <rPr>
        <sz val="14"/>
        <rFont val="Times New Roman"/>
        <charset val="134"/>
      </rPr>
      <t xml:space="preserve">
</t>
    </r>
    <r>
      <rPr>
        <sz val="14"/>
        <rFont val="宋体"/>
        <charset val="134"/>
      </rPr>
      <t>服务中心</t>
    </r>
  </si>
  <si>
    <r>
      <rPr>
        <sz val="14"/>
        <rFont val="宋体"/>
        <charset val="134"/>
      </rPr>
      <t>马上路</t>
    </r>
    <r>
      <rPr>
        <sz val="14"/>
        <rFont val="Times New Roman"/>
        <charset val="134"/>
      </rPr>
      <t>-</t>
    </r>
    <r>
      <rPr>
        <sz val="14"/>
        <rFont val="宋体"/>
        <charset val="134"/>
      </rPr>
      <t>黄花产业路建设项目</t>
    </r>
  </si>
  <si>
    <r>
      <rPr>
        <sz val="14"/>
        <rFont val="宋体"/>
        <charset val="134"/>
      </rPr>
      <t>马关镇</t>
    </r>
    <r>
      <rPr>
        <sz val="14"/>
        <rFont val="Times New Roman"/>
        <charset val="134"/>
      </rPr>
      <t xml:space="preserve">
</t>
    </r>
    <r>
      <rPr>
        <sz val="14"/>
        <rFont val="宋体"/>
        <charset val="134"/>
      </rPr>
      <t>黄花村</t>
    </r>
  </si>
  <si>
    <r>
      <rPr>
        <sz val="14"/>
        <rFont val="宋体"/>
        <charset val="0"/>
      </rPr>
      <t>新建（马上路</t>
    </r>
    <r>
      <rPr>
        <sz val="14"/>
        <rFont val="Times New Roman"/>
        <charset val="0"/>
      </rPr>
      <t>-</t>
    </r>
    <r>
      <rPr>
        <sz val="14"/>
        <rFont val="宋体"/>
        <charset val="0"/>
      </rPr>
      <t>黄花）饲料玉米产业路附属工程。主要含</t>
    </r>
    <r>
      <rPr>
        <sz val="14"/>
        <rFont val="Times New Roman"/>
        <charset val="0"/>
      </rPr>
      <t>M7.5</t>
    </r>
    <r>
      <rPr>
        <sz val="14"/>
        <rFont val="宋体"/>
        <charset val="0"/>
      </rPr>
      <t>浆砌片石路堤墙</t>
    </r>
    <r>
      <rPr>
        <sz val="14"/>
        <rFont val="Times New Roman"/>
        <charset val="0"/>
      </rPr>
      <t>62.05m3/17m</t>
    </r>
    <r>
      <rPr>
        <sz val="14"/>
        <rFont val="宋体"/>
        <charset val="0"/>
      </rPr>
      <t>，新建矩形排水沟</t>
    </r>
    <r>
      <rPr>
        <sz val="14"/>
        <rFont val="Times New Roman"/>
        <charset val="0"/>
      </rPr>
      <t>98m</t>
    </r>
    <r>
      <rPr>
        <sz val="14"/>
        <rFont val="宋体"/>
        <charset val="0"/>
      </rPr>
      <t>，维修涵洞</t>
    </r>
    <r>
      <rPr>
        <sz val="14"/>
        <rFont val="Times New Roman"/>
        <charset val="0"/>
      </rPr>
      <t>3</t>
    </r>
    <r>
      <rPr>
        <sz val="14"/>
        <rFont val="宋体"/>
        <charset val="0"/>
      </rPr>
      <t>处，维修旧排水沟</t>
    </r>
    <r>
      <rPr>
        <sz val="14"/>
        <rFont val="Times New Roman"/>
        <charset val="0"/>
      </rPr>
      <t>1339m</t>
    </r>
    <r>
      <rPr>
        <sz val="14"/>
        <rFont val="宋体"/>
        <charset val="0"/>
      </rPr>
      <t>，新建</t>
    </r>
    <r>
      <rPr>
        <sz val="14"/>
        <rFont val="Times New Roman"/>
        <charset val="0"/>
      </rPr>
      <t>Ф0.3</t>
    </r>
    <r>
      <rPr>
        <sz val="14"/>
        <rFont val="宋体"/>
        <charset val="0"/>
      </rPr>
      <t>过路涵</t>
    </r>
    <r>
      <rPr>
        <sz val="14"/>
        <rFont val="Times New Roman"/>
        <charset val="0"/>
      </rPr>
      <t>38m/6</t>
    </r>
    <r>
      <rPr>
        <sz val="14"/>
        <rFont val="宋体"/>
        <charset val="0"/>
      </rPr>
      <t>处，新建</t>
    </r>
    <r>
      <rPr>
        <sz val="14"/>
        <rFont val="Times New Roman"/>
        <charset val="0"/>
      </rPr>
      <t>1-1</t>
    </r>
    <r>
      <rPr>
        <sz val="14"/>
        <rFont val="宋体"/>
        <charset val="0"/>
      </rPr>
      <t>盖板过路涵</t>
    </r>
    <r>
      <rPr>
        <sz val="14"/>
        <rFont val="Times New Roman"/>
        <charset val="0"/>
      </rPr>
      <t>4</t>
    </r>
    <r>
      <rPr>
        <sz val="14"/>
        <rFont val="宋体"/>
        <charset val="0"/>
      </rPr>
      <t>处，及其他附属设施。</t>
    </r>
  </si>
  <si>
    <t>马鹿镇龙口村产业路建设项目</t>
  </si>
  <si>
    <r>
      <rPr>
        <sz val="14"/>
        <rFont val="宋体"/>
        <charset val="134"/>
      </rPr>
      <t>马鹿镇</t>
    </r>
    <r>
      <rPr>
        <sz val="14"/>
        <rFont val="Times New Roman"/>
        <charset val="134"/>
      </rPr>
      <t xml:space="preserve">
</t>
    </r>
    <r>
      <rPr>
        <sz val="14"/>
        <rFont val="宋体"/>
        <charset val="134"/>
      </rPr>
      <t>龙口村</t>
    </r>
  </si>
  <si>
    <r>
      <rPr>
        <sz val="14"/>
        <rFont val="宋体"/>
        <charset val="0"/>
      </rPr>
      <t>硬化饲料玉米产业路</t>
    </r>
    <r>
      <rPr>
        <sz val="14"/>
        <rFont val="Times New Roman"/>
        <charset val="0"/>
      </rPr>
      <t>0.9</t>
    </r>
    <r>
      <rPr>
        <sz val="14"/>
        <rFont val="宋体"/>
        <charset val="0"/>
      </rPr>
      <t>公里。</t>
    </r>
  </si>
  <si>
    <r>
      <rPr>
        <b/>
        <sz val="14"/>
        <rFont val="宋体"/>
        <charset val="134"/>
      </rPr>
      <t>（二）</t>
    </r>
  </si>
  <si>
    <r>
      <rPr>
        <b/>
        <sz val="14"/>
        <rFont val="宋体"/>
        <charset val="134"/>
      </rPr>
      <t>其他产业项目</t>
    </r>
  </si>
  <si>
    <r>
      <rPr>
        <b/>
        <sz val="14"/>
        <rFont val="宋体"/>
        <charset val="0"/>
      </rPr>
      <t>概算投资</t>
    </r>
    <r>
      <rPr>
        <b/>
        <sz val="14"/>
        <rFont val="Times New Roman"/>
        <charset val="0"/>
      </rPr>
      <t>450</t>
    </r>
    <r>
      <rPr>
        <b/>
        <sz val="14"/>
        <rFont val="宋体"/>
        <charset val="0"/>
      </rPr>
      <t>万元用于实施其他产业项目。</t>
    </r>
  </si>
  <si>
    <t>大阳镇蓝莓棚建设项目</t>
  </si>
  <si>
    <r>
      <rPr>
        <sz val="14"/>
        <rFont val="宋体"/>
        <charset val="134"/>
      </rPr>
      <t>新建</t>
    </r>
  </si>
  <si>
    <r>
      <rPr>
        <sz val="14"/>
        <rFont val="宋体"/>
        <charset val="134"/>
      </rPr>
      <t>大阳镇</t>
    </r>
  </si>
  <si>
    <r>
      <rPr>
        <sz val="14"/>
        <rFont val="宋体"/>
        <charset val="0"/>
      </rPr>
      <t>在大阳镇大阳村修建蓝莓棚</t>
    </r>
    <r>
      <rPr>
        <sz val="14"/>
        <rFont val="Times New Roman"/>
        <charset val="0"/>
      </rPr>
      <t>3</t>
    </r>
    <r>
      <rPr>
        <sz val="14"/>
        <rFont val="宋体"/>
        <charset val="0"/>
      </rPr>
      <t>座，占地面积为</t>
    </r>
    <r>
      <rPr>
        <sz val="14"/>
        <rFont val="Times New Roman"/>
        <charset val="0"/>
      </rPr>
      <t>6000</t>
    </r>
    <r>
      <rPr>
        <sz val="14"/>
        <rFont val="宋体"/>
        <charset val="0"/>
      </rPr>
      <t>平方米</t>
    </r>
    <r>
      <rPr>
        <sz val="14"/>
        <rFont val="Times New Roman"/>
        <charset val="0"/>
      </rPr>
      <t xml:space="preserve">, </t>
    </r>
    <r>
      <rPr>
        <sz val="14"/>
        <rFont val="宋体"/>
        <charset val="0"/>
      </rPr>
      <t>单棚总长度为</t>
    </r>
    <r>
      <rPr>
        <sz val="14"/>
        <rFont val="Times New Roman"/>
        <charset val="0"/>
      </rPr>
      <t xml:space="preserve">100m </t>
    </r>
    <r>
      <rPr>
        <sz val="14"/>
        <rFont val="宋体"/>
        <charset val="0"/>
      </rPr>
      <t>，总宽度为</t>
    </r>
    <r>
      <rPr>
        <sz val="14"/>
        <rFont val="Times New Roman"/>
        <charset val="0"/>
      </rPr>
      <t>20m,</t>
    </r>
    <r>
      <rPr>
        <sz val="14"/>
        <rFont val="宋体"/>
        <charset val="0"/>
      </rPr>
      <t>高度</t>
    </r>
    <r>
      <rPr>
        <sz val="14"/>
        <rFont val="Times New Roman"/>
        <charset val="0"/>
      </rPr>
      <t>7.0</t>
    </r>
    <r>
      <rPr>
        <sz val="14"/>
        <rFont val="宋体"/>
        <charset val="0"/>
      </rPr>
      <t>米。使用财政资金实施项目形成的固定资产全部归村集体经济组织所有，具体运营方式及资产管理方式按照《张家川县衔接资金产业补助实施方案》（张政发【</t>
    </r>
    <r>
      <rPr>
        <sz val="14"/>
        <rFont val="Times New Roman"/>
        <charset val="0"/>
      </rPr>
      <t>2024</t>
    </r>
    <r>
      <rPr>
        <sz val="14"/>
        <rFont val="宋体"/>
        <charset val="0"/>
      </rPr>
      <t>】</t>
    </r>
    <r>
      <rPr>
        <sz val="14"/>
        <rFont val="Times New Roman"/>
        <charset val="0"/>
      </rPr>
      <t>100</t>
    </r>
    <r>
      <rPr>
        <sz val="14"/>
        <rFont val="宋体"/>
        <charset val="0"/>
      </rPr>
      <t>号）文件要求执行。</t>
    </r>
  </si>
  <si>
    <r>
      <rPr>
        <sz val="14"/>
        <rFont val="宋体"/>
        <charset val="134"/>
      </rPr>
      <t>有效解决产业发展短板，推动产业发展壮大</t>
    </r>
  </si>
  <si>
    <r>
      <rPr>
        <sz val="14"/>
        <rFont val="宋体"/>
        <charset val="134"/>
      </rPr>
      <t>通过吸纳就业等方式，提高农户收入</t>
    </r>
  </si>
  <si>
    <r>
      <rPr>
        <sz val="14"/>
        <rFont val="宋体"/>
        <charset val="134"/>
      </rPr>
      <t>县农业农村局</t>
    </r>
  </si>
  <si>
    <t>张家川县畜禽粪污有机化集中处理中心建设项目</t>
  </si>
  <si>
    <t>新建</t>
  </si>
  <si>
    <t>大阳镇</t>
  </si>
  <si>
    <r>
      <rPr>
        <sz val="14"/>
        <rFont val="宋体"/>
        <charset val="0"/>
      </rPr>
      <t>概算投资</t>
    </r>
    <r>
      <rPr>
        <sz val="14"/>
        <rFont val="Times New Roman"/>
        <charset val="0"/>
      </rPr>
      <t>150</t>
    </r>
    <r>
      <rPr>
        <sz val="14"/>
        <rFont val="宋体"/>
        <charset val="0"/>
      </rPr>
      <t>万元（小杨村、高沟村、刘山村</t>
    </r>
    <r>
      <rPr>
        <sz val="14"/>
        <rFont val="Times New Roman"/>
        <charset val="0"/>
      </rPr>
      <t>3</t>
    </r>
    <r>
      <rPr>
        <sz val="14"/>
        <rFont val="宋体"/>
        <charset val="0"/>
      </rPr>
      <t>村各</t>
    </r>
    <r>
      <rPr>
        <sz val="14"/>
        <rFont val="Times New Roman"/>
        <charset val="0"/>
      </rPr>
      <t>50</t>
    </r>
    <r>
      <rPr>
        <sz val="14"/>
        <rFont val="宋体"/>
        <charset val="0"/>
      </rPr>
      <t>万元）在大阳镇小杨村建设畜禽粪污有机化集中处理中心</t>
    </r>
    <r>
      <rPr>
        <sz val="14"/>
        <rFont val="Times New Roman"/>
        <charset val="0"/>
      </rPr>
      <t>1</t>
    </r>
    <r>
      <rPr>
        <sz val="14"/>
        <rFont val="宋体"/>
        <charset val="0"/>
      </rPr>
      <t>个，占地</t>
    </r>
    <r>
      <rPr>
        <sz val="14"/>
        <rFont val="Times New Roman"/>
        <charset val="0"/>
      </rPr>
      <t>3</t>
    </r>
    <r>
      <rPr>
        <sz val="14"/>
        <rFont val="宋体"/>
        <charset val="0"/>
      </rPr>
      <t>亩。主要建设内容为：建设生产厂房、沉化区、库房等</t>
    </r>
    <r>
      <rPr>
        <sz val="14"/>
        <rFont val="Times New Roman"/>
        <charset val="0"/>
      </rPr>
      <t>2000</t>
    </r>
    <r>
      <rPr>
        <sz val="14"/>
        <rFont val="宋体"/>
        <charset val="0"/>
      </rPr>
      <t>余平方米，购进有机肥生产相关设施设备</t>
    </r>
    <r>
      <rPr>
        <sz val="14"/>
        <rFont val="Times New Roman"/>
        <charset val="0"/>
      </rPr>
      <t>1</t>
    </r>
    <r>
      <rPr>
        <sz val="14"/>
        <rFont val="宋体"/>
        <charset val="0"/>
      </rPr>
      <t>套。使用财政资金实施项目形成的固定资产全部归村集体经济组织所有，具体运营方式及资产管理方式按照《张家川县衔接资金产业补助实施方案》（张政发【</t>
    </r>
    <r>
      <rPr>
        <sz val="14"/>
        <rFont val="Times New Roman"/>
        <charset val="0"/>
      </rPr>
      <t>2024</t>
    </r>
    <r>
      <rPr>
        <sz val="14"/>
        <rFont val="宋体"/>
        <charset val="0"/>
      </rPr>
      <t>】</t>
    </r>
    <r>
      <rPr>
        <sz val="14"/>
        <rFont val="Times New Roman"/>
        <charset val="0"/>
      </rPr>
      <t>100</t>
    </r>
    <r>
      <rPr>
        <sz val="14"/>
        <rFont val="宋体"/>
        <charset val="0"/>
      </rPr>
      <t>号）文件要求执行。</t>
    </r>
  </si>
  <si>
    <t>项目建成后形成的固定资产归村集体所有，通过出租的方式，每年按一定比例向村集体进行分红，持续增加村集体经济收益。</t>
  </si>
  <si>
    <t>项目建成后将大幅度提升群众饲养畜禽粪污有机化利用率，有效降低畜禽粪污面源污染风险。</t>
  </si>
  <si>
    <t>县畜牧
中心</t>
  </si>
  <si>
    <t>马关镇</t>
  </si>
  <si>
    <r>
      <rPr>
        <sz val="14"/>
        <rFont val="宋体"/>
        <charset val="0"/>
      </rPr>
      <t>概算投资</t>
    </r>
    <r>
      <rPr>
        <sz val="14"/>
        <rFont val="Times New Roman"/>
        <charset val="0"/>
      </rPr>
      <t>150</t>
    </r>
    <r>
      <rPr>
        <sz val="14"/>
        <rFont val="宋体"/>
        <charset val="0"/>
      </rPr>
      <t>万元（石川村</t>
    </r>
    <r>
      <rPr>
        <sz val="14"/>
        <rFont val="Times New Roman"/>
        <charset val="0"/>
      </rPr>
      <t>100</t>
    </r>
    <r>
      <rPr>
        <sz val="14"/>
        <rFont val="宋体"/>
        <charset val="0"/>
      </rPr>
      <t>万元，西台村</t>
    </r>
    <r>
      <rPr>
        <sz val="14"/>
        <rFont val="Times New Roman"/>
        <charset val="0"/>
      </rPr>
      <t>50</t>
    </r>
    <r>
      <rPr>
        <sz val="14"/>
        <rFont val="宋体"/>
        <charset val="0"/>
      </rPr>
      <t>万元）在马关镇石川村建设畜禽粪污处理中心</t>
    </r>
    <r>
      <rPr>
        <sz val="14"/>
        <rFont val="Times New Roman"/>
        <charset val="0"/>
      </rPr>
      <t>1</t>
    </r>
    <r>
      <rPr>
        <sz val="14"/>
        <rFont val="宋体"/>
        <charset val="0"/>
      </rPr>
      <t>个，建设生产厂房、堆肥场等</t>
    </r>
    <r>
      <rPr>
        <sz val="14"/>
        <rFont val="Times New Roman"/>
        <charset val="0"/>
      </rPr>
      <t>1500</t>
    </r>
    <r>
      <rPr>
        <sz val="14"/>
        <rFont val="宋体"/>
        <charset val="0"/>
      </rPr>
      <t>余平方米，购进粪污收集系统、固液分离系统、肥料化处理系统、能源化补充系统等相关设施设备。使用财政资金实施项目形成的固定资产全部归村集体经济组织所有，具体运营方式及资产管理方式按照《张家川县衔接资金产业补助实施方案》（张政发【</t>
    </r>
    <r>
      <rPr>
        <sz val="14"/>
        <rFont val="Times New Roman"/>
        <charset val="0"/>
      </rPr>
      <t>2024</t>
    </r>
    <r>
      <rPr>
        <sz val="14"/>
        <rFont val="宋体"/>
        <charset val="0"/>
      </rPr>
      <t>】</t>
    </r>
    <r>
      <rPr>
        <sz val="14"/>
        <rFont val="Times New Roman"/>
        <charset val="0"/>
      </rPr>
      <t>100</t>
    </r>
    <r>
      <rPr>
        <sz val="14"/>
        <rFont val="宋体"/>
        <charset val="0"/>
      </rPr>
      <t>号）文件要求执行。</t>
    </r>
  </si>
  <si>
    <r>
      <rPr>
        <b/>
        <sz val="14"/>
        <rFont val="宋体"/>
        <charset val="0"/>
      </rPr>
      <t>二</t>
    </r>
  </si>
  <si>
    <r>
      <rPr>
        <b/>
        <sz val="14"/>
        <rFont val="宋体"/>
        <charset val="134"/>
      </rPr>
      <t>基础设施补短板建设项目</t>
    </r>
  </si>
  <si>
    <r>
      <rPr>
        <b/>
        <sz val="14"/>
        <rFont val="宋体"/>
        <charset val="0"/>
      </rPr>
      <t>概算投资</t>
    </r>
    <r>
      <rPr>
        <b/>
        <sz val="14"/>
        <rFont val="Times New Roman"/>
        <charset val="0"/>
      </rPr>
      <t>149.35</t>
    </r>
    <r>
      <rPr>
        <b/>
        <sz val="14"/>
        <rFont val="宋体"/>
        <charset val="0"/>
      </rPr>
      <t>万元用于实施基础设施补短板建设项目。</t>
    </r>
  </si>
  <si>
    <t>胡川镇胡川村小型水利设施建设项目</t>
  </si>
  <si>
    <r>
      <rPr>
        <sz val="14"/>
        <rFont val="宋体"/>
        <charset val="134"/>
      </rPr>
      <t>胡川镇</t>
    </r>
  </si>
  <si>
    <r>
      <rPr>
        <sz val="14"/>
        <rFont val="宋体"/>
        <charset val="0"/>
      </rPr>
      <t>胡川村铺设</t>
    </r>
    <r>
      <rPr>
        <sz val="14"/>
        <rFont val="Times New Roman"/>
        <charset val="0"/>
      </rPr>
      <t>DN500</t>
    </r>
    <r>
      <rPr>
        <sz val="14"/>
        <rFont val="宋体"/>
        <charset val="0"/>
      </rPr>
      <t>镀锌钢波纹管</t>
    </r>
    <r>
      <rPr>
        <sz val="14"/>
        <rFont val="Times New Roman"/>
        <charset val="0"/>
      </rPr>
      <t>40m</t>
    </r>
    <r>
      <rPr>
        <sz val="14"/>
        <rFont val="宋体"/>
        <charset val="0"/>
      </rPr>
      <t>，土方开挖</t>
    </r>
    <r>
      <rPr>
        <sz val="14"/>
        <rFont val="Times New Roman"/>
        <charset val="0"/>
      </rPr>
      <t>98.8m³</t>
    </r>
    <r>
      <rPr>
        <sz val="14"/>
        <rFont val="宋体"/>
        <charset val="0"/>
      </rPr>
      <t>，土方夯填</t>
    </r>
    <r>
      <rPr>
        <sz val="14"/>
        <rFont val="Times New Roman"/>
        <charset val="0"/>
      </rPr>
      <t>70.4m³</t>
    </r>
    <r>
      <rPr>
        <sz val="14"/>
        <rFont val="宋体"/>
        <charset val="0"/>
      </rPr>
      <t>，原土夯实</t>
    </r>
    <r>
      <rPr>
        <sz val="14"/>
        <rFont val="Times New Roman"/>
        <charset val="0"/>
      </rPr>
      <t>48</t>
    </r>
    <r>
      <rPr>
        <sz val="14"/>
        <rFont val="宋体"/>
        <charset val="0"/>
      </rPr>
      <t>㎡，</t>
    </r>
    <r>
      <rPr>
        <sz val="14"/>
        <rFont val="Times New Roman"/>
        <charset val="0"/>
      </rPr>
      <t>C20</t>
    </r>
    <r>
      <rPr>
        <sz val="14"/>
        <rFont val="宋体"/>
        <charset val="0"/>
      </rPr>
      <t>镇墩</t>
    </r>
    <r>
      <rPr>
        <sz val="14"/>
        <rFont val="Times New Roman"/>
        <charset val="0"/>
      </rPr>
      <t>11</t>
    </r>
    <r>
      <rPr>
        <sz val="14"/>
        <rFont val="宋体"/>
        <charset val="0"/>
      </rPr>
      <t>座</t>
    </r>
    <r>
      <rPr>
        <sz val="14"/>
        <rFont val="Times New Roman"/>
        <charset val="0"/>
      </rPr>
      <t>7.29m³</t>
    </r>
    <r>
      <rPr>
        <sz val="14"/>
        <rFont val="宋体"/>
        <charset val="0"/>
      </rPr>
      <t>，砂砾石垫层</t>
    </r>
    <r>
      <rPr>
        <sz val="14"/>
        <rFont val="Times New Roman"/>
        <charset val="0"/>
      </rPr>
      <t>9.6m³</t>
    </r>
    <r>
      <rPr>
        <sz val="14"/>
        <rFont val="宋体"/>
        <charset val="0"/>
      </rPr>
      <t>，</t>
    </r>
    <r>
      <rPr>
        <sz val="14"/>
        <rFont val="Times New Roman"/>
        <charset val="0"/>
      </rPr>
      <t>C20</t>
    </r>
    <r>
      <rPr>
        <sz val="14"/>
        <rFont val="宋体"/>
        <charset val="0"/>
      </rPr>
      <t>砼基座</t>
    </r>
    <r>
      <rPr>
        <sz val="14"/>
        <rFont val="Times New Roman"/>
        <charset val="0"/>
      </rPr>
      <t>13.6m³</t>
    </r>
    <r>
      <rPr>
        <sz val="14"/>
        <rFont val="宋体"/>
        <charset val="0"/>
      </rPr>
      <t>，</t>
    </r>
    <r>
      <rPr>
        <sz val="14"/>
        <rFont val="Times New Roman"/>
        <charset val="0"/>
      </rPr>
      <t>C20</t>
    </r>
    <r>
      <rPr>
        <sz val="14"/>
        <rFont val="宋体"/>
        <charset val="0"/>
      </rPr>
      <t>砼消力池</t>
    </r>
    <r>
      <rPr>
        <sz val="14"/>
        <rFont val="Times New Roman"/>
        <charset val="0"/>
      </rPr>
      <t>2.42m³</t>
    </r>
    <r>
      <rPr>
        <sz val="14"/>
        <rFont val="宋体"/>
        <charset val="0"/>
      </rPr>
      <t>。</t>
    </r>
  </si>
  <si>
    <t>补齐基础实施短板，方便群众出行</t>
  </si>
  <si>
    <t>县发改局</t>
  </si>
  <si>
    <t>胡川镇蒲家村小型水利设施建设项目</t>
  </si>
  <si>
    <r>
      <rPr>
        <sz val="14"/>
        <rFont val="宋体"/>
        <charset val="0"/>
      </rPr>
      <t>在蒲家村西组至芦子组建设排水渠</t>
    </r>
    <r>
      <rPr>
        <sz val="14"/>
        <rFont val="Times New Roman"/>
        <charset val="0"/>
      </rPr>
      <t>300</t>
    </r>
    <r>
      <rPr>
        <sz val="14"/>
        <rFont val="宋体"/>
        <charset val="0"/>
      </rPr>
      <t>米。</t>
    </r>
  </si>
  <si>
    <t>大阳镇高沟村道路硬化建设项目</t>
  </si>
  <si>
    <r>
      <rPr>
        <sz val="14"/>
        <rFont val="宋体"/>
        <charset val="0"/>
      </rPr>
      <t>在大阳镇高沟村新建道路硬化</t>
    </r>
    <r>
      <rPr>
        <sz val="14"/>
        <rFont val="Times New Roman"/>
        <charset val="0"/>
      </rPr>
      <t>6120</t>
    </r>
    <r>
      <rPr>
        <sz val="14"/>
        <rFont val="宋体"/>
        <charset val="0"/>
      </rPr>
      <t>平方米，完善各类排水设施</t>
    </r>
    <r>
      <rPr>
        <sz val="14"/>
        <rFont val="Times New Roman"/>
        <charset val="0"/>
      </rPr>
      <t>195</t>
    </r>
    <r>
      <rPr>
        <sz val="14"/>
        <rFont val="宋体"/>
        <charset val="0"/>
      </rPr>
      <t>米，路基防护帮坡</t>
    </r>
    <r>
      <rPr>
        <sz val="14"/>
        <rFont val="Times New Roman"/>
        <charset val="0"/>
      </rPr>
      <t>5</t>
    </r>
    <r>
      <rPr>
        <sz val="14"/>
        <rFont val="宋体"/>
        <charset val="0"/>
      </rPr>
      <t>处</t>
    </r>
    <r>
      <rPr>
        <sz val="14"/>
        <rFont val="Times New Roman"/>
        <charset val="0"/>
      </rPr>
      <t>100</t>
    </r>
    <r>
      <rPr>
        <sz val="14"/>
        <rFont val="宋体"/>
        <charset val="0"/>
      </rPr>
      <t>米。</t>
    </r>
  </si>
  <si>
    <t>马关镇庙湾村小巷道硬化项目</t>
  </si>
  <si>
    <r>
      <rPr>
        <sz val="14"/>
        <rFont val="宋体"/>
        <charset val="134"/>
      </rPr>
      <t>马关镇</t>
    </r>
  </si>
  <si>
    <r>
      <rPr>
        <sz val="14"/>
        <rFont val="宋体"/>
        <charset val="134"/>
      </rPr>
      <t>在马关镇庙湾村新建小巷道硬化</t>
    </r>
    <r>
      <rPr>
        <sz val="14"/>
        <rFont val="Times New Roman"/>
        <charset val="134"/>
      </rPr>
      <t>6350</t>
    </r>
    <r>
      <rPr>
        <sz val="14"/>
        <rFont val="宋体"/>
        <charset val="134"/>
      </rPr>
      <t>平方米。</t>
    </r>
  </si>
  <si>
    <t>三</t>
  </si>
  <si>
    <t>就业帮扶项目</t>
  </si>
  <si>
    <r>
      <t>概算投资</t>
    </r>
    <r>
      <rPr>
        <b/>
        <sz val="14"/>
        <rFont val="Times New Roman"/>
        <charset val="134"/>
      </rPr>
      <t>300</t>
    </r>
    <r>
      <rPr>
        <b/>
        <sz val="14"/>
        <rFont val="宋体"/>
        <charset val="134"/>
      </rPr>
      <t>万元用于实施就业帮扶项目。</t>
    </r>
  </si>
  <si>
    <t>外出务工交通补助</t>
  </si>
  <si>
    <t>续建</t>
  </si>
  <si>
    <t>2025.09-
2025.12</t>
  </si>
  <si>
    <r>
      <rPr>
        <sz val="14"/>
        <rFont val="Times New Roman"/>
        <charset val="0"/>
      </rPr>
      <t>15</t>
    </r>
    <r>
      <rPr>
        <sz val="14"/>
        <rFont val="宋体"/>
        <charset val="0"/>
      </rPr>
      <t>乡镇</t>
    </r>
  </si>
  <si>
    <r>
      <t>概算投资300万元用于一次性交通补助，具体标准严格按照《省人力资源和社会保障厅省发展改革委省财政厅省农业农村厅关于做好脱贫人口就业帮扶工作的通知》（甘人社通【</t>
    </r>
    <r>
      <rPr>
        <sz val="14"/>
        <rFont val="Times New Roman"/>
        <charset val="134"/>
      </rPr>
      <t>2024</t>
    </r>
    <r>
      <rPr>
        <sz val="14"/>
        <rFont val="宋体"/>
        <charset val="134"/>
      </rPr>
      <t>】</t>
    </r>
    <r>
      <rPr>
        <sz val="14"/>
        <rFont val="Times New Roman"/>
        <charset val="134"/>
      </rPr>
      <t>155</t>
    </r>
    <r>
      <rPr>
        <sz val="14"/>
        <rFont val="宋体"/>
        <charset val="134"/>
      </rPr>
      <t>号）、《省人力资源和社会保障厅省财政厅省乡村振兴局关于进一步优化脱贫劳动力外出务工交通补助政策的通知》（甘人社通【</t>
    </r>
    <r>
      <rPr>
        <sz val="14"/>
        <rFont val="Times New Roman"/>
        <charset val="134"/>
      </rPr>
      <t>2023</t>
    </r>
    <r>
      <rPr>
        <sz val="14"/>
        <rFont val="宋体"/>
        <charset val="134"/>
      </rPr>
      <t>】</t>
    </r>
    <r>
      <rPr>
        <sz val="14"/>
        <rFont val="Times New Roman"/>
        <charset val="134"/>
      </rPr>
      <t>257</t>
    </r>
    <r>
      <rPr>
        <sz val="14"/>
        <rFont val="宋体"/>
        <charset val="134"/>
      </rPr>
      <t>号）文件精神执行。</t>
    </r>
  </si>
  <si>
    <t>鼓励我县脱贫劳动力外出务工，增加收入</t>
  </si>
  <si>
    <t>县人社局</t>
  </si>
  <si>
    <r>
      <rPr>
        <sz val="14"/>
        <rFont val="宋体"/>
        <charset val="134"/>
      </rPr>
      <t>县人社局、</t>
    </r>
    <r>
      <rPr>
        <sz val="14"/>
        <rFont val="Times New Roman"/>
        <charset val="134"/>
      </rPr>
      <t>15</t>
    </r>
    <r>
      <rPr>
        <sz val="14"/>
        <rFont val="宋体"/>
        <charset val="134"/>
      </rPr>
      <t>乡镇</t>
    </r>
  </si>
  <si>
    <t>四</t>
  </si>
  <si>
    <r>
      <rPr>
        <b/>
        <sz val="14"/>
        <rFont val="宋体"/>
        <charset val="134"/>
      </rPr>
      <t>其他项目</t>
    </r>
  </si>
  <si>
    <r>
      <rPr>
        <b/>
        <sz val="14"/>
        <rFont val="宋体"/>
        <charset val="134"/>
      </rPr>
      <t>概算投资</t>
    </r>
    <r>
      <rPr>
        <b/>
        <sz val="14"/>
        <rFont val="Times New Roman"/>
        <charset val="134"/>
      </rPr>
      <t>35.25</t>
    </r>
    <r>
      <rPr>
        <b/>
        <sz val="14"/>
        <rFont val="宋体"/>
        <charset val="134"/>
      </rPr>
      <t>万元用于实施其他项目。</t>
    </r>
  </si>
  <si>
    <r>
      <rPr>
        <sz val="14"/>
        <rFont val="宋体"/>
        <charset val="134"/>
      </rPr>
      <t>项目管理费</t>
    </r>
  </si>
  <si>
    <r>
      <rPr>
        <sz val="14"/>
        <rFont val="宋体"/>
        <charset val="134"/>
      </rPr>
      <t>张家川县</t>
    </r>
  </si>
  <si>
    <r>
      <rPr>
        <sz val="14"/>
        <rFont val="宋体"/>
        <charset val="134"/>
      </rPr>
      <t>概算投资</t>
    </r>
    <r>
      <rPr>
        <sz val="14"/>
        <rFont val="Times New Roman"/>
        <charset val="134"/>
      </rPr>
      <t>35.25</t>
    </r>
    <r>
      <rPr>
        <sz val="14"/>
        <rFont val="宋体"/>
        <charset val="134"/>
      </rPr>
      <t>万元用于衔接资金支持项目的前期设计、评审、招标、监理等与项目管理相关的支出。</t>
    </r>
  </si>
  <si>
    <r>
      <rPr>
        <sz val="14"/>
        <rFont val="宋体"/>
        <charset val="134"/>
      </rPr>
      <t>相关单位</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</si>
</sst>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1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00_ "/>
    <numFmt numFmtId="178" formatCode="0.000_ "/>
    <numFmt numFmtId="179" formatCode="&quot;硬&quot;&quot;化&quot;&quot;通&quot;&quot;合&quot;&quot;作&quot;&quot;社&quot;&quot;道&quot;&quot;路&quot;0.00&quot;公&quot;&quot;里&quot;"/>
    <numFmt numFmtId="180" formatCode="0.00_ "/>
    <numFmt numFmtId="181" formatCode="0.00_);[Red]\(0.00\)"/>
    <numFmt numFmtId="182" formatCode="0.000_);[Red]\(0.000\)"/>
    <numFmt numFmtId="183" formatCode="0.0000_);[Red]\(0.0000\)"/>
    <numFmt numFmtId="184" formatCode="0_ "/>
  </numFmts>
  <fonts count="43">
    <font>
      <sz val="11"/>
      <color theme="1"/>
      <name val="宋体"/>
      <charset val="134"/>
      <scheme val="minor"/>
    </font>
    <font>
      <sz val="26"/>
      <name val="Times New Roman"/>
      <charset val="134"/>
    </font>
    <font>
      <sz val="16"/>
      <name val="Times New Roman"/>
      <charset val="134"/>
    </font>
    <font>
      <sz val="14"/>
      <name val="Times New Roman"/>
      <charset val="134"/>
    </font>
    <font>
      <b/>
      <sz val="14"/>
      <name val="Times New Roman"/>
      <charset val="134"/>
    </font>
    <font>
      <sz val="11"/>
      <name val="Times New Roman"/>
      <charset val="134"/>
    </font>
    <font>
      <sz val="36"/>
      <name val="方正小标宋简体"/>
      <charset val="134"/>
    </font>
    <font>
      <sz val="36"/>
      <name val="Times New Roman"/>
      <charset val="134"/>
    </font>
    <font>
      <b/>
      <sz val="16"/>
      <name val="Times New Roman"/>
      <charset val="134"/>
    </font>
    <font>
      <b/>
      <sz val="14"/>
      <name val="宋体"/>
      <charset val="134"/>
    </font>
    <font>
      <sz val="14"/>
      <name val="宋体"/>
      <charset val="134"/>
    </font>
    <font>
      <sz val="14"/>
      <name val="Times New Roman"/>
      <charset val="0"/>
    </font>
    <font>
      <sz val="12"/>
      <name val="宋体"/>
      <charset val="134"/>
    </font>
    <font>
      <b/>
      <sz val="14"/>
      <name val="Times New Roman"/>
      <charset val="0"/>
    </font>
    <font>
      <sz val="14"/>
      <name val="宋体"/>
      <charset val="0"/>
    </font>
    <font>
      <b/>
      <sz val="14"/>
      <name val="宋体"/>
      <charset val="0"/>
    </font>
    <font>
      <b/>
      <sz val="12"/>
      <name val="宋体"/>
      <charset val="134"/>
    </font>
    <font>
      <b/>
      <sz val="15"/>
      <name val="宋体"/>
      <charset val="134"/>
    </font>
    <font>
      <sz val="12"/>
      <name val="Times New Roman"/>
      <charset val="134"/>
    </font>
    <font>
      <b/>
      <sz val="12"/>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0"/>
    </font>
    <font>
      <b/>
      <sz val="16"/>
      <name val="宋体"/>
      <charset val="134"/>
    </font>
    <font>
      <b/>
      <sz val="16"/>
      <name val="黑体"/>
      <charset val="134"/>
    </font>
    <font>
      <b/>
      <sz val="15"/>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indexed="8"/>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2" borderId="7"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7" fillId="0" borderId="0" applyNumberFormat="0" applyFill="0" applyBorder="0" applyAlignment="0" applyProtection="0">
      <alignment vertical="center"/>
    </xf>
    <xf numFmtId="0" fontId="28" fillId="3" borderId="10" applyNumberFormat="0" applyAlignment="0" applyProtection="0">
      <alignment vertical="center"/>
    </xf>
    <xf numFmtId="0" fontId="29" fillId="4" borderId="11" applyNumberFormat="0" applyAlignment="0" applyProtection="0">
      <alignment vertical="center"/>
    </xf>
    <xf numFmtId="0" fontId="30" fillId="4" borderId="10" applyNumberFormat="0" applyAlignment="0" applyProtection="0">
      <alignment vertical="center"/>
    </xf>
    <xf numFmtId="0" fontId="31" fillId="5" borderId="12" applyNumberFormat="0" applyAlignment="0" applyProtection="0">
      <alignment vertical="center"/>
    </xf>
    <xf numFmtId="0" fontId="32" fillId="0" borderId="13" applyNumberFormat="0" applyFill="0" applyAlignment="0" applyProtection="0">
      <alignment vertical="center"/>
    </xf>
    <xf numFmtId="0" fontId="33" fillId="0" borderId="14"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12" fillId="0" borderId="0">
      <alignment vertical="center"/>
    </xf>
    <xf numFmtId="0" fontId="12" fillId="0" borderId="0"/>
    <xf numFmtId="0" fontId="12" fillId="0" borderId="0">
      <alignment vertical="top"/>
      <protection locked="0"/>
    </xf>
    <xf numFmtId="0" fontId="12" fillId="0" borderId="0">
      <alignment vertical="center"/>
    </xf>
    <xf numFmtId="0" fontId="39" fillId="0" borderId="0"/>
  </cellStyleXfs>
  <cellXfs count="136">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lignment vertical="center"/>
    </xf>
    <xf numFmtId="0" fontId="3" fillId="0" borderId="0" xfId="0" applyFont="1" applyFill="1">
      <alignment vertical="center"/>
    </xf>
    <xf numFmtId="0" fontId="5" fillId="0" borderId="0" xfId="0" applyFont="1" applyFill="1">
      <alignment vertical="center"/>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176" fontId="8" fillId="0" borderId="1"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vertical="center" wrapText="1"/>
    </xf>
    <xf numFmtId="0" fontId="8" fillId="0" borderId="3" xfId="0" applyFont="1" applyFill="1" applyBorder="1" applyAlignment="1">
      <alignment horizontal="center" vertical="center"/>
    </xf>
    <xf numFmtId="177" fontId="8" fillId="0" borderId="1" xfId="0" applyNumberFormat="1"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1" xfId="0" applyFont="1" applyFill="1" applyBorder="1" applyAlignment="1">
      <alignment horizontal="justify" vertical="center" wrapText="1"/>
    </xf>
    <xf numFmtId="178" fontId="8"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wrapText="1"/>
    </xf>
    <xf numFmtId="177"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wrapText="1"/>
    </xf>
    <xf numFmtId="0" fontId="9" fillId="0" borderId="1" xfId="0" applyFont="1" applyFill="1" applyBorder="1" applyAlignment="1">
      <alignment horizontal="justify" vertical="center" wrapText="1"/>
    </xf>
    <xf numFmtId="178"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10" fillId="0" borderId="1" xfId="0" applyFont="1" applyFill="1" applyBorder="1" applyAlignment="1">
      <alignment horizontal="justify" vertical="center" wrapText="1"/>
    </xf>
    <xf numFmtId="0" fontId="3" fillId="0" borderId="1" xfId="50" applyFont="1" applyFill="1" applyBorder="1" applyAlignment="1">
      <alignment horizontal="center" vertical="center"/>
    </xf>
    <xf numFmtId="0" fontId="10" fillId="0" borderId="1" xfId="0" applyNumberFormat="1" applyFont="1" applyFill="1" applyBorder="1" applyAlignment="1">
      <alignment horizontal="center" vertical="center" wrapText="1"/>
    </xf>
    <xf numFmtId="179" fontId="11" fillId="0" borderId="1" xfId="50" applyNumberFormat="1" applyFont="1" applyFill="1" applyBorder="1" applyAlignment="1">
      <alignment horizontal="justify" vertical="center" wrapText="1"/>
    </xf>
    <xf numFmtId="180" fontId="3" fillId="0" borderId="1" xfId="0" applyNumberFormat="1" applyFont="1" applyFill="1" applyBorder="1" applyAlignment="1">
      <alignment horizontal="center" vertical="center" wrapText="1"/>
    </xf>
    <xf numFmtId="176" fontId="12" fillId="0" borderId="1" xfId="50" applyNumberFormat="1" applyFont="1" applyFill="1" applyBorder="1" applyAlignment="1">
      <alignment horizontal="justify" vertical="center" wrapText="1"/>
    </xf>
    <xf numFmtId="0" fontId="11" fillId="0" borderId="1" xfId="50" applyFont="1" applyFill="1" applyBorder="1" applyAlignment="1">
      <alignment horizontal="center" vertical="center" wrapText="1"/>
    </xf>
    <xf numFmtId="0" fontId="10" fillId="0" borderId="1" xfId="51" applyFont="1" applyFill="1" applyBorder="1" applyAlignment="1" applyProtection="1">
      <alignment horizontal="justify" vertical="center" wrapText="1"/>
    </xf>
    <xf numFmtId="0" fontId="10" fillId="0" borderId="1" xfId="0" applyFont="1" applyFill="1" applyBorder="1" applyAlignment="1">
      <alignment horizontal="left" vertical="center" wrapText="1"/>
    </xf>
    <xf numFmtId="178" fontId="11" fillId="0" borderId="1" xfId="51" applyNumberFormat="1" applyFont="1" applyFill="1" applyBorder="1" applyAlignment="1">
      <alignment horizontal="center" vertical="center"/>
      <protection locked="0"/>
    </xf>
    <xf numFmtId="0" fontId="4" fillId="0" borderId="1" xfId="50" applyFont="1" applyFill="1" applyBorder="1" applyAlignment="1">
      <alignment horizontal="center" vertical="center"/>
    </xf>
    <xf numFmtId="0" fontId="13" fillId="0" borderId="1" xfId="5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79" fontId="13" fillId="0" borderId="1" xfId="50" applyNumberFormat="1" applyFont="1" applyFill="1" applyBorder="1" applyAlignment="1">
      <alignment horizontal="justify" vertical="center" wrapText="1"/>
    </xf>
    <xf numFmtId="180" fontId="13" fillId="0" borderId="1" xfId="51" applyNumberFormat="1" applyFont="1" applyFill="1" applyBorder="1" applyAlignment="1">
      <alignment horizontal="center" vertical="center"/>
      <protection locked="0"/>
    </xf>
    <xf numFmtId="176" fontId="4" fillId="0" borderId="1" xfId="50" applyNumberFormat="1" applyFont="1" applyFill="1" applyBorder="1" applyAlignment="1">
      <alignment horizontal="justify" vertical="center" wrapText="1"/>
    </xf>
    <xf numFmtId="0" fontId="10" fillId="0" borderId="1" xfId="0" applyFont="1" applyFill="1" applyBorder="1" applyAlignment="1" applyProtection="1">
      <alignment horizontal="justify" vertical="center" wrapText="1"/>
      <protection locked="0"/>
    </xf>
    <xf numFmtId="180" fontId="11" fillId="0" borderId="1" xfId="51" applyNumberFormat="1" applyFont="1" applyFill="1" applyBorder="1" applyAlignment="1">
      <alignment horizontal="center" vertical="center"/>
      <protection locked="0"/>
    </xf>
    <xf numFmtId="176" fontId="3" fillId="0" borderId="1" xfId="0" applyNumberFormat="1" applyFont="1" applyFill="1" applyBorder="1" applyAlignment="1">
      <alignment horizontal="justify" vertical="center" wrapText="1"/>
    </xf>
    <xf numFmtId="0" fontId="3" fillId="0" borderId="2" xfId="0" applyFont="1" applyFill="1" applyBorder="1" applyAlignment="1">
      <alignment horizontal="center" vertical="center"/>
    </xf>
    <xf numFmtId="0" fontId="10" fillId="0" borderId="2" xfId="0" applyFont="1" applyFill="1" applyBorder="1" applyAlignment="1" applyProtection="1">
      <alignment horizontal="center" vertical="center" wrapText="1"/>
      <protection locked="0"/>
    </xf>
    <xf numFmtId="0" fontId="10" fillId="0" borderId="2" xfId="0" applyFont="1" applyFill="1" applyBorder="1" applyAlignment="1">
      <alignment horizontal="center" vertical="center"/>
    </xf>
    <xf numFmtId="0" fontId="10" fillId="0" borderId="1" xfId="0" applyFont="1" applyFill="1" applyBorder="1" applyAlignment="1">
      <alignment horizontal="center" vertical="center"/>
    </xf>
    <xf numFmtId="179" fontId="14" fillId="0" borderId="1" xfId="50" applyNumberFormat="1" applyFont="1" applyFill="1" applyBorder="1" applyAlignment="1">
      <alignment horizontal="justify" vertical="center" wrapText="1"/>
    </xf>
    <xf numFmtId="176" fontId="12" fillId="0" borderId="1" xfId="0" applyNumberFormat="1" applyFont="1" applyFill="1" applyBorder="1" applyAlignment="1">
      <alignment horizontal="justify" vertical="center" wrapText="1"/>
    </xf>
    <xf numFmtId="0" fontId="3" fillId="0" borderId="3" xfId="0" applyFont="1" applyFill="1" applyBorder="1" applyAlignment="1">
      <alignment horizontal="center" vertical="center"/>
    </xf>
    <xf numFmtId="0" fontId="3" fillId="0" borderId="3" xfId="0" applyFont="1" applyFill="1" applyBorder="1" applyAlignment="1" applyProtection="1">
      <alignment horizontal="center" vertical="center" wrapText="1"/>
      <protection locked="0"/>
    </xf>
    <xf numFmtId="0" fontId="4" fillId="0" borderId="1" xfId="0" applyFont="1" applyFill="1" applyBorder="1" applyAlignment="1">
      <alignment horizontal="justify" vertical="center" wrapText="1"/>
    </xf>
    <xf numFmtId="179" fontId="15" fillId="0" borderId="1" xfId="50" applyNumberFormat="1" applyFont="1" applyFill="1" applyBorder="1" applyAlignment="1">
      <alignment horizontal="justify" vertical="center" wrapText="1"/>
    </xf>
    <xf numFmtId="181" fontId="13" fillId="0" borderId="1" xfId="51" applyNumberFormat="1" applyFont="1" applyFill="1" applyBorder="1" applyAlignment="1">
      <alignment horizontal="center" vertical="center"/>
      <protection locked="0"/>
    </xf>
    <xf numFmtId="181" fontId="11" fillId="0" borderId="1" xfId="51" applyNumberFormat="1" applyFont="1" applyFill="1" applyBorder="1" applyAlignment="1">
      <alignment horizontal="center" vertical="center"/>
      <protection locked="0"/>
    </xf>
    <xf numFmtId="0" fontId="12" fillId="0" borderId="1" xfId="0" applyFont="1" applyFill="1" applyBorder="1" applyAlignment="1">
      <alignment horizontal="justify" vertical="center" wrapText="1"/>
    </xf>
    <xf numFmtId="176" fontId="10" fillId="0" borderId="4" xfId="0" applyNumberFormat="1" applyFont="1" applyFill="1" applyBorder="1" applyAlignment="1">
      <alignment horizontal="justify" vertical="center" wrapText="1"/>
    </xf>
    <xf numFmtId="176" fontId="3" fillId="0" borderId="4" xfId="0" applyNumberFormat="1" applyFont="1" applyFill="1" applyBorder="1" applyAlignment="1">
      <alignment horizontal="center" vertical="center" wrapText="1"/>
    </xf>
    <xf numFmtId="176" fontId="3" fillId="0" borderId="4" xfId="0" applyNumberFormat="1" applyFont="1" applyFill="1" applyBorder="1" applyAlignment="1">
      <alignment horizontal="justify" vertical="center" wrapText="1"/>
    </xf>
    <xf numFmtId="180" fontId="11" fillId="0" borderId="1" xfId="0" applyNumberFormat="1" applyFont="1" applyFill="1" applyBorder="1" applyAlignment="1" applyProtection="1">
      <alignment horizontal="center" vertical="center" wrapText="1" shrinkToFit="1"/>
    </xf>
    <xf numFmtId="0" fontId="15" fillId="0" borderId="1" xfId="50" applyFont="1" applyFill="1" applyBorder="1" applyAlignment="1">
      <alignment horizontal="center" vertical="center" wrapText="1"/>
    </xf>
    <xf numFmtId="176" fontId="9" fillId="0" borderId="1" xfId="0" applyNumberFormat="1" applyFont="1" applyFill="1" applyBorder="1" applyAlignment="1">
      <alignment horizontal="justify" vertical="center" wrapText="1"/>
    </xf>
    <xf numFmtId="176" fontId="4" fillId="0" borderId="1" xfId="0" applyNumberFormat="1" applyFont="1" applyFill="1" applyBorder="1" applyAlignment="1">
      <alignment horizontal="center" vertical="center" wrapText="1"/>
    </xf>
    <xf numFmtId="180" fontId="13" fillId="0" borderId="1" xfId="0" applyNumberFormat="1" applyFont="1" applyFill="1" applyBorder="1" applyAlignment="1" applyProtection="1">
      <alignment horizontal="center" vertical="center" wrapText="1" shrinkToFit="1"/>
    </xf>
    <xf numFmtId="0" fontId="16" fillId="0" borderId="1" xfId="0" applyFont="1" applyFill="1" applyBorder="1" applyAlignment="1">
      <alignment horizontal="justify" vertical="center" wrapText="1"/>
    </xf>
    <xf numFmtId="0" fontId="11" fillId="0" borderId="1" xfId="0" applyFont="1" applyFill="1" applyBorder="1" applyAlignment="1">
      <alignment horizontal="center" vertical="center"/>
    </xf>
    <xf numFmtId="176" fontId="11" fillId="0"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182" fontId="11" fillId="0" borderId="1" xfId="0" applyNumberFormat="1" applyFont="1" applyFill="1" applyBorder="1" applyAlignment="1">
      <alignment horizontal="center" vertical="center"/>
    </xf>
    <xf numFmtId="176" fontId="10" fillId="0" borderId="1" xfId="0" applyNumberFormat="1" applyFont="1" applyFill="1" applyBorder="1" applyAlignment="1">
      <alignment horizontal="justify" vertical="center" wrapText="1"/>
    </xf>
    <xf numFmtId="0" fontId="9" fillId="0" borderId="1" xfId="0" applyFont="1" applyFill="1" applyBorder="1" applyAlignment="1">
      <alignment horizontal="center" vertical="center"/>
    </xf>
    <xf numFmtId="0" fontId="4" fillId="0" borderId="1" xfId="0" applyFont="1" applyFill="1" applyBorder="1">
      <alignment vertical="center"/>
    </xf>
    <xf numFmtId="181" fontId="4" fillId="0" borderId="1" xfId="0" applyNumberFormat="1" applyFont="1" applyFill="1" applyBorder="1" applyAlignment="1">
      <alignment horizontal="center" vertical="center"/>
    </xf>
    <xf numFmtId="0" fontId="3" fillId="0" borderId="1" xfId="0" applyFont="1" applyFill="1" applyBorder="1">
      <alignment vertical="center"/>
    </xf>
    <xf numFmtId="0" fontId="3" fillId="0" borderId="1" xfId="0" applyFont="1" applyFill="1" applyBorder="1" applyAlignment="1">
      <alignment vertical="center" wrapText="1"/>
    </xf>
    <xf numFmtId="181" fontId="3"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wrapText="1"/>
    </xf>
    <xf numFmtId="181" fontId="8" fillId="0" borderId="1" xfId="0" applyNumberFormat="1" applyFont="1" applyFill="1" applyBorder="1" applyAlignment="1">
      <alignment horizontal="center" vertical="center" wrapText="1"/>
    </xf>
    <xf numFmtId="181" fontId="17" fillId="0" borderId="1" xfId="0" applyNumberFormat="1" applyFont="1" applyFill="1" applyBorder="1" applyAlignment="1">
      <alignment horizontal="center" vertical="center" wrapText="1"/>
    </xf>
    <xf numFmtId="181" fontId="4" fillId="0" borderId="1" xfId="0" applyNumberFormat="1" applyFont="1" applyFill="1" applyBorder="1" applyAlignment="1">
      <alignment horizontal="center" vertical="center" wrapText="1"/>
    </xf>
    <xf numFmtId="0" fontId="11" fillId="0" borderId="1" xfId="50" applyFont="1" applyFill="1" applyBorder="1" applyAlignment="1">
      <alignment horizontal="center" vertical="center"/>
    </xf>
    <xf numFmtId="181" fontId="11" fillId="0" borderId="1" xfId="50" applyNumberFormat="1" applyFont="1" applyFill="1" applyBorder="1" applyAlignment="1">
      <alignment horizontal="center" vertical="center"/>
    </xf>
    <xf numFmtId="183" fontId="11" fillId="0" borderId="1" xfId="50" applyNumberFormat="1" applyFont="1" applyFill="1" applyBorder="1" applyAlignment="1">
      <alignment horizontal="center" vertical="center"/>
    </xf>
    <xf numFmtId="0" fontId="11" fillId="0" borderId="1" xfId="50" applyNumberFormat="1" applyFont="1" applyFill="1" applyBorder="1" applyAlignment="1">
      <alignment horizontal="center" vertical="center"/>
    </xf>
    <xf numFmtId="0" fontId="11" fillId="0" borderId="1" xfId="50" applyNumberFormat="1" applyFont="1" applyFill="1" applyBorder="1" applyAlignment="1" applyProtection="1">
      <alignment horizontal="center" vertical="center"/>
      <protection locked="0"/>
    </xf>
    <xf numFmtId="177" fontId="11" fillId="0" borderId="1" xfId="50" applyNumberFormat="1" applyFont="1" applyFill="1" applyBorder="1" applyAlignment="1">
      <alignment horizontal="center" vertical="center"/>
    </xf>
    <xf numFmtId="0" fontId="11" fillId="0" borderId="1" xfId="52" applyNumberFormat="1" applyFont="1" applyFill="1" applyBorder="1" applyAlignment="1">
      <alignment horizontal="center" vertical="center" wrapText="1"/>
    </xf>
    <xf numFmtId="0" fontId="13" fillId="0" borderId="1" xfId="52" applyNumberFormat="1" applyFont="1" applyFill="1" applyBorder="1" applyAlignment="1">
      <alignment horizontal="center" vertical="center" wrapText="1"/>
    </xf>
    <xf numFmtId="177" fontId="13" fillId="0" borderId="1" xfId="50" applyNumberFormat="1" applyFont="1" applyFill="1" applyBorder="1" applyAlignment="1">
      <alignment horizontal="center" vertical="center"/>
    </xf>
    <xf numFmtId="183" fontId="13" fillId="0" borderId="1" xfId="50" applyNumberFormat="1" applyFont="1" applyFill="1" applyBorder="1" applyAlignment="1">
      <alignment horizontal="center" vertical="center"/>
    </xf>
    <xf numFmtId="184" fontId="3" fillId="0" borderId="1" xfId="0" applyNumberFormat="1" applyFont="1" applyFill="1" applyBorder="1" applyAlignment="1">
      <alignment horizontal="center" vertical="center"/>
    </xf>
    <xf numFmtId="183"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vertical="center"/>
    </xf>
    <xf numFmtId="0" fontId="13" fillId="0" borderId="1" xfId="50" applyFont="1" applyFill="1" applyBorder="1" applyAlignment="1">
      <alignment horizontal="center" vertical="center"/>
    </xf>
    <xf numFmtId="181" fontId="13" fillId="0" borderId="1" xfId="50" applyNumberFormat="1" applyFont="1" applyFill="1" applyBorder="1" applyAlignment="1">
      <alignment horizontal="center" vertical="center"/>
    </xf>
    <xf numFmtId="0" fontId="13" fillId="0" borderId="1" xfId="50" applyNumberFormat="1" applyFont="1" applyFill="1" applyBorder="1" applyAlignment="1">
      <alignment horizontal="center" vertical="center"/>
    </xf>
    <xf numFmtId="0" fontId="13" fillId="0" borderId="1" xfId="50" applyFont="1" applyFill="1" applyBorder="1" applyAlignment="1" applyProtection="1">
      <alignment horizontal="center" vertical="center"/>
      <protection locked="0"/>
    </xf>
    <xf numFmtId="0" fontId="18" fillId="0"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xf>
    <xf numFmtId="0" fontId="18" fillId="0" borderId="1" xfId="53" applyFont="1" applyFill="1" applyBorder="1" applyAlignment="1">
      <alignment horizontal="center" vertical="center" wrapText="1"/>
    </xf>
    <xf numFmtId="184" fontId="11" fillId="0" borderId="1" xfId="0" applyNumberFormat="1"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0" fontId="11" fillId="0" borderId="5" xfId="0" applyNumberFormat="1" applyFont="1" applyFill="1" applyBorder="1" applyAlignment="1">
      <alignment horizontal="center" vertical="center" wrapText="1"/>
    </xf>
    <xf numFmtId="177" fontId="11" fillId="0" borderId="5" xfId="0" applyNumberFormat="1" applyFont="1" applyFill="1" applyBorder="1" applyAlignment="1">
      <alignment horizontal="center" vertical="center" wrapText="1"/>
    </xf>
    <xf numFmtId="0" fontId="19" fillId="0" borderId="1" xfId="53" applyFont="1" applyFill="1" applyBorder="1" applyAlignment="1">
      <alignment horizontal="center" vertical="center" wrapText="1"/>
    </xf>
    <xf numFmtId="184" fontId="13" fillId="0" borderId="1" xfId="0" applyNumberFormat="1" applyFont="1" applyFill="1" applyBorder="1" applyAlignment="1">
      <alignment horizontal="center" vertical="center" wrapText="1"/>
    </xf>
    <xf numFmtId="177"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177" fontId="13" fillId="0" borderId="1" xfId="0" applyNumberFormat="1" applyFont="1" applyFill="1" applyBorder="1" applyAlignment="1">
      <alignment horizontal="center" vertical="center" wrapText="1"/>
    </xf>
    <xf numFmtId="0" fontId="3" fillId="0" borderId="1" xfId="0" applyFont="1" applyFill="1" applyBorder="1" applyAlignment="1">
      <alignment horizontal="justify" vertical="center" wrapText="1"/>
    </xf>
    <xf numFmtId="177" fontId="11" fillId="0" borderId="1" xfId="0" applyNumberFormat="1" applyFont="1" applyFill="1" applyBorder="1" applyAlignment="1">
      <alignment horizontal="center" vertical="center"/>
    </xf>
    <xf numFmtId="0" fontId="8" fillId="0" borderId="2" xfId="0" applyNumberFormat="1" applyFont="1" applyFill="1" applyBorder="1" applyAlignment="1">
      <alignment horizontal="center" vertical="center" wrapText="1"/>
    </xf>
    <xf numFmtId="0" fontId="8" fillId="0" borderId="6"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177" fontId="11" fillId="0" borderId="1" xfId="50" applyNumberFormat="1"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xf>
    <xf numFmtId="0" fontId="3" fillId="0" borderId="1" xfId="50" applyFont="1" applyFill="1" applyBorder="1" applyAlignment="1">
      <alignment horizontal="center" vertical="center" wrapText="1"/>
    </xf>
    <xf numFmtId="49" fontId="11" fillId="0" borderId="1" xfId="52" applyNumberFormat="1" applyFont="1" applyFill="1" applyBorder="1" applyAlignment="1">
      <alignment horizontal="center" vertical="center" wrapText="1"/>
    </xf>
    <xf numFmtId="49" fontId="13" fillId="0" borderId="1" xfId="52" applyNumberFormat="1" applyFont="1" applyFill="1" applyBorder="1" applyAlignment="1">
      <alignment horizontal="center" vertical="center" wrapText="1"/>
    </xf>
    <xf numFmtId="0" fontId="4" fillId="0" borderId="1" xfId="50" applyFont="1" applyFill="1" applyBorder="1" applyAlignment="1">
      <alignment horizontal="center" vertical="center" wrapText="1"/>
    </xf>
    <xf numFmtId="0" fontId="10" fillId="0" borderId="1" xfId="5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xfId="50"/>
    <cellStyle name="Normal" xfId="51"/>
    <cellStyle name="常规 6 2" xfId="52"/>
    <cellStyle name="常规_2011年农村饮水安全工程建设进展情况月报表" xfId="53"/>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2"/>
  <sheetViews>
    <sheetView tabSelected="1" zoomScale="60" zoomScaleNormal="60" zoomScalePageLayoutView="70" workbookViewId="0">
      <pane ySplit="4" topLeftCell="A5" activePane="bottomLeft" state="frozen"/>
      <selection/>
      <selection pane="bottomLeft" activeCell="A11" sqref="$A11:$XFD11"/>
    </sheetView>
  </sheetViews>
  <sheetFormatPr defaultColWidth="9" defaultRowHeight="15"/>
  <cols>
    <col min="1" max="1" width="9" style="8"/>
    <col min="2" max="2" width="24.4666666666667" style="8" customWidth="1"/>
    <col min="3" max="3" width="9" style="8"/>
    <col min="4" max="4" width="20.2583333333333" style="8" customWidth="1"/>
    <col min="5" max="5" width="15" style="8" customWidth="1"/>
    <col min="6" max="6" width="93.3333333333333" style="8" customWidth="1"/>
    <col min="7" max="7" width="15.3583333333333" style="8" customWidth="1"/>
    <col min="8" max="8" width="23.2166666666667" style="8" customWidth="1"/>
    <col min="9" max="9" width="22.1416666666667" style="8" customWidth="1"/>
    <col min="10" max="10" width="10.175" style="8" customWidth="1"/>
    <col min="11" max="11" width="6.6" style="8" customWidth="1"/>
    <col min="12" max="16" width="11.0666666666667" style="8" customWidth="1"/>
    <col min="17" max="17" width="11.4166666666667" style="8" customWidth="1"/>
    <col min="18" max="18" width="10.3916666666667" style="8" customWidth="1"/>
    <col min="19" max="19" width="19.8416666666667" style="8" customWidth="1"/>
    <col min="20" max="16384" width="9" style="8"/>
  </cols>
  <sheetData>
    <row r="1" s="1" customFormat="1" ht="60" customHeight="1" spans="1:19">
      <c r="A1" s="9" t="s">
        <v>0</v>
      </c>
      <c r="B1" s="10"/>
      <c r="C1" s="10"/>
      <c r="D1" s="10"/>
      <c r="E1" s="10"/>
      <c r="F1" s="10"/>
      <c r="G1" s="10"/>
      <c r="H1" s="10"/>
      <c r="I1" s="10"/>
      <c r="J1" s="10"/>
      <c r="K1" s="10"/>
      <c r="L1" s="10"/>
      <c r="M1" s="10"/>
      <c r="N1" s="10"/>
      <c r="O1" s="10"/>
      <c r="P1" s="10"/>
      <c r="Q1" s="10"/>
      <c r="R1" s="10"/>
      <c r="S1" s="10"/>
    </row>
    <row r="2" s="2" customFormat="1" ht="34" customHeight="1" spans="1:19">
      <c r="A2" s="11" t="s">
        <v>1</v>
      </c>
      <c r="B2" s="12" t="s">
        <v>2</v>
      </c>
      <c r="C2" s="12" t="s">
        <v>3</v>
      </c>
      <c r="D2" s="13" t="s">
        <v>4</v>
      </c>
      <c r="E2" s="13" t="s">
        <v>5</v>
      </c>
      <c r="F2" s="14" t="s">
        <v>6</v>
      </c>
      <c r="G2" s="12" t="s">
        <v>7</v>
      </c>
      <c r="H2" s="15" t="s">
        <v>8</v>
      </c>
      <c r="I2" s="15"/>
      <c r="J2" s="15"/>
      <c r="K2" s="15"/>
      <c r="L2" s="15"/>
      <c r="M2" s="15"/>
      <c r="N2" s="15"/>
      <c r="O2" s="15"/>
      <c r="P2" s="15"/>
      <c r="Q2" s="15"/>
      <c r="R2" s="122" t="s">
        <v>9</v>
      </c>
      <c r="S2" s="122" t="s">
        <v>10</v>
      </c>
    </row>
    <row r="3" s="2" customFormat="1" ht="47" customHeight="1" spans="1:19">
      <c r="A3" s="11"/>
      <c r="B3" s="12"/>
      <c r="C3" s="12"/>
      <c r="D3" s="16"/>
      <c r="E3" s="17"/>
      <c r="F3" s="18"/>
      <c r="G3" s="12"/>
      <c r="H3" s="15" t="s">
        <v>11</v>
      </c>
      <c r="I3" s="15" t="s">
        <v>12</v>
      </c>
      <c r="J3" s="84" t="s">
        <v>13</v>
      </c>
      <c r="K3" s="84"/>
      <c r="L3" s="85" t="s">
        <v>14</v>
      </c>
      <c r="M3" s="85"/>
      <c r="N3" s="85"/>
      <c r="O3" s="85" t="s">
        <v>15</v>
      </c>
      <c r="P3" s="85"/>
      <c r="Q3" s="85"/>
      <c r="R3" s="123"/>
      <c r="S3" s="123"/>
    </row>
    <row r="4" s="2" customFormat="1" ht="101" customHeight="1" spans="1:19">
      <c r="A4" s="11"/>
      <c r="B4" s="12" t="s">
        <v>16</v>
      </c>
      <c r="C4" s="12"/>
      <c r="D4" s="19"/>
      <c r="E4" s="20"/>
      <c r="F4" s="21"/>
      <c r="G4" s="22">
        <f>G5+G14+G21+G19</f>
        <v>1060.016</v>
      </c>
      <c r="H4" s="15"/>
      <c r="I4" s="15"/>
      <c r="J4" s="84" t="s">
        <v>17</v>
      </c>
      <c r="K4" s="84" t="s">
        <v>18</v>
      </c>
      <c r="L4" s="84" t="s">
        <v>19</v>
      </c>
      <c r="M4" s="85" t="s">
        <v>20</v>
      </c>
      <c r="N4" s="85" t="s">
        <v>21</v>
      </c>
      <c r="O4" s="85" t="s">
        <v>19</v>
      </c>
      <c r="P4" s="86" t="s">
        <v>22</v>
      </c>
      <c r="Q4" s="85" t="s">
        <v>23</v>
      </c>
      <c r="R4" s="124"/>
      <c r="S4" s="124"/>
    </row>
    <row r="5" s="3" customFormat="1" ht="40" customHeight="1" spans="1:19">
      <c r="A5" s="23" t="s">
        <v>24</v>
      </c>
      <c r="B5" s="24" t="s">
        <v>25</v>
      </c>
      <c r="C5" s="25"/>
      <c r="D5" s="26"/>
      <c r="E5" s="27"/>
      <c r="F5" s="28" t="s">
        <v>26</v>
      </c>
      <c r="G5" s="29">
        <f>G6+G10</f>
        <v>575.416</v>
      </c>
      <c r="H5" s="30"/>
      <c r="I5" s="30"/>
      <c r="J5" s="44"/>
      <c r="K5" s="44"/>
      <c r="L5" s="44"/>
      <c r="M5" s="87"/>
      <c r="N5" s="87"/>
      <c r="O5" s="87"/>
      <c r="P5" s="87"/>
      <c r="Q5" s="87"/>
      <c r="R5" s="125"/>
      <c r="S5" s="125"/>
    </row>
    <row r="6" s="3" customFormat="1" ht="40" customHeight="1" spans="1:19">
      <c r="A6" s="23" t="s">
        <v>27</v>
      </c>
      <c r="B6" s="24" t="s">
        <v>28</v>
      </c>
      <c r="C6" s="25"/>
      <c r="D6" s="26"/>
      <c r="E6" s="27"/>
      <c r="F6" s="28" t="s">
        <v>29</v>
      </c>
      <c r="G6" s="29">
        <f>G7+G8+G9</f>
        <v>125.416</v>
      </c>
      <c r="H6" s="30"/>
      <c r="I6" s="30"/>
      <c r="J6" s="44"/>
      <c r="K6" s="44"/>
      <c r="L6" s="44"/>
      <c r="M6" s="87"/>
      <c r="N6" s="87"/>
      <c r="O6" s="87"/>
      <c r="P6" s="87"/>
      <c r="Q6" s="87"/>
      <c r="R6" s="125"/>
      <c r="S6" s="125"/>
    </row>
    <row r="7" s="3" customFormat="1" ht="53" customHeight="1" spans="1:19">
      <c r="A7" s="31">
        <v>1</v>
      </c>
      <c r="B7" s="32" t="s">
        <v>30</v>
      </c>
      <c r="C7" s="33" t="s">
        <v>31</v>
      </c>
      <c r="D7" s="31" t="s">
        <v>32</v>
      </c>
      <c r="E7" s="34" t="s">
        <v>33</v>
      </c>
      <c r="F7" s="35" t="s">
        <v>34</v>
      </c>
      <c r="G7" s="36">
        <v>42</v>
      </c>
      <c r="H7" s="37" t="s">
        <v>35</v>
      </c>
      <c r="I7" s="37" t="s">
        <v>36</v>
      </c>
      <c r="J7" s="88">
        <v>1</v>
      </c>
      <c r="K7" s="89"/>
      <c r="L7" s="90">
        <v>0.0183</v>
      </c>
      <c r="M7" s="91">
        <v>0.0047</v>
      </c>
      <c r="N7" s="92">
        <v>0.0136</v>
      </c>
      <c r="O7" s="90">
        <v>0.0716764</v>
      </c>
      <c r="P7" s="93">
        <v>0.017766</v>
      </c>
      <c r="Q7" s="126">
        <v>0.0539104</v>
      </c>
      <c r="R7" s="127" t="s">
        <v>37</v>
      </c>
      <c r="S7" s="128" t="s">
        <v>38</v>
      </c>
    </row>
    <row r="8" s="3" customFormat="1" ht="76" customHeight="1" spans="1:19">
      <c r="A8" s="38">
        <v>2</v>
      </c>
      <c r="B8" s="39" t="s">
        <v>39</v>
      </c>
      <c r="C8" s="33" t="s">
        <v>31</v>
      </c>
      <c r="D8" s="31" t="s">
        <v>32</v>
      </c>
      <c r="E8" s="34" t="s">
        <v>40</v>
      </c>
      <c r="F8" s="35" t="s">
        <v>41</v>
      </c>
      <c r="G8" s="36">
        <v>21.5</v>
      </c>
      <c r="H8" s="37" t="s">
        <v>35</v>
      </c>
      <c r="I8" s="37" t="s">
        <v>36</v>
      </c>
      <c r="J8" s="94">
        <v>1</v>
      </c>
      <c r="K8" s="94"/>
      <c r="L8" s="93">
        <v>0.0052</v>
      </c>
      <c r="M8" s="94">
        <v>0.0019</v>
      </c>
      <c r="N8" s="94">
        <v>0.0033</v>
      </c>
      <c r="O8" s="90">
        <v>0.0325</v>
      </c>
      <c r="P8" s="94">
        <v>0.012</v>
      </c>
      <c r="Q8" s="129">
        <v>0.0205</v>
      </c>
      <c r="R8" s="127" t="s">
        <v>37</v>
      </c>
      <c r="S8" s="128" t="s">
        <v>38</v>
      </c>
    </row>
    <row r="9" s="4" customFormat="1" ht="61" customHeight="1" spans="1:19">
      <c r="A9" s="31">
        <v>3</v>
      </c>
      <c r="B9" s="40" t="s">
        <v>42</v>
      </c>
      <c r="C9" s="33" t="s">
        <v>31</v>
      </c>
      <c r="D9" s="31" t="s">
        <v>32</v>
      </c>
      <c r="E9" s="34" t="s">
        <v>43</v>
      </c>
      <c r="F9" s="35" t="s">
        <v>44</v>
      </c>
      <c r="G9" s="41">
        <f>43.9+18+0.016</f>
        <v>61.916</v>
      </c>
      <c r="H9" s="37" t="s">
        <v>35</v>
      </c>
      <c r="I9" s="37" t="s">
        <v>36</v>
      </c>
      <c r="J9" s="94">
        <v>1</v>
      </c>
      <c r="K9" s="94"/>
      <c r="L9" s="93">
        <v>0.0202</v>
      </c>
      <c r="M9" s="94">
        <v>0.0115</v>
      </c>
      <c r="N9" s="94">
        <v>0.0087</v>
      </c>
      <c r="O9" s="90">
        <v>0.0485</v>
      </c>
      <c r="P9" s="94">
        <v>0.0358</v>
      </c>
      <c r="Q9" s="129">
        <v>0.0127</v>
      </c>
      <c r="R9" s="127" t="s">
        <v>37</v>
      </c>
      <c r="S9" s="128" t="s">
        <v>38</v>
      </c>
    </row>
    <row r="10" s="5" customFormat="1" ht="35" customHeight="1" spans="1:19">
      <c r="A10" s="23" t="s">
        <v>45</v>
      </c>
      <c r="B10" s="27" t="s">
        <v>46</v>
      </c>
      <c r="C10" s="42"/>
      <c r="D10" s="43"/>
      <c r="E10" s="44"/>
      <c r="F10" s="45" t="s">
        <v>47</v>
      </c>
      <c r="G10" s="46">
        <f>G11+G12+G13</f>
        <v>450</v>
      </c>
      <c r="H10" s="47"/>
      <c r="I10" s="47"/>
      <c r="J10" s="95"/>
      <c r="K10" s="95"/>
      <c r="L10" s="96"/>
      <c r="M10" s="95"/>
      <c r="N10" s="95"/>
      <c r="O10" s="97"/>
      <c r="P10" s="95"/>
      <c r="Q10" s="130"/>
      <c r="R10" s="42"/>
      <c r="S10" s="131"/>
    </row>
    <row r="11" s="6" customFormat="1" ht="90" customHeight="1" spans="1:19">
      <c r="A11" s="31">
        <v>1</v>
      </c>
      <c r="B11" s="48" t="s">
        <v>48</v>
      </c>
      <c r="C11" s="31" t="s">
        <v>49</v>
      </c>
      <c r="D11" s="31" t="s">
        <v>32</v>
      </c>
      <c r="E11" s="31" t="s">
        <v>50</v>
      </c>
      <c r="F11" s="35" t="s">
        <v>51</v>
      </c>
      <c r="G11" s="49">
        <v>150</v>
      </c>
      <c r="H11" s="50" t="s">
        <v>52</v>
      </c>
      <c r="I11" s="50" t="s">
        <v>53</v>
      </c>
      <c r="J11" s="98">
        <v>1</v>
      </c>
      <c r="K11" s="98"/>
      <c r="L11" s="99">
        <v>0.0338</v>
      </c>
      <c r="M11" s="99">
        <v>0.0116</v>
      </c>
      <c r="N11" s="99">
        <v>0.0222</v>
      </c>
      <c r="O11" s="99">
        <v>0.1512</v>
      </c>
      <c r="P11" s="99">
        <v>0.0568</v>
      </c>
      <c r="Q11" s="99">
        <v>0.0944</v>
      </c>
      <c r="R11" s="128" t="s">
        <v>54</v>
      </c>
      <c r="S11" s="128" t="s">
        <v>50</v>
      </c>
    </row>
    <row r="12" s="6" customFormat="1" ht="109" customHeight="1" spans="1:19">
      <c r="A12" s="51">
        <v>2</v>
      </c>
      <c r="B12" s="52" t="s">
        <v>55</v>
      </c>
      <c r="C12" s="53" t="s">
        <v>56</v>
      </c>
      <c r="D12" s="51" t="s">
        <v>32</v>
      </c>
      <c r="E12" s="54" t="s">
        <v>57</v>
      </c>
      <c r="F12" s="55" t="s">
        <v>58</v>
      </c>
      <c r="G12" s="49">
        <v>150</v>
      </c>
      <c r="H12" s="56" t="s">
        <v>59</v>
      </c>
      <c r="I12" s="56" t="s">
        <v>60</v>
      </c>
      <c r="J12" s="100"/>
      <c r="K12" s="100">
        <v>3</v>
      </c>
      <c r="L12" s="101">
        <v>0.0799</v>
      </c>
      <c r="M12" s="101">
        <v>0.0195</v>
      </c>
      <c r="N12" s="101">
        <f>L12-M12</f>
        <v>0.0604</v>
      </c>
      <c r="O12" s="101">
        <v>0.3249</v>
      </c>
      <c r="P12" s="101">
        <v>0.0975</v>
      </c>
      <c r="Q12" s="101">
        <f>O12-P12</f>
        <v>0.2274</v>
      </c>
      <c r="R12" s="127" t="s">
        <v>61</v>
      </c>
      <c r="S12" s="127" t="s">
        <v>57</v>
      </c>
    </row>
    <row r="13" s="6" customFormat="1" ht="114" customHeight="1" spans="1:19">
      <c r="A13" s="57"/>
      <c r="B13" s="58"/>
      <c r="C13" s="57"/>
      <c r="D13" s="57"/>
      <c r="E13" s="54" t="s">
        <v>62</v>
      </c>
      <c r="F13" s="55" t="s">
        <v>63</v>
      </c>
      <c r="G13" s="49">
        <v>150</v>
      </c>
      <c r="H13" s="56" t="s">
        <v>59</v>
      </c>
      <c r="I13" s="56" t="s">
        <v>60</v>
      </c>
      <c r="J13" s="31">
        <v>1</v>
      </c>
      <c r="K13" s="31">
        <v>1</v>
      </c>
      <c r="L13" s="102">
        <v>0.0113</v>
      </c>
      <c r="M13" s="102">
        <v>0.0044</v>
      </c>
      <c r="N13" s="102">
        <v>0.0069</v>
      </c>
      <c r="O13" s="102">
        <v>0.0565</v>
      </c>
      <c r="P13" s="102">
        <v>0.0155</v>
      </c>
      <c r="Q13" s="102">
        <v>0.041</v>
      </c>
      <c r="R13" s="127" t="s">
        <v>61</v>
      </c>
      <c r="S13" s="127" t="s">
        <v>62</v>
      </c>
    </row>
    <row r="14" s="6" customFormat="1" ht="42" customHeight="1" spans="1:19">
      <c r="A14" s="43" t="s">
        <v>64</v>
      </c>
      <c r="B14" s="59" t="s">
        <v>65</v>
      </c>
      <c r="C14" s="42"/>
      <c r="D14" s="43"/>
      <c r="E14" s="25"/>
      <c r="F14" s="60" t="s">
        <v>66</v>
      </c>
      <c r="G14" s="61">
        <f>SUM(G15:G18)</f>
        <v>149.35</v>
      </c>
      <c r="H14" s="47"/>
      <c r="I14" s="47"/>
      <c r="J14" s="103"/>
      <c r="K14" s="104"/>
      <c r="L14" s="97"/>
      <c r="M14" s="105"/>
      <c r="N14" s="106"/>
      <c r="O14" s="97"/>
      <c r="P14" s="96"/>
      <c r="Q14" s="106"/>
      <c r="R14" s="131"/>
      <c r="S14" s="131"/>
    </row>
    <row r="15" s="6" customFormat="1" ht="53" customHeight="1" spans="1:19">
      <c r="A15" s="38">
        <v>1</v>
      </c>
      <c r="B15" s="32" t="s">
        <v>67</v>
      </c>
      <c r="C15" s="31" t="s">
        <v>49</v>
      </c>
      <c r="D15" s="31" t="s">
        <v>32</v>
      </c>
      <c r="E15" s="31" t="s">
        <v>68</v>
      </c>
      <c r="F15" s="35" t="s">
        <v>69</v>
      </c>
      <c r="G15" s="62">
        <v>5.5</v>
      </c>
      <c r="H15" s="63" t="s">
        <v>70</v>
      </c>
      <c r="I15" s="107"/>
      <c r="J15" s="108">
        <v>1</v>
      </c>
      <c r="K15" s="108"/>
      <c r="L15" s="108">
        <v>0.0085</v>
      </c>
      <c r="M15" s="108">
        <v>0.0012</v>
      </c>
      <c r="N15" s="108">
        <v>0.0073</v>
      </c>
      <c r="O15" s="108">
        <v>0.0352</v>
      </c>
      <c r="P15" s="108">
        <v>0.007</v>
      </c>
      <c r="Q15" s="108">
        <v>0.0282</v>
      </c>
      <c r="R15" s="132" t="s">
        <v>71</v>
      </c>
      <c r="S15" s="128" t="s">
        <v>68</v>
      </c>
    </row>
    <row r="16" s="6" customFormat="1" ht="42" customHeight="1" spans="1:19">
      <c r="A16" s="38">
        <v>2</v>
      </c>
      <c r="B16" s="32" t="s">
        <v>72</v>
      </c>
      <c r="C16" s="31" t="s">
        <v>49</v>
      </c>
      <c r="D16" s="31" t="s">
        <v>32</v>
      </c>
      <c r="E16" s="31" t="s">
        <v>68</v>
      </c>
      <c r="F16" s="35" t="s">
        <v>73</v>
      </c>
      <c r="G16" s="31">
        <f>5.35</f>
        <v>5.35</v>
      </c>
      <c r="H16" s="63" t="s">
        <v>70</v>
      </c>
      <c r="I16" s="107"/>
      <c r="J16" s="31">
        <v>1</v>
      </c>
      <c r="K16" s="31"/>
      <c r="L16" s="31">
        <v>0.0258</v>
      </c>
      <c r="M16" s="31">
        <v>0.009</v>
      </c>
      <c r="N16" s="31">
        <v>0.0168</v>
      </c>
      <c r="O16" s="109">
        <v>0.124</v>
      </c>
      <c r="P16" s="31">
        <v>0.0457</v>
      </c>
      <c r="Q16" s="31">
        <v>0.0783</v>
      </c>
      <c r="R16" s="132" t="s">
        <v>71</v>
      </c>
      <c r="S16" s="128" t="s">
        <v>68</v>
      </c>
    </row>
    <row r="17" s="6" customFormat="1" ht="46" customHeight="1" spans="1:19">
      <c r="A17" s="38">
        <v>3</v>
      </c>
      <c r="B17" s="32" t="s">
        <v>74</v>
      </c>
      <c r="C17" s="31" t="s">
        <v>49</v>
      </c>
      <c r="D17" s="31" t="s">
        <v>32</v>
      </c>
      <c r="E17" s="31" t="s">
        <v>50</v>
      </c>
      <c r="F17" s="35" t="s">
        <v>75</v>
      </c>
      <c r="G17" s="62">
        <v>75</v>
      </c>
      <c r="H17" s="63" t="s">
        <v>70</v>
      </c>
      <c r="I17" s="107"/>
      <c r="J17" s="108"/>
      <c r="K17" s="98">
        <v>1</v>
      </c>
      <c r="L17" s="99">
        <v>0.0226</v>
      </c>
      <c r="M17" s="99">
        <v>0.0056</v>
      </c>
      <c r="N17" s="99">
        <f>L17-M17</f>
        <v>0.017</v>
      </c>
      <c r="O17" s="99">
        <v>0.1257</v>
      </c>
      <c r="P17" s="99">
        <v>0.0372</v>
      </c>
      <c r="Q17" s="133">
        <f>O17-P17</f>
        <v>0.0885</v>
      </c>
      <c r="R17" s="132" t="s">
        <v>71</v>
      </c>
      <c r="S17" s="128" t="s">
        <v>50</v>
      </c>
    </row>
    <row r="18" s="6" customFormat="1" ht="47" customHeight="1" spans="1:19">
      <c r="A18" s="38">
        <v>4</v>
      </c>
      <c r="B18" s="64" t="s">
        <v>76</v>
      </c>
      <c r="C18" s="65" t="s">
        <v>49</v>
      </c>
      <c r="D18" s="31" t="s">
        <v>32</v>
      </c>
      <c r="E18" s="65" t="s">
        <v>77</v>
      </c>
      <c r="F18" s="66" t="s">
        <v>78</v>
      </c>
      <c r="G18" s="67">
        <v>63.5</v>
      </c>
      <c r="H18" s="63" t="s">
        <v>70</v>
      </c>
      <c r="I18" s="110"/>
      <c r="J18" s="111">
        <v>1</v>
      </c>
      <c r="K18" s="111"/>
      <c r="L18" s="112">
        <v>0.031</v>
      </c>
      <c r="M18" s="113">
        <v>0.0134</v>
      </c>
      <c r="N18" s="113">
        <v>0.0176</v>
      </c>
      <c r="O18" s="114">
        <v>0.071</v>
      </c>
      <c r="P18" s="113">
        <v>0.0548</v>
      </c>
      <c r="Q18" s="113">
        <f>O18-P18</f>
        <v>0.0162</v>
      </c>
      <c r="R18" s="132" t="s">
        <v>71</v>
      </c>
      <c r="S18" s="128" t="s">
        <v>77</v>
      </c>
    </row>
    <row r="19" s="6" customFormat="1" ht="41" customHeight="1" spans="1:19">
      <c r="A19" s="68" t="s">
        <v>79</v>
      </c>
      <c r="B19" s="69" t="s">
        <v>80</v>
      </c>
      <c r="C19" s="70"/>
      <c r="D19" s="23"/>
      <c r="E19" s="70"/>
      <c r="F19" s="69" t="s">
        <v>81</v>
      </c>
      <c r="G19" s="71">
        <f>G20</f>
        <v>300</v>
      </c>
      <c r="H19" s="72"/>
      <c r="I19" s="115"/>
      <c r="J19" s="116"/>
      <c r="K19" s="116"/>
      <c r="L19" s="117"/>
      <c r="M19" s="118"/>
      <c r="N19" s="118"/>
      <c r="O19" s="119"/>
      <c r="P19" s="118"/>
      <c r="Q19" s="118"/>
      <c r="R19" s="134"/>
      <c r="S19" s="131"/>
    </row>
    <row r="20" s="6" customFormat="1" ht="92" customHeight="1" spans="1:19">
      <c r="A20" s="73">
        <v>1</v>
      </c>
      <c r="B20" s="32" t="s">
        <v>82</v>
      </c>
      <c r="C20" s="54" t="s">
        <v>83</v>
      </c>
      <c r="D20" s="74" t="s">
        <v>84</v>
      </c>
      <c r="E20" s="75" t="s">
        <v>85</v>
      </c>
      <c r="F20" s="32" t="s">
        <v>86</v>
      </c>
      <c r="G20" s="76">
        <v>300</v>
      </c>
      <c r="H20" s="77" t="s">
        <v>87</v>
      </c>
      <c r="I20" s="120"/>
      <c r="J20" s="73">
        <v>142</v>
      </c>
      <c r="K20" s="73">
        <v>113</v>
      </c>
      <c r="L20" s="121">
        <v>0.341</v>
      </c>
      <c r="M20" s="121">
        <v>0.341</v>
      </c>
      <c r="N20" s="121"/>
      <c r="O20" s="121">
        <v>1.535</v>
      </c>
      <c r="P20" s="121">
        <v>1.535</v>
      </c>
      <c r="Q20" s="121"/>
      <c r="R20" s="135" t="s">
        <v>88</v>
      </c>
      <c r="S20" s="135" t="s">
        <v>89</v>
      </c>
    </row>
    <row r="21" s="6" customFormat="1" ht="36" customHeight="1" spans="1:19">
      <c r="A21" s="78" t="s">
        <v>90</v>
      </c>
      <c r="B21" s="79" t="s">
        <v>91</v>
      </c>
      <c r="C21" s="79"/>
      <c r="D21" s="79"/>
      <c r="E21" s="79"/>
      <c r="F21" s="79" t="s">
        <v>92</v>
      </c>
      <c r="G21" s="80">
        <f>G22</f>
        <v>35.25</v>
      </c>
      <c r="H21" s="79"/>
      <c r="I21" s="79"/>
      <c r="J21" s="79"/>
      <c r="K21" s="79"/>
      <c r="L21" s="79"/>
      <c r="M21" s="79"/>
      <c r="N21" s="79"/>
      <c r="O21" s="79"/>
      <c r="P21" s="79"/>
      <c r="Q21" s="79"/>
      <c r="R21" s="79"/>
      <c r="S21" s="79"/>
    </row>
    <row r="22" s="7" customFormat="1" ht="49" customHeight="1" spans="1:19">
      <c r="A22" s="31">
        <v>1</v>
      </c>
      <c r="B22" s="81" t="s">
        <v>93</v>
      </c>
      <c r="C22" s="31" t="s">
        <v>49</v>
      </c>
      <c r="D22" s="31" t="s">
        <v>32</v>
      </c>
      <c r="E22" s="31" t="s">
        <v>94</v>
      </c>
      <c r="F22" s="82" t="s">
        <v>95</v>
      </c>
      <c r="G22" s="83">
        <v>35.25</v>
      </c>
      <c r="H22" s="81"/>
      <c r="I22" s="81"/>
      <c r="J22" s="81"/>
      <c r="K22" s="81"/>
      <c r="L22" s="81"/>
      <c r="M22" s="81"/>
      <c r="N22" s="81"/>
      <c r="O22" s="81"/>
      <c r="P22" s="81"/>
      <c r="Q22" s="81"/>
      <c r="R22" s="127" t="s">
        <v>54</v>
      </c>
      <c r="S22" s="31" t="s">
        <v>96</v>
      </c>
    </row>
  </sheetData>
  <mergeCells count="20">
    <mergeCell ref="A1:S1"/>
    <mergeCell ref="H2:Q2"/>
    <mergeCell ref="J3:K3"/>
    <mergeCell ref="L3:N3"/>
    <mergeCell ref="O3:Q3"/>
    <mergeCell ref="A2:A4"/>
    <mergeCell ref="A12:A13"/>
    <mergeCell ref="B2:B3"/>
    <mergeCell ref="B12:B13"/>
    <mergeCell ref="C2:C3"/>
    <mergeCell ref="C12:C13"/>
    <mergeCell ref="D2:D3"/>
    <mergeCell ref="D12:D13"/>
    <mergeCell ref="E2:E3"/>
    <mergeCell ref="F2:F3"/>
    <mergeCell ref="G2:G3"/>
    <mergeCell ref="H3:H4"/>
    <mergeCell ref="I3:I4"/>
    <mergeCell ref="R2:R4"/>
    <mergeCell ref="S2:S4"/>
  </mergeCells>
  <printOptions horizontalCentered="1"/>
  <pageMargins left="0.354166666666667" right="0.354166666666667" top="0.432638888888889" bottom="0.314583333333333" header="0.590277777777778" footer="0.5"/>
  <pageSetup paperSize="9" scale="41" fitToHeight="0" orientation="landscape" horizontalDpi="600"/>
  <headerFooter/>
  <ignoredErrors>
    <ignoredError sqref="G9:G10 G14" unlockedFormula="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鼹鼠的故事</cp:lastModifiedBy>
  <dcterms:created xsi:type="dcterms:W3CDTF">2023-01-06T11:56:00Z</dcterms:created>
  <dcterms:modified xsi:type="dcterms:W3CDTF">2025-09-22T07:33:14Z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C999C9C5DF62420BA1566319F23ED793_13</vt:lpwstr>
  </property>
  <property fmtid="{D5CDD505-2E9C-101B-9397-08002B2CF9AE}" pid="3" name="KSOProductBuildVer">
    <vt:lpwstr>2052-12.1.0.22529</vt:lpwstr>
  </property>
  <property fmtid="{D5CDD505-2E9C-101B-9397-08002B2CF9AE}" pid="4" name="KSOReadingLayout">
    <vt:bool>true</vt:bool>
  </property>
</Properties>
</file>