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4稿" sheetId="5" r:id="rId1"/>
  </sheets>
  <definedNames>
    <definedName name="_xlnm._FilterDatabase" localSheetId="0" hidden="1">'4稿'!$A$1:$T$132</definedName>
    <definedName name="_?">#REF!</definedName>
    <definedName name="__?">#REF!</definedName>
    <definedName name="___?">#REF!</definedName>
    <definedName name="_xlnm.Print_Titles" localSheetId="0">'4稿'!$2:$4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<sst xmlns="http://schemas.openxmlformats.org/spreadsheetml/2006/main" count="973" uniqueCount="412">
  <si>
    <t>张家川县2024年中央省级第二批财政衔接推进乡村振兴补助资金项目计划表</t>
  </si>
  <si>
    <t>序号</t>
  </si>
  <si>
    <t>项目名称</t>
  </si>
  <si>
    <t>建设
性质</t>
  </si>
  <si>
    <t>建设起止年限</t>
  </si>
  <si>
    <t>建设
地点</t>
  </si>
  <si>
    <t>建设内容与规模</t>
  </si>
  <si>
    <t>投资
规模
（万元）</t>
  </si>
  <si>
    <t>绩效目标</t>
  </si>
  <si>
    <t>项目
主管
单位</t>
  </si>
  <si>
    <t>项目
实施
单位</t>
  </si>
  <si>
    <t>项目效益情况</t>
  </si>
  <si>
    <t>利益联结机制</t>
  </si>
  <si>
    <t>受益村数
（个）</t>
  </si>
  <si>
    <t>受益户数
（万户）</t>
  </si>
  <si>
    <t>受益人数
（万人）</t>
  </si>
  <si>
    <t>合计</t>
  </si>
  <si>
    <t>脱贫村</t>
  </si>
  <si>
    <t>其他村</t>
  </si>
  <si>
    <t>小计</t>
  </si>
  <si>
    <t>脱贫户
（含监测对象）</t>
  </si>
  <si>
    <t>其他农户</t>
  </si>
  <si>
    <t>脱贫人口数
（含监测对象）</t>
  </si>
  <si>
    <t>其他人口数</t>
  </si>
  <si>
    <t>一</t>
  </si>
  <si>
    <t>产业发展项目</t>
  </si>
  <si>
    <t>概算投资4207.80万元用于实施产业发展项目。</t>
  </si>
  <si>
    <t>（一）</t>
  </si>
  <si>
    <t>到户种植业</t>
  </si>
  <si>
    <t>概算投资17.69万元用于实施三类户种植业项目。</t>
  </si>
  <si>
    <t>旱作农业到户补助项目</t>
  </si>
  <si>
    <t>在9乡镇投入3.52万元用于三类户种植旱作农业176，每亩补助200元。</t>
  </si>
  <si>
    <t>张家川镇旱作农业种植到户项目</t>
  </si>
  <si>
    <t>新建</t>
  </si>
  <si>
    <t>2024.05-2024.12</t>
  </si>
  <si>
    <t>张家川镇</t>
  </si>
  <si>
    <t>堡山村1户2亩。每亩200元。</t>
  </si>
  <si>
    <t>提高农作物产量，增加农户收益，亩均增收100-300元。带动经济增长</t>
  </si>
  <si>
    <t>直接补助到户，减轻农户负担，提高种植积极性，增加农民收入。</t>
  </si>
  <si>
    <t>县农业农村局</t>
  </si>
  <si>
    <t>胡川镇旱作农业到户补助项目</t>
  </si>
  <si>
    <t>胡川镇</t>
  </si>
  <si>
    <t>胡川镇4村种植旱作农业31亩，其中：胡川村5亩，祁沟村20亩，刘塬村3亩，仓下村3亩。</t>
  </si>
  <si>
    <t>马鹿镇旱作农业种植到户补助项目</t>
  </si>
  <si>
    <t xml:space="preserve">新建 </t>
  </si>
  <si>
    <t>马鹿镇</t>
  </si>
  <si>
    <t>在马鹿镇投入0.22万元为3村3户三类户种旱作农业11亩，每亩补助200元。其中花园村1户4亩、长宁村1户3亩，堡梁村1户4亩。</t>
  </si>
  <si>
    <t>马关镇旱作农业到户补助项目</t>
  </si>
  <si>
    <t>马关镇</t>
  </si>
  <si>
    <t>在东庄村投入0.86万元三类户种植旱作农业43亩，每亩补助200元。</t>
  </si>
  <si>
    <t>川王镇旱作农业到户补助项目</t>
  </si>
  <si>
    <t>川王镇</t>
  </si>
  <si>
    <t>投资0.1万元落实旱作农业5亩，其中范湾村5亩，每亩补助200元。</t>
  </si>
  <si>
    <t>梁山镇旱作农业到户补助项目</t>
  </si>
  <si>
    <t>梁山镇</t>
  </si>
  <si>
    <t>在梁山镇投入0.22万元三类户种植旱作农业11亩，每亩补助200元。其中杨崖村1户6亩；杨渠村1户5亩。</t>
  </si>
  <si>
    <t>大阳镇旱作农业到户补助项目</t>
  </si>
  <si>
    <t>大阳镇</t>
  </si>
  <si>
    <t>大阳镇投入0.78万元三类户种植旱作农业39亩，每亩补助200元。其中梁堡村5户12亩；刘沟村5户10亩；下渠村4户8亩；太原村8户3亩；下李村1户3亩；高沟村1户3亩。</t>
  </si>
  <si>
    <t>张棉驿乡旱作农业到户补助项目</t>
  </si>
  <si>
    <t>张棉驿乡</t>
  </si>
  <si>
    <t>在张棉驿乡实施三类户种植旱作农业20亩，每亩补助200元。其中和平村6户20亩。</t>
  </si>
  <si>
    <t>连五乡旱作农业到户补助项目</t>
  </si>
  <si>
    <t>连五乡</t>
  </si>
  <si>
    <t>连五乡投入0.28万元三类户种植旱作农业14亩，每亩补助200元。其中黄家村2户6亩，陈家村1户4亩，中渠村2户4亩。</t>
  </si>
  <si>
    <t>马铃薯种植到户补助项目</t>
  </si>
  <si>
    <t>在11乡镇投入8.85万元用于三类户种植马铃薯147.5亩，每亩补助600元。</t>
  </si>
  <si>
    <t>张家川镇马铃薯种植到户项目</t>
  </si>
  <si>
    <t>刘家村10户50亩。每亩600元。</t>
  </si>
  <si>
    <t>提高马铃薯产量，增加农户收益，亩均增收100-300元。带动经济增长</t>
  </si>
  <si>
    <t>直接补助到户，减轻农户负担，提高马铃薯种植积极性，增加农民收入。</t>
  </si>
  <si>
    <t>马鹿镇马铃薯种植到户补助项目</t>
  </si>
  <si>
    <t>在马鹿镇投入0.3万元为5村5户三类户种植马铃薯5亩，每亩补助600元。其中金川村1户1亩；康王村1户1亩，白杨村1户1亩，花园村1户1亩，堡梁1户1亩。</t>
  </si>
  <si>
    <t>胡川镇马铃薯种植到户补助项目</t>
  </si>
  <si>
    <t>胡川镇3村种植马铃薯18亩，其中：潘峪村马铃薯1亩，祁沟村15亩，刘塬村1亩，仓下村1亩。</t>
  </si>
  <si>
    <t>刘堡镇马铃薯种植到户补助项目</t>
  </si>
  <si>
    <t>刘堡镇</t>
  </si>
  <si>
    <t>在刘堡镇郑沟村实施马铃薯补助项目1亩，补助600元。</t>
  </si>
  <si>
    <t>川王镇马铃薯种植到户补助项目</t>
  </si>
  <si>
    <t>投资0.06万元种植马铃薯1亩。范湾村1亩，每亩补助600元。</t>
  </si>
  <si>
    <t>大阳镇马铃薯种植到户补助项目</t>
  </si>
  <si>
    <t>大阳镇投入1.05万元三类户种植马铃薯17.5亩，每亩补助600元。其中梁堡村2户2.5亩；刘沟村5户3.5亩；下渠村7户8.5亩；太原村2亩；下李村1户1亩。</t>
  </si>
  <si>
    <t>梁山镇马铃薯种植到户补助项目</t>
  </si>
  <si>
    <t>在梁山镇投入0.24万元三类户种植马铃薯4亩，每亩补助600元。其中杨崖村1户2亩；杨渠村1户2亩。</t>
  </si>
  <si>
    <t>张棉驿乡马铃薯种植到户补助项目</t>
  </si>
  <si>
    <t>在张棉驿乡镇投入0.18万元三类户种植马铃薯3亩，每亩补助600元。其中和平村1户3亩。</t>
  </si>
  <si>
    <t>平安乡马铃薯种植到户补助项目</t>
  </si>
  <si>
    <t>平安乡</t>
  </si>
  <si>
    <t>在平安乡投入2.28万元三类户种植马铃薯38亩，每亩补助600元。其中马原村10户20亩，磨马村1户3亩，铁固村5户15亩。</t>
  </si>
  <si>
    <t>连五乡马铃薯种植到户补助项目</t>
  </si>
  <si>
    <t>连五乡投入0.48万元三类户种植马铃薯8亩，每亩补助600元。其中黄家村2户4亩，陈家村1亩，中渠村2户3亩。</t>
  </si>
  <si>
    <t>木河乡马铃薯种植到户补助项目</t>
  </si>
  <si>
    <t>木河乡</t>
  </si>
  <si>
    <t>在木河乡马坪村落实马铃薯种植到户项目补助1户2亩。</t>
  </si>
  <si>
    <t>高原夏菜种植到户补助项目</t>
  </si>
  <si>
    <t>在平安乡投入0.48万元用于三类户种植高原夏菜8亩，每亩补助600元。</t>
  </si>
  <si>
    <t>平安乡高原夏菜种植到户补助项目</t>
  </si>
  <si>
    <t>在平安乡投入0.48万元三类户种植高原夏菜8亩，每亩补助600元。其中铁固村1户8亩。</t>
  </si>
  <si>
    <t>提高蔬菜种植积极性，增加农户收入</t>
  </si>
  <si>
    <t>直接补助到户，减轻农户负担，提高蔬菜种植积极性，增加农民收入。</t>
  </si>
  <si>
    <t>中药材种植到户补助项目</t>
  </si>
  <si>
    <t>在3乡镇投入4.76万元三类户种植中药材28亩，每亩补助1700元。</t>
  </si>
  <si>
    <t>张家川镇中药材种植到户项目</t>
  </si>
  <si>
    <t>杨川村3户9亩（黄芩）。每亩1700元。</t>
  </si>
  <si>
    <t>扶持三类户中药材产业发展壮大</t>
  </si>
  <si>
    <t>直接补助到户，减轻农户负担，提高中药材种粮积极性，增加农民收入。</t>
  </si>
  <si>
    <t>大阳镇中药材种植到户补助项目</t>
  </si>
  <si>
    <t>大阳镇投入1.7万元三类户种植中药材10亩，每亩补助1700元，共补助10亩；</t>
  </si>
  <si>
    <t>直接补助到户，减轻农户负担，提高中药材种植积极性，增加农民收入。</t>
  </si>
  <si>
    <t>张棉驿乡中药材种植到户补助项目</t>
  </si>
  <si>
    <t>在张棉驿乡投入1.53万元三类户种植中药材9亩，每亩补助1700元。其中上蒋村2户9亩。</t>
  </si>
  <si>
    <t>火麻种植到户补助项目</t>
  </si>
  <si>
    <t>在马鹿镇投资0.08万元用于三类户种植火麻2亩，每亩补助400元。</t>
  </si>
  <si>
    <t>在堡梁村投入0.08万元为1户三类户种植火麻2亩，每亩补助400元。</t>
  </si>
  <si>
    <t>扶持1户三类户实施火麻种植补助项目以激励三类户扩大种植规模增加收入。</t>
  </si>
  <si>
    <t>带动1户三类户通过产业扶持增加收入，激励农户产业发展积极性</t>
  </si>
  <si>
    <t>（二）</t>
  </si>
  <si>
    <t>到户养殖业</t>
  </si>
  <si>
    <t>概算投资42.68万元用于实施三类户养殖业项目。</t>
  </si>
  <si>
    <t>饲草种植到户补助项目</t>
  </si>
  <si>
    <t>在平安乡投入0.18万元用于三类户种植饲草6亩，每亩补助300元。</t>
  </si>
  <si>
    <t>平安乡饲草种植到户补助项目</t>
  </si>
  <si>
    <t>在平安乡投入0.18万元三类户种植饲草6亩，每亩补助300元。其中磨马村2户6亩。</t>
  </si>
  <si>
    <t>提高饲草种植积极性，增加农户收入</t>
  </si>
  <si>
    <t>县畜牧中心</t>
  </si>
  <si>
    <t>基础母牛购进到户补助项目</t>
  </si>
  <si>
    <t>在全县投入19万元用于三类户购进基础母牛38头，每头补助5000元。</t>
  </si>
  <si>
    <t>张家川镇基础母牛购进到户补助项目</t>
  </si>
  <si>
    <t>共10头。前山村2户4头、上磨村4户6头。每头5000元。</t>
  </si>
  <si>
    <t>扶持三类户发展养殖产业，提高养殖收益</t>
  </si>
  <si>
    <t>通过补贴引进，提高农民养牛的积极性，增加农民收入。</t>
  </si>
  <si>
    <t>马鹿镇基础母牛购进到户补助项目</t>
  </si>
  <si>
    <t>在马鹿镇投入1万元为1村2户三类户补助基础母牛购进到户补助项目2头，每头补助5000元。其中金川村2户2头。</t>
  </si>
  <si>
    <t>恭门镇基础母牛购进到户补助项目</t>
  </si>
  <si>
    <t>恭门镇</t>
  </si>
  <si>
    <t>在恭门镇投入1万元为恭门村三类户补助基础母牛2头。</t>
  </si>
  <si>
    <t>刘堡镇基础母牛购进到户补助项目</t>
  </si>
  <si>
    <t>共补助基础母牛4头， 董家村基础母牛1头，芦科村基础母牛2头，杜家村基础母牛1头。</t>
  </si>
  <si>
    <t>马关镇基础母牛购进到户补助项目</t>
  </si>
  <si>
    <t>在马关镇投入4万元用于购进基础母牛8头，其中东庄村3头，西山村5头，每头补助5000元。</t>
  </si>
  <si>
    <t>胡川镇基础母牛购进到户补助项目</t>
  </si>
  <si>
    <t>胡川镇母牛到户2村，其中：仓下村购进基础母牛1头，刘塬村基础母牛1头。</t>
  </si>
  <si>
    <t>川王镇基础母牛购进到户补助项目</t>
  </si>
  <si>
    <t>投资2.5万元补助基础母牛5头，其中小河村2头，海湾村3头，每头补助5000元</t>
  </si>
  <si>
    <t>大阳镇基础母牛购进到户补助项目</t>
  </si>
  <si>
    <t>大阳镇投入1万元三类户基础母牛购进到户2头，每头补助5000元。其中高沟村1户2头</t>
  </si>
  <si>
    <t>连五乡基础母牛购进到户补助项目</t>
  </si>
  <si>
    <t>在连五乡投入1.5万元三类户购进基础母牛3头，每头补助5000元。其中兰家村2户2头，陈家村1户1头。</t>
  </si>
  <si>
    <t>基础母羊购进到户补助项目</t>
  </si>
  <si>
    <t>在5乡镇投入5.5万元用于三类户购进基础母羊110只，每只补助500元。</t>
  </si>
  <si>
    <t>张家川镇基础母羊购进到户补助项目</t>
  </si>
  <si>
    <t>上磨村1户40只。每只500元。</t>
  </si>
  <si>
    <t>通过发放补贴，提高农民养羊牛的积极性，增加农民收入。</t>
  </si>
  <si>
    <t>刘堡镇基础母羊购进到户补助项目</t>
  </si>
  <si>
    <t>在郑沟村为三类户实施基础母羊养殖补助10头，每头补助500元，共计0.5万元</t>
  </si>
  <si>
    <t>马关镇基础母羊购进到户补助项目</t>
  </si>
  <si>
    <t>在马关镇投入1.5万元用于三类户购进基础母羊30只，其中小庄村30只，每只补助500元。</t>
  </si>
  <si>
    <t>川王镇基础母羊购进到户补助项目</t>
  </si>
  <si>
    <t>投资1万元购进基础母羊20只，其中西崖村20只，每只补助500元。</t>
  </si>
  <si>
    <t>连五乡基础母羊购进到户补助项目</t>
  </si>
  <si>
    <t>在连五乡投入0.5万元三类户购进基础母羊10只，每只补助500元。其中连五村1户10只。</t>
  </si>
  <si>
    <t>羊羔到户补助项目</t>
  </si>
  <si>
    <t>在3乡镇投入0.8万元三类户补助羊羔80只，每只补助100元。</t>
  </si>
  <si>
    <t>马鹿镇羊羔到户补助项目</t>
  </si>
  <si>
    <t>在马鹿镇投入0.3万元为2村2户三类户补助羊羔30只，每只补助100元。其中宝坪村1户20只，大滩1户10只。</t>
  </si>
  <si>
    <t>带动2户三类户通过产业扶持增加收入，激励农户产业发展积极性</t>
  </si>
  <si>
    <t>恭门镇羊羔到户补助项目</t>
  </si>
  <si>
    <t>共35只，杨坡村35只；</t>
  </si>
  <si>
    <t>马关镇羊羔到户补助项目</t>
  </si>
  <si>
    <t>在马关镇庙湾村投入0.15万元三类户羊羔补助15只，每只补助100元。</t>
  </si>
  <si>
    <t>马驹到户补助项目</t>
  </si>
  <si>
    <t>在马鹿镇投入1.4万元用于三类户补助马驹7匹，每匹补助2000元。</t>
  </si>
  <si>
    <t>马鹿镇马驹到户补助项目</t>
  </si>
  <si>
    <t>在马鹿镇投入1.4万元为1村1户三类户补助马驹7匹，每匹补助2000元。石庄科村1户7匹。</t>
  </si>
  <si>
    <t>预计扶持1户三类户扩大养殖规模增加收入</t>
  </si>
  <si>
    <t>新建养畜暖棚建设到户补助项目</t>
  </si>
  <si>
    <t>在4乡镇投入6万元用于三类户新建养畜暖棚6座，每座补助1万元。</t>
  </si>
  <si>
    <t>平安乡新建养畜暖棚建设到户补助项目</t>
  </si>
  <si>
    <t>在平安乡投入1万元三类户新建养畜暖棚1座，每座补助1万元，其中磨马村1户1座。</t>
  </si>
  <si>
    <t>通过养殖业补助扶持，增加收入，巩固拓展脱贫攻坚成果</t>
  </si>
  <si>
    <t>改善养殖基础条件，增加农民养殖积极性，提高农民收入</t>
  </si>
  <si>
    <t>刘堡镇新建养畜暖棚建设到户补助项目</t>
  </si>
  <si>
    <t>在郑沟村为三类户实施养畜暖棚建设项目1座，每座补助1万元，共计投资1万元。</t>
  </si>
  <si>
    <t>胡川镇新建养畜暖棚建设到户补助项目</t>
  </si>
  <si>
    <t>胡川镇新建养畜暖棚3座，其中：刘塬村养畜暖棚2座，胡川村养畜暖棚1座。</t>
  </si>
  <si>
    <t>连五乡新建养畜暖棚建设到户补助项目</t>
  </si>
  <si>
    <t>在连五乡投入1万元三类户新建养畜暖棚1座，每座补助1万元。其中贠家村1户1座。</t>
  </si>
  <si>
    <t>电动铡草机到户补助项目</t>
  </si>
  <si>
    <t>在6乡镇投入9.6万元用于三类户购进电动铡草机16台，每台补助6000元。</t>
  </si>
  <si>
    <t>刘堡镇电动铡草机到户补助项目</t>
  </si>
  <si>
    <t>为米家村购进电动铡草机2台</t>
  </si>
  <si>
    <t>便捷农民生产效率，提高收入</t>
  </si>
  <si>
    <t>改善养殖基础条件，增加农民养殖积极性，提高农民收入。</t>
  </si>
  <si>
    <t>胡川镇电动铡草机到户补助项目</t>
  </si>
  <si>
    <t>胡川镇电动铡草机1村，其中：阳山村电动铡草机1台。</t>
  </si>
  <si>
    <t>大阳镇电动铡草机到户补助项目</t>
  </si>
  <si>
    <t>大阳镇投入1.8万元三类户购进电动铡草机3台，每台补助6000元。其中：高沟村3户3台。</t>
  </si>
  <si>
    <t>马关镇电动铡草机到户补助项目</t>
  </si>
  <si>
    <t>在马关镇投入3万元为三类户购进电动铡草机5台，其中东庄村2台，东山村2台,黄花村1台，每台补助6000元。</t>
  </si>
  <si>
    <t>马鹿镇电动铡草机购进补助项目</t>
  </si>
  <si>
    <t>在堡梁村投入0.6万元购进电动铡草机1台，每座补助6000元。</t>
  </si>
  <si>
    <t>闫家乡电动铡草机购进补助项目</t>
  </si>
  <si>
    <t>闫家乡</t>
  </si>
  <si>
    <t>闫家乡购进铡草机4台，每台补助6000元，共计2.4万元，其中神树村3台，王坪村1台。</t>
  </si>
  <si>
    <t>饲草料棚建设到户补助项目</t>
  </si>
  <si>
    <t>在平安乡投入0.2万元用于三类户建设饲草料棚1座，每座补助2000元。</t>
  </si>
  <si>
    <t>平安乡饲草料棚建设到户补助项目</t>
  </si>
  <si>
    <t>在平安乡投入0.2万元三类户建设饲草料棚1座，每座补助2000元，其中大湾村1户1座。</t>
  </si>
  <si>
    <t>（三）</t>
  </si>
  <si>
    <t>庭院经济</t>
  </si>
  <si>
    <t>概算投资1.14万元用于实施三类户庭院经济项目。</t>
  </si>
  <si>
    <t>庭院经济到户补助项目</t>
  </si>
  <si>
    <t>在4乡镇投入1.14万元用于三类户发展庭院经济。</t>
  </si>
  <si>
    <t>刘堡镇庭院经济到户补助项目</t>
  </si>
  <si>
    <t>刘堡村庭院经济微菜园2户0.3万元</t>
  </si>
  <si>
    <t>推动家庭经济发展，增加农民收入</t>
  </si>
  <si>
    <t>通过补贴，提高群众发展庭院经济积极性，增加其收入，进而巩固脱贫 攻坚成果</t>
  </si>
  <si>
    <t>马鹿镇庭院经济到户补助项目</t>
  </si>
  <si>
    <t>在马鹿镇投入0.45万元为2村3户。其中在康王村投入0.15万元用于三类户发展庭院特色种植1户，在花园村投入0.3户万元用于三类户发展庭院特色种植2户。</t>
  </si>
  <si>
    <t>马关镇庭院经济到户补助项目</t>
  </si>
  <si>
    <t>在马关镇八杜村实施庭院经济项目1户，其中1户特色种植，补助0.15万元。</t>
  </si>
  <si>
    <t>胡川镇庭院经济到户补助项目</t>
  </si>
  <si>
    <t>胡川镇王安村庭院经济特色养殖鸡60只0.09万元，窑上村庭院特色种植1户0.15万元。</t>
  </si>
  <si>
    <t>（四）</t>
  </si>
  <si>
    <t>储运类项目</t>
  </si>
  <si>
    <t>概算投资377.76万元用于实施储运类项目。</t>
  </si>
  <si>
    <t>刘堡镇马铃薯储藏库建设项目</t>
  </si>
  <si>
    <t>投入377.76万元在赵湾村建设2000平米马铃薯贮藏库一座，含场地平整及附属工程。</t>
  </si>
  <si>
    <t>改善马铃薯储藏条件，减少因储藏不科学导致的马铃薯损失</t>
  </si>
  <si>
    <t>通过吸纳就业、土地流转等方式，提高农户收入，并通过协议约定比例给村集体分红</t>
  </si>
  <si>
    <t>县种子管理站</t>
  </si>
  <si>
    <t>（五）</t>
  </si>
  <si>
    <t>绿色标准化种养殖基地建设补助项目</t>
  </si>
  <si>
    <t>概算投资2544.36万元用于实施绿色标准化种养殖基地建设补助项目。</t>
  </si>
  <si>
    <t>饲草收贮补助项目</t>
  </si>
  <si>
    <t>相关乡镇</t>
  </si>
  <si>
    <t>在全县收贮饲草37.9528万吨，每吨补贴50元。</t>
  </si>
  <si>
    <t>提高合作社种植积极性，推动全乡饲草产业发展，加强畜牧业发展</t>
  </si>
  <si>
    <t>通过流转土地、务工就业，带动农户务工增加家庭收入。</t>
  </si>
  <si>
    <t>龙山镇饲料玉米种植补助项目</t>
  </si>
  <si>
    <t>龙山镇</t>
  </si>
  <si>
    <t>龙山镇共1000亩，其中：四方村1000亩。</t>
  </si>
  <si>
    <t>中药材种植基地补助项目</t>
  </si>
  <si>
    <t>投入158.64万元在6乡镇种植中药材，其中马关镇650亩58.5万元，闫家乡130亩半夏19.5万元，闫家乡500亩林下经济中药材16.5万元，川王镇130亩半夏19.5万元，张棉驿乡冬花220亩19.8万元、独活226亩20.34万元，梁山镇50亩4.5万元。</t>
  </si>
  <si>
    <t>提高合作社运营积极性，推动中药材产业发展</t>
  </si>
  <si>
    <t>通过土地流转、就近务工等形式增加农户收入，</t>
  </si>
  <si>
    <t>火麻种植基地补助项目</t>
  </si>
  <si>
    <t>马鹿镇、闫家乡</t>
  </si>
  <si>
    <t>投入374.48万元在2乡镇种植火麻9362亩，亩补助400元。马鹿镇8092亩，闫家乡1270亩。</t>
  </si>
  <si>
    <t>带动全乡火麻产业发展，提高本地粮食安全，提高农民收入</t>
  </si>
  <si>
    <t>带动全乡火麻产业发展，助力农村振兴通过务工、土地流转等方式提高农民收入</t>
  </si>
  <si>
    <t>羊肚菌种植补助项目</t>
  </si>
  <si>
    <t>投入8.4万元在2乡镇种植羊肚菌42亩，亩补助2000元。刘堡镇12亩，胡川镇30亩。</t>
  </si>
  <si>
    <t>调整产业结构，推动羊肚菌产业发展</t>
  </si>
  <si>
    <t>通过土地流转、就近务工等形式，增加农户收入。</t>
  </si>
  <si>
    <t>菌类种植基地补助项目</t>
  </si>
  <si>
    <t>投入21万元在4乡镇种植菌类21万棒，每棒补助1元。龙山镇5万棒，大阳镇2万棒，刘堡镇10万棒，恭门镇4万棒。</t>
  </si>
  <si>
    <t>调整产业结构，推动菌类产业发展</t>
  </si>
  <si>
    <t>林果业滴灌示范基地建设补助项目</t>
  </si>
  <si>
    <t>大阳镇、张川镇</t>
  </si>
  <si>
    <t>投入43.5万元在全县建设林果业滴管示范基地290亩，其中投入25.5万元在大阳镇建设滴管示范基地170亩，太原村100亩，下李村70亩；投资18万元在张家川镇刘家村实施樱桃园滴灌120亩。</t>
  </si>
  <si>
    <t>促进林果业滴灌示范基地产业发展，有效改善人居生活条件，提升群众生活质量</t>
  </si>
  <si>
    <t>通过土地流转、就近务工等形式增加农户收入</t>
  </si>
  <si>
    <t>连五乡高原夏菜种植基地补助项目</t>
  </si>
  <si>
    <t>2024.01-2024.12</t>
  </si>
  <si>
    <t>投入7.2万元在连五乡马咀村种植高原夏菜（辣椒）120亩，亩补助600元。</t>
  </si>
  <si>
    <t>提高合作社种植积极性，增加其收入，降低成本</t>
  </si>
  <si>
    <t>通过种植补贴，提高群众种植积极性，增加其收入，进而巩固脱贫 攻坚成果</t>
  </si>
  <si>
    <t>梁山镇果园防雹网补助项目</t>
  </si>
  <si>
    <t>投入13.5万元在梁山镇建设果园防雹网30亩，亩补助4500元。</t>
  </si>
  <si>
    <t>增加果园防灾能力，提高果园产量，增加收益</t>
  </si>
  <si>
    <t>（六）</t>
  </si>
  <si>
    <t>良种繁育体系建设补助项目</t>
  </si>
  <si>
    <t>概算投资85.60万元用于实施良种繁育体系建设补助项目。</t>
  </si>
  <si>
    <t>脱毒马铃薯种苗补助项目</t>
  </si>
  <si>
    <t>马关镇
张家川镇</t>
  </si>
  <si>
    <t>投入85.6万元在全县培育脱毒马铃薯种苗856万苗，每苗补助0.1元。其中马关镇石川村504万苗，张家川镇刘家村352万苗。</t>
  </si>
  <si>
    <t>培育马铃薯优质原原种，提高马铃薯产量，增加收入</t>
  </si>
  <si>
    <t>（七）</t>
  </si>
  <si>
    <t>村集体经济发展项目</t>
  </si>
  <si>
    <t>概算投资570.20万元用于实施村集体经济发展项目。</t>
  </si>
  <si>
    <t>张家川镇村集体经济发展项目</t>
  </si>
  <si>
    <t>投入村集体发展资金200万元，其中刘家村、上磨村各100万元，用于发展村集体经济。</t>
  </si>
  <si>
    <t>用于本村村集体发展产业，促进村集体经济发展，增加村集体经济收入</t>
  </si>
  <si>
    <t>每年按照投资金额一定比例给村集体固定分红。</t>
  </si>
  <si>
    <t>川王镇村集体经济发展项目</t>
  </si>
  <si>
    <t>在铁洼村投资村集体经济资金50万元，用于发展村集体经济。</t>
  </si>
  <si>
    <t>梁山镇村集体经济发展项目</t>
  </si>
  <si>
    <t>在梁山镇投入140万元发展壮大村集体经济其中，梁山村70万元、高营村70万元，增加村级集体经济收入。</t>
  </si>
  <si>
    <t>胡川镇村集体经济发展项目</t>
  </si>
  <si>
    <t>在胡川镇夏堡村投入36万元用于发展村集体发展经济，财政资金形成的固定资产，产权归村集体所有，使用主体与村集体签订投资协议，按协议约定比例给村集体分红。</t>
  </si>
  <si>
    <t>恭门镇畜禽粪污有机化处理项目</t>
  </si>
  <si>
    <t>2024.04-2024.12</t>
  </si>
  <si>
    <t>西坡村、城子村、天河村</t>
  </si>
  <si>
    <t>投资西坡村、城子村、天河村村集体经济资金144.20万元，用于新建占地面积3500平方米有机肥生产车间一处，并配套附属设施。财政资金形成的固定资产，产权归村集体所有，使用主体与村集体签订投资协议，按协议约定比例给村集体分红。</t>
  </si>
  <si>
    <t>建设和美乡村，改善村级基础设施，改善人居环境生活条件，提升群众满意度和幸福感</t>
  </si>
  <si>
    <t>（八）</t>
  </si>
  <si>
    <t>产业配套建设项目</t>
  </si>
  <si>
    <t>概算投资568.37万元用于实施产业配套建设项目。</t>
  </si>
  <si>
    <t>龙山镇马铃薯淀粉加工场附属设施建设项目</t>
  </si>
  <si>
    <t>投资90.18万元在龙山镇张家川县马铃薯淀粉加工生产线硬化场地7800平方米。</t>
  </si>
  <si>
    <t>完善基础设施，提高马铃薯淀粉加工效率</t>
  </si>
  <si>
    <t>通过务工就业等增加农户收入。</t>
  </si>
  <si>
    <t>张家川镇中部饲草配送中心配电项目</t>
  </si>
  <si>
    <t>投入77.58万元在张家川镇中部饲草配送中心建设配电项目，用于完善基础设施。</t>
  </si>
  <si>
    <t>推进4+2特色产业延链增值、提质增效，助力乡村振兴稳岗就业，大力发展城乡特色产品精深加工，着重打造一二三产融合发展，解决就业岗位，增加农户经济收入，提高县域经济。</t>
  </si>
  <si>
    <t>通过项目实施补齐园区基础设施短板，扩大园区生产规模，带动周边群众就近就地就业</t>
  </si>
  <si>
    <t>龙山镇冷链物流园区及周边群众污水管网工程</t>
  </si>
  <si>
    <t>铺设DN150的污水管网2.20公里，管道采用衬塑钢管，排气阀井10座，泄水井10座，污水提升泵站1座，潜污泵3台。</t>
  </si>
  <si>
    <t>为完善农村基础设施，有效改善生活环境和条件。</t>
  </si>
  <si>
    <t>天水市生态环境局张家川分局</t>
  </si>
  <si>
    <t>恭门镇西坡村乡村旅游产业配套设施项目</t>
  </si>
  <si>
    <t>恭门镇
西坡村</t>
  </si>
  <si>
    <t>新建钢筋混凝土盖板涵1座，净跨3.5m，净高2.5m，涵长 61m。</t>
  </si>
  <si>
    <t>改善村级基础设施，改善人居环境生活条件，提升群众满意度和幸福感</t>
  </si>
  <si>
    <t>0.0091</t>
  </si>
  <si>
    <t>0.0112</t>
  </si>
  <si>
    <t>0.0505</t>
  </si>
  <si>
    <t>0.0954</t>
  </si>
  <si>
    <t>县发改局</t>
  </si>
  <si>
    <t>二</t>
  </si>
  <si>
    <t>就业帮扶项目</t>
  </si>
  <si>
    <t>概算投资531.66万元用于实施就业帮扶项目。</t>
  </si>
  <si>
    <t>外出务工交通补贴</t>
  </si>
  <si>
    <t>15个乡镇</t>
  </si>
  <si>
    <t>根据《省人社厅  省财政厅  省乡村振兴局关于进一步优化脱贫劳动力外出务工交通补助政策的通知》（甘人社通【2023】257号）,按县外省内就业100元、省外就业200元标准实行定额预付，给予一次性交通补助。</t>
  </si>
  <si>
    <t>鼓励我县脱贫劳动力外出务工。</t>
  </si>
  <si>
    <t>县人社局</t>
  </si>
  <si>
    <t>县人社局、15乡镇</t>
  </si>
  <si>
    <t>“雨露计划”职业教育补助</t>
  </si>
  <si>
    <t>9个乡镇</t>
  </si>
  <si>
    <r>
      <rPr>
        <sz val="18"/>
        <rFont val="宋体"/>
        <charset val="134"/>
      </rPr>
      <t>投资</t>
    </r>
    <r>
      <rPr>
        <sz val="18"/>
        <rFont val="宋体"/>
        <charset val="0"/>
      </rPr>
      <t>20.40</t>
    </r>
    <r>
      <rPr>
        <sz val="18"/>
        <rFont val="宋体"/>
        <charset val="134"/>
      </rPr>
      <t>万元用于实施</t>
    </r>
    <r>
      <rPr>
        <sz val="18"/>
        <rFont val="宋体"/>
        <charset val="0"/>
      </rPr>
      <t>“</t>
    </r>
    <r>
      <rPr>
        <sz val="18"/>
        <rFont val="宋体"/>
        <charset val="134"/>
      </rPr>
      <t>雨露计划</t>
    </r>
    <r>
      <rPr>
        <sz val="18"/>
        <rFont val="宋体"/>
        <charset val="0"/>
      </rPr>
      <t>”</t>
    </r>
    <r>
      <rPr>
        <sz val="18"/>
        <rFont val="宋体"/>
        <charset val="134"/>
      </rPr>
      <t>职业教育补助项目，共补助</t>
    </r>
    <r>
      <rPr>
        <sz val="18"/>
        <rFont val="宋体"/>
        <charset val="0"/>
      </rPr>
      <t>68</t>
    </r>
    <r>
      <rPr>
        <sz val="18"/>
        <rFont val="宋体"/>
        <charset val="134"/>
      </rPr>
      <t>人，每人每年补助</t>
    </r>
    <r>
      <rPr>
        <sz val="18"/>
        <rFont val="宋体"/>
        <charset val="0"/>
      </rPr>
      <t>0.3</t>
    </r>
    <r>
      <rPr>
        <sz val="18"/>
        <rFont val="宋体"/>
        <charset val="134"/>
      </rPr>
      <t>万元。其中：龙山镇</t>
    </r>
    <r>
      <rPr>
        <sz val="18"/>
        <rFont val="宋体"/>
        <charset val="0"/>
      </rPr>
      <t>16</t>
    </r>
    <r>
      <rPr>
        <sz val="18"/>
        <rFont val="宋体"/>
        <charset val="134"/>
      </rPr>
      <t>人，张川镇</t>
    </r>
    <r>
      <rPr>
        <sz val="18"/>
        <rFont val="宋体"/>
        <charset val="0"/>
      </rPr>
      <t>8</t>
    </r>
    <r>
      <rPr>
        <sz val="18"/>
        <rFont val="宋体"/>
        <charset val="134"/>
      </rPr>
      <t>人，大阳镇3人，连五乡</t>
    </r>
    <r>
      <rPr>
        <sz val="18"/>
        <rFont val="宋体"/>
        <charset val="0"/>
      </rPr>
      <t>11</t>
    </r>
    <r>
      <rPr>
        <sz val="18"/>
        <rFont val="宋体"/>
        <charset val="134"/>
      </rPr>
      <t>人，刘堡镇</t>
    </r>
    <r>
      <rPr>
        <sz val="18"/>
        <rFont val="宋体"/>
        <charset val="0"/>
      </rPr>
      <t>21</t>
    </r>
    <r>
      <rPr>
        <sz val="18"/>
        <rFont val="宋体"/>
        <charset val="134"/>
      </rPr>
      <t>人，马关镇</t>
    </r>
    <r>
      <rPr>
        <sz val="18"/>
        <rFont val="宋体"/>
        <charset val="0"/>
      </rPr>
      <t>3</t>
    </r>
    <r>
      <rPr>
        <sz val="18"/>
        <rFont val="宋体"/>
        <charset val="134"/>
      </rPr>
      <t>人，闫家乡</t>
    </r>
    <r>
      <rPr>
        <sz val="18"/>
        <rFont val="宋体"/>
        <charset val="0"/>
      </rPr>
      <t>3</t>
    </r>
    <r>
      <rPr>
        <sz val="18"/>
        <rFont val="宋体"/>
        <charset val="134"/>
      </rPr>
      <t>人，张棉乡</t>
    </r>
    <r>
      <rPr>
        <sz val="18"/>
        <rFont val="宋体"/>
        <charset val="0"/>
      </rPr>
      <t>2</t>
    </r>
    <r>
      <rPr>
        <sz val="18"/>
        <rFont val="宋体"/>
        <charset val="134"/>
      </rPr>
      <t>人，木河乡</t>
    </r>
    <r>
      <rPr>
        <sz val="18"/>
        <rFont val="宋体"/>
        <charset val="0"/>
      </rPr>
      <t>1</t>
    </r>
    <r>
      <rPr>
        <sz val="18"/>
        <rFont val="宋体"/>
        <charset val="134"/>
      </rPr>
      <t>人。</t>
    </r>
  </si>
  <si>
    <t>帮助中高职学生完成学业，达到“上学一人，就业一人”的目标。</t>
  </si>
  <si>
    <t>县乡村振兴局</t>
  </si>
  <si>
    <t>乡村寄递物流收公益性岗位</t>
  </si>
  <si>
    <t>续建</t>
  </si>
  <si>
    <t>投资23.76万元用于33个乡村寄递物流收发公益性岗位补助，每人每月补助600元，共补助12个月。</t>
  </si>
  <si>
    <t>既就地就近解决就业，又增加稳定收入。</t>
  </si>
  <si>
    <t>县人社局、15个乡镇</t>
  </si>
  <si>
    <t>三</t>
  </si>
  <si>
    <t>基础设施建设项目</t>
  </si>
  <si>
    <t>概算投资1491.54万元用于实施基础设施建设项目。</t>
  </si>
  <si>
    <t>(一)</t>
  </si>
  <si>
    <t>生态及地质灾害避险搬迁集中安置点基础设施建设工程</t>
  </si>
  <si>
    <t>概算投资1276.90用于实施生态及地质灾害避险搬迁集中安置点基础设施建设工程。</t>
  </si>
  <si>
    <t>张家川县胡川镇王安村生态及地质灾害避险搬迁集中安置点基础设施建设工程</t>
  </si>
  <si>
    <t>胡川镇王安村</t>
  </si>
  <si>
    <t>场地硬化面积6530平方米，埋设DN400波纹管437米，埋设DN300波纹管1250米，仰斜式挡土墙（河堤）80米，水渠355米，护面墙60米，1-1.5m钢波纹管涵13米，污水泵站1座。</t>
  </si>
  <si>
    <t>改善人居环境，补齐基础设施短板。</t>
  </si>
  <si>
    <t>张家川县胡川镇张堡村生态及地质灾害避险搬迁集中安置点基础设施建设工程</t>
  </si>
  <si>
    <t>胡川镇张堡村</t>
  </si>
  <si>
    <t>场地硬化面积3276平方米，埋设DN400波纹管179米，埋设DN300波纹管1026米，河堤6米。</t>
  </si>
  <si>
    <t>张家川县刘堡镇刘堡村生态及地质灾害避险搬迁集中安置点基础设施建设工程</t>
  </si>
  <si>
    <t>刘堡镇刘堡村</t>
  </si>
  <si>
    <t>场地硬化面积12163平方米，埋设DN600波纹管1520米，埋设DN300波纹管2200米，挡墙178米，盖板排水渠178米。</t>
  </si>
  <si>
    <t>张家川县张家川镇杨川村生态及地质灾害避险搬迁集中安置点基础设施建设工程</t>
  </si>
  <si>
    <t>张家川镇杨川村</t>
  </si>
  <si>
    <t>场地硬化面积1120平方米，埋设DN400波纹管176米，挡墙72米。</t>
  </si>
  <si>
    <t>张家川县川王镇铁洼村生态及地质灾害避险搬迁集中安置点基础设施建设工程</t>
  </si>
  <si>
    <t>川王镇铁洼村</t>
  </si>
  <si>
    <t>场地硬化面积9520.5平方米，埋设DN500波纹管365米，埋设DN300波纹管2576米，挡墙180米，拆除排水渠70m³，新建排水渠186米。垃圾收集点1处。</t>
  </si>
  <si>
    <t>张家川县恭门镇灵台村生态及地质灾害避险搬迁集中安置点基础设施建设工程</t>
  </si>
  <si>
    <t>恭门镇灵台村</t>
  </si>
  <si>
    <t>场地硬化面积8816平方米，埋设DN500波纹管430米，埋设DN400波纹管537米，埋设DN300波纹管730米。</t>
  </si>
  <si>
    <t>张家川县闫家乡陈庙村生态及地质灾害避险搬迁集中安置点基础设施建设工程</t>
  </si>
  <si>
    <t>闫家乡闫家村</t>
  </si>
  <si>
    <t>场地硬化面积3334平方米，埋设DN400波纹管156米，埋设DN300波纹管354米，挡墙120米。</t>
  </si>
  <si>
    <t>其他基础设施补短板项目</t>
  </si>
  <si>
    <t>概算投资214.64万元用于实施其他基础设施补短板建设项目。</t>
  </si>
  <si>
    <t>川王镇冯家村板涵建设项目</t>
  </si>
  <si>
    <t>川王镇
冯家村</t>
  </si>
  <si>
    <t>修建长5.5米、宽5米、高2米的板涵1座，硬化道路450平方米。</t>
  </si>
  <si>
    <t>川王镇王沟村地质灾害治理项目</t>
  </si>
  <si>
    <t>川王镇
王沟村</t>
  </si>
  <si>
    <t>修建护坡两处，其中长24米、宽4米、高9米，基础埋深2.4米的护坡一处，长8米、宽4米、高6米，基础埋深2.4米的护坡一处。</t>
  </si>
  <si>
    <t>龙山镇汪堡村基础设补短板建设项目</t>
  </si>
  <si>
    <t>龙山镇
汪堡村</t>
  </si>
  <si>
    <t>新建护坡一处长103米，道路硬化3053平方米,铺设排水管网937米，检查井16座，更换自来水管1000米，自来水检查井1座。</t>
  </si>
  <si>
    <t>大阳镇下渠村基础设补短板建设项目</t>
  </si>
  <si>
    <t>大阳镇
下渠村</t>
  </si>
  <si>
    <t>下渠麻家通上渠道路硬化，长355米，部分寛2.7米，部分路段3.5米，总共1245平方米。</t>
  </si>
  <si>
    <t>闫家乡丁河村排水渠建设项目</t>
  </si>
  <si>
    <t>闫家乡
丁河村</t>
  </si>
  <si>
    <t>新建1m*1m矩形排水渠，长150米，渠壁厚0.3米。</t>
  </si>
  <si>
    <t>连五乡四合村基础设施补短板建设项目</t>
  </si>
  <si>
    <t>连五乡
四合村</t>
  </si>
  <si>
    <t>新建护坡1处，长30米，高3.3米，底宽2米，顶宽0.6米；新建水渠100米；新建消力池4座、铺设管涵16米。</t>
  </si>
  <si>
    <t>张棉乡张棉村基础设施补短板建设项目</t>
  </si>
  <si>
    <t>张棉乡
张棉村</t>
  </si>
  <si>
    <t>新建Ⅲ型重力式挡土墙长度30m,墙身高度6m,基础埋深1.5m,采用C20混凝土浇筑，工程量为216m³；硬化路长40米，宽3米硬化面积120㎡，自来水管道维修40米。</t>
  </si>
  <si>
    <t>张棉乡</t>
  </si>
  <si>
    <t>四</t>
  </si>
  <si>
    <t>“三保障”和饮水安全巩固提升项目</t>
  </si>
  <si>
    <t>概算投资1050万元用于实施“两不愁三保障”项目。</t>
  </si>
  <si>
    <t>农房抗震改造项目</t>
  </si>
  <si>
    <t>根据住建部等部委联合印发的《关于做好农村低收入群体等重点对象住房安全保障工作的实施意见》（建村〔2021〕35号）通知要求，确保农村低收入群体等重点对象（农村低保户、农村分散供养特困人员、农村低保边缘家庭、边缘易致贫户、脱贫不稳定户、突发严重困难户、其他脱贫户）的住房安全。我县围绕持续做好农村住房安全动态监测，经摸底，对鉴定安全、但抗震设防不达标的农户住房110户农房进行抗震改造，此批资金安排228万元。</t>
  </si>
  <si>
    <t>进一步提升农户住房的抗震减灾能力，让群众居住的更安全、更舒适，改善了人居环境。差异化补助大大减轻了群众的建房经济负担，让群众居有所安，能够安心务工，勤劳致富</t>
  </si>
  <si>
    <t>县住建局</t>
  </si>
  <si>
    <t>张家川镇应急水源保障项目</t>
  </si>
  <si>
    <t>张家川镇崔家村等6村</t>
  </si>
  <si>
    <t>新建大口井7眼，安装200QJ10-65型潜水泵7台套。新建泵站控制室3座，机电设备及自动化管理系统一整套，埋设各类输水管道5.4km，各类阀门井21座，输配电线路4km。总投资822万元。</t>
  </si>
  <si>
    <t>缓解张家川镇崔家村、下仁村、上磨村、东关村、西街村、西窑村的用水紧张问题。</t>
  </si>
  <si>
    <t>县水务局</t>
  </si>
  <si>
    <t>张家川县水利工程建设服务中心</t>
  </si>
  <si>
    <t>五</t>
  </si>
  <si>
    <t>农村困难重度残疾人家庭项目</t>
  </si>
  <si>
    <t>概算投资39万元用于实施农村困难重度残疾人家庭项目。</t>
  </si>
  <si>
    <t>张家川县2024年农村困难重度残疾人家庭无障碍设施改造项目</t>
  </si>
  <si>
    <t>马鹿镇
恭门镇
张棉乡</t>
  </si>
  <si>
    <t>安排39万为重度困难残疾人家庭实施无障碍改造，每户按5000元标准给予补助，结合我县近年来无障碍改造实施情况，2024年计划为马鹿镇、恭门镇、张棉乡等乡镇78户持证重度困难残疾人家庭实施无障碍改造。</t>
  </si>
  <si>
    <t>有效解决贫困残疾人日常生产生活不便的问题,提升贫困残疾人生活幸福感。</t>
  </si>
  <si>
    <t>县残联</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</si>
</sst>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Red]\(0\)"/>
    <numFmt numFmtId="178" formatCode="0.0000_ "/>
    <numFmt numFmtId="179" formatCode="0.00_);[Red]\(0.00\)"/>
    <numFmt numFmtId="180" formatCode="0.0000_);[Red]\(0.0000\)"/>
    <numFmt numFmtId="181" formatCode="0.00_ "/>
    <numFmt numFmtId="182" formatCode="0_ "/>
    <numFmt numFmtId="183" formatCode="0.000_ "/>
    <numFmt numFmtId="184" formatCode="0.00000_ "/>
    <numFmt numFmtId="185" formatCode="0.000_);[Red]\(0.000\)"/>
  </numFmts>
  <fonts count="32">
    <font>
      <sz val="11"/>
      <color theme="1"/>
      <name val="宋体"/>
      <charset val="134"/>
      <scheme val="minor"/>
    </font>
    <font>
      <sz val="26"/>
      <name val="宋体"/>
      <charset val="134"/>
    </font>
    <font>
      <b/>
      <sz val="20"/>
      <name val="宋体"/>
      <charset val="134"/>
    </font>
    <font>
      <b/>
      <sz val="18"/>
      <name val="宋体"/>
      <charset val="134"/>
    </font>
    <font>
      <sz val="18"/>
      <name val="宋体"/>
      <charset val="134"/>
    </font>
    <font>
      <sz val="11"/>
      <name val="宋体"/>
      <charset val="134"/>
    </font>
    <font>
      <b/>
      <sz val="64"/>
      <name val="宋体"/>
      <charset val="134"/>
    </font>
    <font>
      <b/>
      <sz val="16"/>
      <name val="宋体"/>
      <charset val="134"/>
    </font>
    <font>
      <sz val="20"/>
      <name val="宋体"/>
      <charset val="0"/>
    </font>
    <font>
      <sz val="22"/>
      <name val="宋体"/>
      <charset val="0"/>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176" fontId="30" fillId="0" borderId="0">
      <alignment vertical="center"/>
    </xf>
    <xf numFmtId="0" fontId="30" fillId="0" borderId="0">
      <alignment vertical="center"/>
    </xf>
    <xf numFmtId="0" fontId="30" fillId="0" borderId="0">
      <alignment vertical="center"/>
    </xf>
    <xf numFmtId="176" fontId="30" fillId="0" borderId="0">
      <alignment vertical="center"/>
    </xf>
    <xf numFmtId="0" fontId="30" fillId="0" borderId="0">
      <alignment vertical="center"/>
    </xf>
    <xf numFmtId="0" fontId="30" fillId="0" borderId="0"/>
  </cellStyleXfs>
  <cellXfs count="8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justify"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78"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17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17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shrinkToFit="1"/>
    </xf>
    <xf numFmtId="180" fontId="4"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81" fontId="4" fillId="0" borderId="1" xfId="0" applyNumberFormat="1" applyFont="1" applyFill="1" applyBorder="1" applyAlignment="1">
      <alignment horizontal="justify" vertical="center" wrapText="1"/>
    </xf>
    <xf numFmtId="182"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justify" vertical="center" wrapText="1"/>
    </xf>
    <xf numFmtId="183" fontId="4" fillId="0" borderId="1" xfId="0" applyNumberFormat="1" applyFont="1" applyFill="1" applyBorder="1" applyAlignment="1">
      <alignment horizontal="justify" vertical="center" wrapText="1"/>
    </xf>
    <xf numFmtId="182" fontId="4" fillId="0" borderId="1" xfId="0" applyNumberFormat="1" applyFont="1" applyFill="1" applyBorder="1" applyAlignment="1">
      <alignment horizontal="center" vertical="center"/>
    </xf>
    <xf numFmtId="182" fontId="3" fillId="0" borderId="1" xfId="0" applyNumberFormat="1" applyFont="1" applyFill="1" applyBorder="1" applyAlignment="1">
      <alignment horizontal="center" vertical="center"/>
    </xf>
    <xf numFmtId="182" fontId="3"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82"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84" fontId="4"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7" fontId="3" fillId="0" borderId="1" xfId="0" applyNumberFormat="1" applyFont="1" applyFill="1" applyBorder="1" applyAlignment="1">
      <alignment horizontal="justify" vertical="center"/>
    </xf>
    <xf numFmtId="0" fontId="4" fillId="0" borderId="1" xfId="54" applyFont="1" applyFill="1" applyBorder="1" applyAlignment="1">
      <alignment horizontal="center" vertical="center" wrapText="1"/>
    </xf>
    <xf numFmtId="0" fontId="4" fillId="0" borderId="1" xfId="54" applyFont="1" applyFill="1" applyBorder="1" applyAlignment="1">
      <alignment horizontal="justify" vertical="center" wrapText="1"/>
    </xf>
    <xf numFmtId="178" fontId="4" fillId="0" borderId="1" xfId="54" applyNumberFormat="1" applyFont="1" applyFill="1" applyBorder="1" applyAlignment="1">
      <alignment horizontal="center" vertical="center" wrapText="1"/>
    </xf>
    <xf numFmtId="177" fontId="4" fillId="0" borderId="1" xfId="54" applyNumberFormat="1" applyFont="1" applyFill="1" applyBorder="1" applyAlignment="1">
      <alignment horizontal="justify" vertical="center" wrapText="1"/>
    </xf>
    <xf numFmtId="177"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7" fontId="3" fillId="0" borderId="1" xfId="54" applyNumberFormat="1" applyFont="1" applyFill="1" applyBorder="1" applyAlignment="1">
      <alignment horizontal="justify" vertical="center" wrapText="1"/>
    </xf>
    <xf numFmtId="182" fontId="4" fillId="0" borderId="1" xfId="54" applyNumberFormat="1" applyFont="1" applyFill="1" applyBorder="1" applyAlignment="1">
      <alignment horizontal="center" vertical="center" wrapText="1"/>
    </xf>
    <xf numFmtId="185" fontId="4" fillId="0" borderId="1" xfId="54" applyNumberFormat="1" applyFont="1" applyFill="1" applyBorder="1" applyAlignment="1">
      <alignment horizontal="center" vertical="center" wrapText="1"/>
    </xf>
    <xf numFmtId="179" fontId="3" fillId="0" borderId="1" xfId="54" applyNumberFormat="1"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常规 6" xfId="50"/>
    <cellStyle name="常规 6 2" xfId="51"/>
    <cellStyle name="常规 10 2" xfId="52"/>
    <cellStyle name="常规 10 10" xfId="53"/>
    <cellStyle name="常规 2"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109</xdr:row>
      <xdr:rowOff>0</xdr:rowOff>
    </xdr:from>
    <xdr:to>
      <xdr:col>5</xdr:col>
      <xdr:colOff>237490</xdr:colOff>
      <xdr:row>109</xdr:row>
      <xdr:rowOff>40005</xdr:rowOff>
    </xdr:to>
    <xdr:pic>
      <xdr:nvPicPr>
        <xdr:cNvPr id="2"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3"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4"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5"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6"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7"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8"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9"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10"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11"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12"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13"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14"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15"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16"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17"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18"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19"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20"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21"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22"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23"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24"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25"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26"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27"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28"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29"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30"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15240</xdr:colOff>
      <xdr:row>109</xdr:row>
      <xdr:rowOff>0</xdr:rowOff>
    </xdr:from>
    <xdr:to>
      <xdr:col>5</xdr:col>
      <xdr:colOff>247650</xdr:colOff>
      <xdr:row>109</xdr:row>
      <xdr:rowOff>40005</xdr:rowOff>
    </xdr:to>
    <xdr:pic>
      <xdr:nvPicPr>
        <xdr:cNvPr id="31" name="Picture 5" descr="C:\Users\lenovo\AppData\Local\Temp\ksohtml\clip_image1181.png"/>
        <xdr:cNvPicPr>
          <a:picLocks noChangeAspect="1"/>
        </xdr:cNvPicPr>
      </xdr:nvPicPr>
      <xdr:blipFill>
        <a:blip r:embed="rId2" cstate="print"/>
        <a:stretch>
          <a:fillRect/>
        </a:stretch>
      </xdr:blipFill>
      <xdr:spPr>
        <a:xfrm>
          <a:off x="7606665" y="109781340"/>
          <a:ext cx="232410" cy="40005"/>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32" name="Picture 1" descr="C:\Users\lenovo\AppData\Local\Temp\ksohtml\clip_image1177.png"/>
        <xdr:cNvPicPr>
          <a:picLocks noChangeAspect="1"/>
        </xdr:cNvPicPr>
      </xdr:nvPicPr>
      <xdr:blipFill>
        <a:blip r:embed="rId1"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33"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211455</xdr:colOff>
      <xdr:row>109</xdr:row>
      <xdr:rowOff>35560</xdr:rowOff>
    </xdr:to>
    <xdr:pic>
      <xdr:nvPicPr>
        <xdr:cNvPr id="34" name="Picture 5" descr="C:\Users\lenovo\AppData\Local\Temp\ksohtml\clip_image1181.png"/>
        <xdr:cNvPicPr>
          <a:picLocks noChangeAspect="1"/>
        </xdr:cNvPicPr>
      </xdr:nvPicPr>
      <xdr:blipFill>
        <a:blip r:embed="rId2" cstate="print"/>
        <a:stretch>
          <a:fillRect/>
        </a:stretch>
      </xdr:blipFill>
      <xdr:spPr>
        <a:xfrm>
          <a:off x="7591425" y="109781340"/>
          <a:ext cx="211455"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35" name="Picture 6" descr="C:\Users\lenovo\AppData\Local\Temp\ksohtml\clip_image1182.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36" name="Picture 7" descr="C:\Users\lenovo\AppData\Local\Temp\ksohtml\clip_image1183.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37"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35560</xdr:rowOff>
    </xdr:to>
    <xdr:pic>
      <xdr:nvPicPr>
        <xdr:cNvPr id="38" name="Picture 5" descr="C:\Users\lenovo\AppData\Local\Temp\ksohtml\clip_image1181.png"/>
        <xdr:cNvPicPr>
          <a:picLocks noChangeAspect="1"/>
        </xdr:cNvPicPr>
      </xdr:nvPicPr>
      <xdr:blipFill>
        <a:blip r:embed="rId2" cstate="print"/>
        <a:stretch>
          <a:fillRect/>
        </a:stretch>
      </xdr:blipFill>
      <xdr:spPr>
        <a:xfrm>
          <a:off x="7591425" y="109781340"/>
          <a:ext cx="226695" cy="35560"/>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35560</xdr:rowOff>
    </xdr:to>
    <xdr:pic>
      <xdr:nvPicPr>
        <xdr:cNvPr id="39" name="Picture 5" descr="C:\Users\lenovo\AppData\Local\Temp\ksohtml\clip_image1181.png"/>
        <xdr:cNvPicPr>
          <a:picLocks noChangeAspect="1"/>
        </xdr:cNvPicPr>
      </xdr:nvPicPr>
      <xdr:blipFill>
        <a:blip r:embed="rId2" cstate="print"/>
        <a:stretch>
          <a:fillRect/>
        </a:stretch>
      </xdr:blipFill>
      <xdr:spPr>
        <a:xfrm>
          <a:off x="7591425" y="109781340"/>
          <a:ext cx="226695"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40" name="Picture 1" descr="C:\Users\lenovo\AppData\Local\Temp\ksohtml\clip_image1177.png"/>
        <xdr:cNvPicPr>
          <a:picLocks noChangeAspect="1"/>
        </xdr:cNvPicPr>
      </xdr:nvPicPr>
      <xdr:blipFill>
        <a:blip r:embed="rId1"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41"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211455</xdr:colOff>
      <xdr:row>109</xdr:row>
      <xdr:rowOff>35560</xdr:rowOff>
    </xdr:to>
    <xdr:pic>
      <xdr:nvPicPr>
        <xdr:cNvPr id="42" name="Picture 5" descr="C:\Users\lenovo\AppData\Local\Temp\ksohtml\clip_image1181.png"/>
        <xdr:cNvPicPr>
          <a:picLocks noChangeAspect="1"/>
        </xdr:cNvPicPr>
      </xdr:nvPicPr>
      <xdr:blipFill>
        <a:blip r:embed="rId2" cstate="print"/>
        <a:stretch>
          <a:fillRect/>
        </a:stretch>
      </xdr:blipFill>
      <xdr:spPr>
        <a:xfrm>
          <a:off x="7591425" y="109781340"/>
          <a:ext cx="211455"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43" name="Picture 6" descr="C:\Users\lenovo\AppData\Local\Temp\ksohtml\clip_image1182.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44" name="Picture 7" descr="C:\Users\lenovo\AppData\Local\Temp\ksohtml\clip_image1183.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45"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35560</xdr:rowOff>
    </xdr:to>
    <xdr:pic>
      <xdr:nvPicPr>
        <xdr:cNvPr id="46" name="Picture 5" descr="C:\Users\lenovo\AppData\Local\Temp\ksohtml\clip_image1181.png"/>
        <xdr:cNvPicPr>
          <a:picLocks noChangeAspect="1"/>
        </xdr:cNvPicPr>
      </xdr:nvPicPr>
      <xdr:blipFill>
        <a:blip r:embed="rId2" cstate="print"/>
        <a:stretch>
          <a:fillRect/>
        </a:stretch>
      </xdr:blipFill>
      <xdr:spPr>
        <a:xfrm>
          <a:off x="7591425" y="109781340"/>
          <a:ext cx="226695"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47" name="Picture 1" descr="C:\Users\lenovo\AppData\Local\Temp\ksohtml\clip_image1177.png"/>
        <xdr:cNvPicPr>
          <a:picLocks noChangeAspect="1"/>
        </xdr:cNvPicPr>
      </xdr:nvPicPr>
      <xdr:blipFill>
        <a:blip r:embed="rId1"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48"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211455</xdr:colOff>
      <xdr:row>109</xdr:row>
      <xdr:rowOff>35560</xdr:rowOff>
    </xdr:to>
    <xdr:pic>
      <xdr:nvPicPr>
        <xdr:cNvPr id="49" name="Picture 5" descr="C:\Users\lenovo\AppData\Local\Temp\ksohtml\clip_image1181.png"/>
        <xdr:cNvPicPr>
          <a:picLocks noChangeAspect="1"/>
        </xdr:cNvPicPr>
      </xdr:nvPicPr>
      <xdr:blipFill>
        <a:blip r:embed="rId2" cstate="print"/>
        <a:stretch>
          <a:fillRect/>
        </a:stretch>
      </xdr:blipFill>
      <xdr:spPr>
        <a:xfrm>
          <a:off x="7591425" y="109781340"/>
          <a:ext cx="211455"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50" name="Picture 6" descr="C:\Users\lenovo\AppData\Local\Temp\ksohtml\clip_image1182.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51" name="Picture 7" descr="C:\Users\lenovo\AppData\Local\Temp\ksohtml\clip_image1183.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52"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35560</xdr:rowOff>
    </xdr:to>
    <xdr:pic>
      <xdr:nvPicPr>
        <xdr:cNvPr id="53" name="Picture 5" descr="C:\Users\lenovo\AppData\Local\Temp\ksohtml\clip_image1181.png"/>
        <xdr:cNvPicPr>
          <a:picLocks noChangeAspect="1"/>
        </xdr:cNvPicPr>
      </xdr:nvPicPr>
      <xdr:blipFill>
        <a:blip r:embed="rId2" cstate="print"/>
        <a:stretch>
          <a:fillRect/>
        </a:stretch>
      </xdr:blipFill>
      <xdr:spPr>
        <a:xfrm>
          <a:off x="7591425" y="109781340"/>
          <a:ext cx="226695" cy="35560"/>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35560</xdr:rowOff>
    </xdr:to>
    <xdr:pic>
      <xdr:nvPicPr>
        <xdr:cNvPr id="54" name="Picture 5" descr="C:\Users\lenovo\AppData\Local\Temp\ksohtml\clip_image1181.png"/>
        <xdr:cNvPicPr>
          <a:picLocks noChangeAspect="1"/>
        </xdr:cNvPicPr>
      </xdr:nvPicPr>
      <xdr:blipFill>
        <a:blip r:embed="rId2" cstate="print"/>
        <a:stretch>
          <a:fillRect/>
        </a:stretch>
      </xdr:blipFill>
      <xdr:spPr>
        <a:xfrm>
          <a:off x="7591425" y="109781340"/>
          <a:ext cx="226695"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55" name="Picture 1" descr="C:\Users\lenovo\AppData\Local\Temp\ksohtml\clip_image1177.png"/>
        <xdr:cNvPicPr>
          <a:picLocks noChangeAspect="1"/>
        </xdr:cNvPicPr>
      </xdr:nvPicPr>
      <xdr:blipFill>
        <a:blip r:embed="rId1"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56"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0</xdr:colOff>
      <xdr:row>109</xdr:row>
      <xdr:rowOff>0</xdr:rowOff>
    </xdr:from>
    <xdr:to>
      <xdr:col>5</xdr:col>
      <xdr:colOff>211455</xdr:colOff>
      <xdr:row>109</xdr:row>
      <xdr:rowOff>35560</xdr:rowOff>
    </xdr:to>
    <xdr:pic>
      <xdr:nvPicPr>
        <xdr:cNvPr id="57" name="Picture 5" descr="C:\Users\lenovo\AppData\Local\Temp\ksohtml\clip_image1181.png"/>
        <xdr:cNvPicPr>
          <a:picLocks noChangeAspect="1"/>
        </xdr:cNvPicPr>
      </xdr:nvPicPr>
      <xdr:blipFill>
        <a:blip r:embed="rId2" cstate="print"/>
        <a:stretch>
          <a:fillRect/>
        </a:stretch>
      </xdr:blipFill>
      <xdr:spPr>
        <a:xfrm>
          <a:off x="7591425" y="109781340"/>
          <a:ext cx="211455"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58" name="Picture 6" descr="C:\Users\lenovo\AppData\Local\Temp\ksohtml\clip_image1182.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35560</xdr:rowOff>
    </xdr:to>
    <xdr:pic>
      <xdr:nvPicPr>
        <xdr:cNvPr id="59" name="Picture 7" descr="C:\Users\lenovo\AppData\Local\Temp\ksohtml\clip_image1183.png"/>
        <xdr:cNvPicPr>
          <a:picLocks noChangeAspect="1"/>
        </xdr:cNvPicPr>
      </xdr:nvPicPr>
      <xdr:blipFill>
        <a:blip r:embed="rId3" cstate="print"/>
        <a:stretch>
          <a:fillRect/>
        </a:stretch>
      </xdr:blipFill>
      <xdr:spPr>
        <a:xfrm>
          <a:off x="7591425" y="109781340"/>
          <a:ext cx="257810" cy="35560"/>
        </a:xfrm>
        <a:prstGeom prst="rect">
          <a:avLst/>
        </a:prstGeom>
        <a:noFill/>
        <a:ln w="9525">
          <a:noFill/>
        </a:ln>
      </xdr:spPr>
    </xdr:pic>
    <xdr:clientData/>
  </xdr:twoCellAnchor>
  <xdr:twoCellAnchor editAs="oneCell">
    <xdr:from>
      <xdr:col>5</xdr:col>
      <xdr:colOff>0</xdr:colOff>
      <xdr:row>109</xdr:row>
      <xdr:rowOff>0</xdr:rowOff>
    </xdr:from>
    <xdr:to>
      <xdr:col>5</xdr:col>
      <xdr:colOff>232410</xdr:colOff>
      <xdr:row>109</xdr:row>
      <xdr:rowOff>35560</xdr:rowOff>
    </xdr:to>
    <xdr:pic>
      <xdr:nvPicPr>
        <xdr:cNvPr id="60" name="Picture 4" descr="C:\Users\lenovo\AppData\Local\Temp\ksohtml\clip_image1180.png"/>
        <xdr:cNvPicPr>
          <a:picLocks noChangeAspect="1"/>
        </xdr:cNvPicPr>
      </xdr:nvPicPr>
      <xdr:blipFill>
        <a:blip r:embed="rId2" cstate="print"/>
        <a:stretch>
          <a:fillRect/>
        </a:stretch>
      </xdr:blipFill>
      <xdr:spPr>
        <a:xfrm>
          <a:off x="7591425" y="109781340"/>
          <a:ext cx="232410" cy="35560"/>
        </a:xfrm>
        <a:prstGeom prst="rect">
          <a:avLst/>
        </a:prstGeom>
        <a:noFill/>
        <a:ln w="9525">
          <a:noFill/>
        </a:ln>
      </xdr:spPr>
    </xdr:pic>
    <xdr:clientData/>
  </xdr:twoCellAnchor>
  <xdr:twoCellAnchor editAs="oneCell">
    <xdr:from>
      <xdr:col>5</xdr:col>
      <xdr:colOff>20320</xdr:colOff>
      <xdr:row>109</xdr:row>
      <xdr:rowOff>0</xdr:rowOff>
    </xdr:from>
    <xdr:to>
      <xdr:col>5</xdr:col>
      <xdr:colOff>247650</xdr:colOff>
      <xdr:row>109</xdr:row>
      <xdr:rowOff>35560</xdr:rowOff>
    </xdr:to>
    <xdr:pic>
      <xdr:nvPicPr>
        <xdr:cNvPr id="61" name="Picture 5" descr="C:\Users\lenovo\AppData\Local\Temp\ksohtml\clip_image1181.png"/>
        <xdr:cNvPicPr>
          <a:picLocks noChangeAspect="1"/>
        </xdr:cNvPicPr>
      </xdr:nvPicPr>
      <xdr:blipFill>
        <a:blip r:embed="rId2" cstate="print"/>
        <a:stretch>
          <a:fillRect/>
        </a:stretch>
      </xdr:blipFill>
      <xdr:spPr>
        <a:xfrm>
          <a:off x="7611745" y="109781340"/>
          <a:ext cx="227330" cy="35560"/>
        </a:xfrm>
        <a:prstGeom prst="rect">
          <a:avLst/>
        </a:prstGeom>
        <a:noFill/>
        <a:ln w="9525">
          <a:noFill/>
        </a:ln>
      </xdr:spPr>
    </xdr:pic>
    <xdr:clientData/>
  </xdr:twoCellAnchor>
  <xdr:twoCellAnchor editAs="oneCell">
    <xdr:from>
      <xdr:col>5</xdr:col>
      <xdr:colOff>10160</xdr:colOff>
      <xdr:row>109</xdr:row>
      <xdr:rowOff>0</xdr:rowOff>
    </xdr:from>
    <xdr:to>
      <xdr:col>5</xdr:col>
      <xdr:colOff>237490</xdr:colOff>
      <xdr:row>109</xdr:row>
      <xdr:rowOff>35560</xdr:rowOff>
    </xdr:to>
    <xdr:pic>
      <xdr:nvPicPr>
        <xdr:cNvPr id="62" name="Picture 5" descr="C:\Users\lenovo\AppData\Local\Temp\ksohtml\clip_image1181.png"/>
        <xdr:cNvPicPr>
          <a:picLocks noChangeAspect="1"/>
        </xdr:cNvPicPr>
      </xdr:nvPicPr>
      <xdr:blipFill>
        <a:blip r:embed="rId2" cstate="print"/>
        <a:stretch>
          <a:fillRect/>
        </a:stretch>
      </xdr:blipFill>
      <xdr:spPr>
        <a:xfrm>
          <a:off x="7601585" y="109781340"/>
          <a:ext cx="227330" cy="35560"/>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63"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64"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65"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66"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67"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68"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69"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70"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71"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72"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73"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74"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75"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76"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77"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78"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79"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80"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81"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82"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83"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84"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226695</xdr:colOff>
      <xdr:row>109</xdr:row>
      <xdr:rowOff>40005</xdr:rowOff>
    </xdr:to>
    <xdr:pic>
      <xdr:nvPicPr>
        <xdr:cNvPr id="85" name="Picture 5" descr="C:\Users\lenovo\AppData\Local\Temp\ksohtml\clip_image1181.png"/>
        <xdr:cNvPicPr>
          <a:picLocks noChangeAspect="1"/>
        </xdr:cNvPicPr>
      </xdr:nvPicPr>
      <xdr:blipFill>
        <a:blip r:embed="rId2" cstate="print"/>
        <a:stretch>
          <a:fillRect/>
        </a:stretch>
      </xdr:blipFill>
      <xdr:spPr>
        <a:xfrm>
          <a:off x="7591425" y="109781340"/>
          <a:ext cx="226695"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86" name="Picture 1" descr="C:\Users\lenovo\AppData\Local\Temp\ksohtml\clip_image1177.png"/>
        <xdr:cNvPicPr>
          <a:picLocks noChangeAspect="1"/>
        </xdr:cNvPicPr>
      </xdr:nvPicPr>
      <xdr:blipFill>
        <a:blip r:embed="rId1"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87"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0</xdr:colOff>
      <xdr:row>109</xdr:row>
      <xdr:rowOff>0</xdr:rowOff>
    </xdr:from>
    <xdr:to>
      <xdr:col>5</xdr:col>
      <xdr:colOff>216535</xdr:colOff>
      <xdr:row>109</xdr:row>
      <xdr:rowOff>40005</xdr:rowOff>
    </xdr:to>
    <xdr:pic>
      <xdr:nvPicPr>
        <xdr:cNvPr id="88" name="Picture 5" descr="C:\Users\lenovo\AppData\Local\Temp\ksohtml\clip_image1181.png"/>
        <xdr:cNvPicPr>
          <a:picLocks noChangeAspect="1"/>
        </xdr:cNvPicPr>
      </xdr:nvPicPr>
      <xdr:blipFill>
        <a:blip r:embed="rId2" cstate="print"/>
        <a:stretch>
          <a:fillRect/>
        </a:stretch>
      </xdr:blipFill>
      <xdr:spPr>
        <a:xfrm>
          <a:off x="7591425" y="109781340"/>
          <a:ext cx="216535"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89" name="Picture 6" descr="C:\Users\lenovo\AppData\Local\Temp\ksohtml\clip_image1182.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257810</xdr:colOff>
      <xdr:row>109</xdr:row>
      <xdr:rowOff>40005</xdr:rowOff>
    </xdr:to>
    <xdr:pic>
      <xdr:nvPicPr>
        <xdr:cNvPr id="90" name="Picture 7" descr="C:\Users\lenovo\AppData\Local\Temp\ksohtml\clip_image1183.png"/>
        <xdr:cNvPicPr>
          <a:picLocks noChangeAspect="1"/>
        </xdr:cNvPicPr>
      </xdr:nvPicPr>
      <xdr:blipFill>
        <a:blip r:embed="rId3" cstate="print"/>
        <a:stretch>
          <a:fillRect/>
        </a:stretch>
      </xdr:blipFill>
      <xdr:spPr>
        <a:xfrm>
          <a:off x="7591425" y="109781340"/>
          <a:ext cx="257810" cy="40005"/>
        </a:xfrm>
        <a:prstGeom prst="rect">
          <a:avLst/>
        </a:prstGeom>
        <a:noFill/>
        <a:ln w="9525">
          <a:noFill/>
        </a:ln>
      </xdr:spPr>
    </xdr:pic>
    <xdr:clientData/>
  </xdr:twoCellAnchor>
  <xdr:twoCellAnchor editAs="oneCell">
    <xdr:from>
      <xdr:col>5</xdr:col>
      <xdr:colOff>0</xdr:colOff>
      <xdr:row>109</xdr:row>
      <xdr:rowOff>0</xdr:rowOff>
    </xdr:from>
    <xdr:to>
      <xdr:col>5</xdr:col>
      <xdr:colOff>237490</xdr:colOff>
      <xdr:row>109</xdr:row>
      <xdr:rowOff>40005</xdr:rowOff>
    </xdr:to>
    <xdr:pic>
      <xdr:nvPicPr>
        <xdr:cNvPr id="91" name="Picture 4" descr="C:\Users\lenovo\AppData\Local\Temp\ksohtml\clip_image1180.png"/>
        <xdr:cNvPicPr>
          <a:picLocks noChangeAspect="1"/>
        </xdr:cNvPicPr>
      </xdr:nvPicPr>
      <xdr:blipFill>
        <a:blip r:embed="rId2" cstate="print"/>
        <a:stretch>
          <a:fillRect/>
        </a:stretch>
      </xdr:blipFill>
      <xdr:spPr>
        <a:xfrm>
          <a:off x="7591425" y="109781340"/>
          <a:ext cx="237490" cy="40005"/>
        </a:xfrm>
        <a:prstGeom prst="rect">
          <a:avLst/>
        </a:prstGeom>
        <a:noFill/>
        <a:ln w="9525">
          <a:noFill/>
        </a:ln>
      </xdr:spPr>
    </xdr:pic>
    <xdr:clientData/>
  </xdr:twoCellAnchor>
  <xdr:twoCellAnchor editAs="oneCell">
    <xdr:from>
      <xdr:col>5</xdr:col>
      <xdr:colOff>15240</xdr:colOff>
      <xdr:row>109</xdr:row>
      <xdr:rowOff>0</xdr:rowOff>
    </xdr:from>
    <xdr:to>
      <xdr:col>5</xdr:col>
      <xdr:colOff>247650</xdr:colOff>
      <xdr:row>109</xdr:row>
      <xdr:rowOff>40005</xdr:rowOff>
    </xdr:to>
    <xdr:pic>
      <xdr:nvPicPr>
        <xdr:cNvPr id="92" name="Picture 5" descr="C:\Users\lenovo\AppData\Local\Temp\ksohtml\clip_image1181.png"/>
        <xdr:cNvPicPr>
          <a:picLocks noChangeAspect="1"/>
        </xdr:cNvPicPr>
      </xdr:nvPicPr>
      <xdr:blipFill>
        <a:blip r:embed="rId2" cstate="print"/>
        <a:stretch>
          <a:fillRect/>
        </a:stretch>
      </xdr:blipFill>
      <xdr:spPr>
        <a:xfrm>
          <a:off x="7606665" y="109781340"/>
          <a:ext cx="232410" cy="400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2"/>
  <sheetViews>
    <sheetView tabSelected="1" zoomScale="50" zoomScaleNormal="50" topLeftCell="A102" workbookViewId="0">
      <selection activeCell="F113" sqref="F113"/>
    </sheetView>
  </sheetViews>
  <sheetFormatPr defaultColWidth="9" defaultRowHeight="13.5"/>
  <cols>
    <col min="1" max="1" width="12" style="7" customWidth="1"/>
    <col min="2" max="2" width="47.125" style="7" customWidth="1"/>
    <col min="3" max="3" width="10.125" style="7" customWidth="1"/>
    <col min="4" max="4" width="13.375" style="7" customWidth="1"/>
    <col min="5" max="5" width="17" style="7" customWidth="1"/>
    <col min="6" max="6" width="105.75" style="7" customWidth="1"/>
    <col min="7" max="7" width="27.25" style="8" customWidth="1"/>
    <col min="8" max="8" width="49.25" style="9" customWidth="1"/>
    <col min="9" max="9" width="42" style="9" customWidth="1"/>
    <col min="10" max="11" width="10.375" style="8" customWidth="1"/>
    <col min="12" max="17" width="16.75" style="8" customWidth="1"/>
    <col min="18" max="18" width="17.375" style="10" customWidth="1"/>
    <col min="19" max="19" width="16.625" style="10" customWidth="1"/>
    <col min="20" max="16384" width="9" style="7"/>
  </cols>
  <sheetData>
    <row r="1" s="1" customFormat="1" ht="100" customHeight="1" spans="1:19">
      <c r="A1" s="11" t="s">
        <v>0</v>
      </c>
      <c r="B1" s="11"/>
      <c r="C1" s="11"/>
      <c r="D1" s="12"/>
      <c r="E1" s="11"/>
      <c r="F1" s="11"/>
      <c r="G1" s="11"/>
      <c r="H1" s="13"/>
      <c r="I1" s="13"/>
      <c r="J1" s="11"/>
      <c r="K1" s="11"/>
      <c r="L1" s="11"/>
      <c r="M1" s="11"/>
      <c r="N1" s="11"/>
      <c r="O1" s="11"/>
      <c r="P1" s="11"/>
      <c r="Q1" s="11"/>
      <c r="R1" s="11"/>
      <c r="S1" s="11"/>
    </row>
    <row r="2" s="2" customFormat="1" ht="47.1" customHeight="1" spans="1:19">
      <c r="A2" s="14" t="s">
        <v>1</v>
      </c>
      <c r="B2" s="14" t="s">
        <v>2</v>
      </c>
      <c r="C2" s="14" t="s">
        <v>3</v>
      </c>
      <c r="D2" s="14" t="s">
        <v>4</v>
      </c>
      <c r="E2" s="14" t="s">
        <v>5</v>
      </c>
      <c r="F2" s="15" t="s">
        <v>6</v>
      </c>
      <c r="G2" s="16" t="s">
        <v>7</v>
      </c>
      <c r="H2" s="17" t="s">
        <v>8</v>
      </c>
      <c r="I2" s="17"/>
      <c r="J2" s="17"/>
      <c r="K2" s="17"/>
      <c r="L2" s="17"/>
      <c r="M2" s="17"/>
      <c r="N2" s="17"/>
      <c r="O2" s="17"/>
      <c r="P2" s="17"/>
      <c r="Q2" s="17"/>
      <c r="R2" s="43" t="s">
        <v>9</v>
      </c>
      <c r="S2" s="43" t="s">
        <v>10</v>
      </c>
    </row>
    <row r="3" s="2" customFormat="1" ht="69" customHeight="1" spans="1:19">
      <c r="A3" s="14"/>
      <c r="B3" s="14"/>
      <c r="C3" s="14"/>
      <c r="D3" s="18"/>
      <c r="E3" s="18"/>
      <c r="F3" s="15"/>
      <c r="G3" s="16"/>
      <c r="H3" s="17" t="s">
        <v>11</v>
      </c>
      <c r="I3" s="17" t="s">
        <v>12</v>
      </c>
      <c r="J3" s="36" t="s">
        <v>13</v>
      </c>
      <c r="K3" s="36"/>
      <c r="L3" s="37" t="s">
        <v>14</v>
      </c>
      <c r="M3" s="37"/>
      <c r="N3" s="37"/>
      <c r="O3" s="37" t="s">
        <v>15</v>
      </c>
      <c r="P3" s="37"/>
      <c r="Q3" s="37"/>
      <c r="R3" s="43"/>
      <c r="S3" s="43"/>
    </row>
    <row r="4" s="2" customFormat="1" ht="85" customHeight="1" spans="1:19">
      <c r="A4" s="14"/>
      <c r="B4" s="14" t="s">
        <v>16</v>
      </c>
      <c r="C4" s="14"/>
      <c r="D4" s="19"/>
      <c r="E4" s="20"/>
      <c r="F4" s="21"/>
      <c r="G4" s="14">
        <f>G5+G107+G111+G128+G131</f>
        <v>7320</v>
      </c>
      <c r="H4" s="17"/>
      <c r="I4" s="17"/>
      <c r="J4" s="38" t="s">
        <v>17</v>
      </c>
      <c r="K4" s="38" t="s">
        <v>18</v>
      </c>
      <c r="L4" s="38" t="s">
        <v>19</v>
      </c>
      <c r="M4" s="39" t="s">
        <v>20</v>
      </c>
      <c r="N4" s="39" t="s">
        <v>21</v>
      </c>
      <c r="O4" s="39" t="s">
        <v>19</v>
      </c>
      <c r="P4" s="39" t="s">
        <v>22</v>
      </c>
      <c r="Q4" s="39" t="s">
        <v>23</v>
      </c>
      <c r="R4" s="43"/>
      <c r="S4" s="43"/>
    </row>
    <row r="5" s="3" customFormat="1" ht="66" customHeight="1" spans="1:19">
      <c r="A5" s="22" t="s">
        <v>24</v>
      </c>
      <c r="B5" s="23" t="s">
        <v>25</v>
      </c>
      <c r="C5" s="24"/>
      <c r="D5" s="24"/>
      <c r="E5" s="24"/>
      <c r="F5" s="24" t="s">
        <v>26</v>
      </c>
      <c r="G5" s="25">
        <f>G6+G37+G76+G82+G84+G94+G96+G102</f>
        <v>4207.8</v>
      </c>
      <c r="H5" s="26"/>
      <c r="I5" s="26"/>
      <c r="J5" s="22"/>
      <c r="K5" s="22"/>
      <c r="L5" s="22"/>
      <c r="M5" s="22"/>
      <c r="N5" s="22"/>
      <c r="O5" s="22"/>
      <c r="P5" s="22"/>
      <c r="Q5" s="22"/>
      <c r="R5" s="16"/>
      <c r="S5" s="16"/>
    </row>
    <row r="6" s="3" customFormat="1" ht="53.1" customHeight="1" spans="1:19">
      <c r="A6" s="22" t="s">
        <v>27</v>
      </c>
      <c r="B6" s="27" t="s">
        <v>28</v>
      </c>
      <c r="C6" s="16"/>
      <c r="D6" s="16"/>
      <c r="E6" s="16"/>
      <c r="F6" s="28" t="s">
        <v>29</v>
      </c>
      <c r="G6" s="29">
        <f>G7+G17+G29+G31+G35</f>
        <v>17.69</v>
      </c>
      <c r="H6" s="26"/>
      <c r="I6" s="26"/>
      <c r="J6" s="22"/>
      <c r="K6" s="22"/>
      <c r="L6" s="22"/>
      <c r="M6" s="22"/>
      <c r="N6" s="22"/>
      <c r="O6" s="22"/>
      <c r="P6" s="22"/>
      <c r="Q6" s="22"/>
      <c r="R6" s="16"/>
      <c r="S6" s="16"/>
    </row>
    <row r="7" s="3" customFormat="1" ht="57" customHeight="1" spans="1:19">
      <c r="A7" s="16">
        <v>1.1</v>
      </c>
      <c r="B7" s="27" t="s">
        <v>30</v>
      </c>
      <c r="C7" s="16"/>
      <c r="D7" s="16"/>
      <c r="E7" s="16"/>
      <c r="F7" s="30" t="s">
        <v>31</v>
      </c>
      <c r="G7" s="29">
        <f>SUM(G8:G16)</f>
        <v>3.52</v>
      </c>
      <c r="H7" s="26"/>
      <c r="I7" s="26"/>
      <c r="J7" s="22"/>
      <c r="K7" s="22"/>
      <c r="L7" s="22"/>
      <c r="M7" s="22"/>
      <c r="N7" s="22"/>
      <c r="O7" s="22"/>
      <c r="P7" s="22"/>
      <c r="Q7" s="22"/>
      <c r="R7" s="16"/>
      <c r="S7" s="16"/>
    </row>
    <row r="8" s="3" customFormat="1" ht="94" customHeight="1" spans="1:19">
      <c r="A8" s="31">
        <v>1</v>
      </c>
      <c r="B8" s="32" t="s">
        <v>32</v>
      </c>
      <c r="C8" s="31" t="s">
        <v>33</v>
      </c>
      <c r="D8" s="31" t="s">
        <v>34</v>
      </c>
      <c r="E8" s="31" t="s">
        <v>35</v>
      </c>
      <c r="F8" s="33" t="s">
        <v>36</v>
      </c>
      <c r="G8" s="34">
        <v>0.04</v>
      </c>
      <c r="H8" s="35" t="s">
        <v>37</v>
      </c>
      <c r="I8" s="35" t="s">
        <v>38</v>
      </c>
      <c r="J8" s="40">
        <v>1</v>
      </c>
      <c r="K8" s="40"/>
      <c r="L8" s="40">
        <v>0.0001</v>
      </c>
      <c r="M8" s="40">
        <v>0.0001</v>
      </c>
      <c r="N8" s="40"/>
      <c r="O8" s="40">
        <v>0.0005</v>
      </c>
      <c r="P8" s="40">
        <v>0.0005</v>
      </c>
      <c r="Q8" s="40"/>
      <c r="R8" s="40" t="s">
        <v>39</v>
      </c>
      <c r="S8" s="31" t="s">
        <v>35</v>
      </c>
    </row>
    <row r="9" s="3" customFormat="1" ht="94" customHeight="1" spans="1:19">
      <c r="A9" s="31">
        <v>2</v>
      </c>
      <c r="B9" s="32" t="s">
        <v>40</v>
      </c>
      <c r="C9" s="31" t="s">
        <v>33</v>
      </c>
      <c r="D9" s="31" t="s">
        <v>34</v>
      </c>
      <c r="E9" s="31" t="s">
        <v>41</v>
      </c>
      <c r="F9" s="33" t="s">
        <v>42</v>
      </c>
      <c r="G9" s="34">
        <v>0.62</v>
      </c>
      <c r="H9" s="35" t="s">
        <v>37</v>
      </c>
      <c r="I9" s="35" t="s">
        <v>38</v>
      </c>
      <c r="J9" s="40">
        <v>4</v>
      </c>
      <c r="K9" s="40"/>
      <c r="L9" s="40">
        <v>0.0006</v>
      </c>
      <c r="M9" s="40">
        <v>0.0006</v>
      </c>
      <c r="N9" s="40"/>
      <c r="O9" s="40">
        <v>0.0015</v>
      </c>
      <c r="P9" s="40">
        <v>0.0015</v>
      </c>
      <c r="Q9" s="40"/>
      <c r="R9" s="40" t="s">
        <v>39</v>
      </c>
      <c r="S9" s="31" t="s">
        <v>41</v>
      </c>
    </row>
    <row r="10" s="3" customFormat="1" ht="94" customHeight="1" spans="1:19">
      <c r="A10" s="31">
        <v>3</v>
      </c>
      <c r="B10" s="32" t="s">
        <v>43</v>
      </c>
      <c r="C10" s="31" t="s">
        <v>44</v>
      </c>
      <c r="D10" s="31" t="s">
        <v>34</v>
      </c>
      <c r="E10" s="31" t="s">
        <v>45</v>
      </c>
      <c r="F10" s="33" t="s">
        <v>46</v>
      </c>
      <c r="G10" s="34">
        <v>0.22</v>
      </c>
      <c r="H10" s="35" t="s">
        <v>37</v>
      </c>
      <c r="I10" s="35" t="s">
        <v>38</v>
      </c>
      <c r="J10" s="40">
        <v>1</v>
      </c>
      <c r="K10" s="40">
        <v>2</v>
      </c>
      <c r="L10" s="40">
        <v>0.0015</v>
      </c>
      <c r="M10" s="40">
        <v>0.0015</v>
      </c>
      <c r="N10" s="40"/>
      <c r="O10" s="40">
        <v>0.0015</v>
      </c>
      <c r="P10" s="40">
        <v>0.0015</v>
      </c>
      <c r="Q10" s="40"/>
      <c r="R10" s="40" t="s">
        <v>39</v>
      </c>
      <c r="S10" s="31" t="s">
        <v>45</v>
      </c>
    </row>
    <row r="11" s="3" customFormat="1" ht="94" customHeight="1" spans="1:19">
      <c r="A11" s="31">
        <v>4</v>
      </c>
      <c r="B11" s="32" t="s">
        <v>47</v>
      </c>
      <c r="C11" s="31" t="s">
        <v>33</v>
      </c>
      <c r="D11" s="31" t="s">
        <v>34</v>
      </c>
      <c r="E11" s="31" t="s">
        <v>48</v>
      </c>
      <c r="F11" s="35" t="s">
        <v>49</v>
      </c>
      <c r="G11" s="34">
        <v>0.86</v>
      </c>
      <c r="H11" s="35" t="s">
        <v>37</v>
      </c>
      <c r="I11" s="35" t="s">
        <v>38</v>
      </c>
      <c r="J11" s="41">
        <v>1</v>
      </c>
      <c r="K11" s="41"/>
      <c r="L11" s="42">
        <v>0.0011</v>
      </c>
      <c r="M11" s="42">
        <v>0.0011</v>
      </c>
      <c r="N11" s="42"/>
      <c r="O11" s="42">
        <v>0.0057</v>
      </c>
      <c r="P11" s="42">
        <v>0.0057</v>
      </c>
      <c r="Q11" s="42"/>
      <c r="R11" s="40" t="s">
        <v>39</v>
      </c>
      <c r="S11" s="31" t="s">
        <v>48</v>
      </c>
    </row>
    <row r="12" s="3" customFormat="1" ht="94" customHeight="1" spans="1:19">
      <c r="A12" s="31">
        <v>5</v>
      </c>
      <c r="B12" s="32" t="s">
        <v>50</v>
      </c>
      <c r="C12" s="31" t="s">
        <v>33</v>
      </c>
      <c r="D12" s="31" t="s">
        <v>34</v>
      </c>
      <c r="E12" s="31" t="s">
        <v>51</v>
      </c>
      <c r="F12" s="33" t="s">
        <v>52</v>
      </c>
      <c r="G12" s="34">
        <v>0.1</v>
      </c>
      <c r="H12" s="35" t="s">
        <v>37</v>
      </c>
      <c r="I12" s="35" t="s">
        <v>38</v>
      </c>
      <c r="J12" s="40">
        <v>1</v>
      </c>
      <c r="K12" s="40"/>
      <c r="L12" s="40">
        <v>0.0012</v>
      </c>
      <c r="M12" s="40">
        <v>0.0012</v>
      </c>
      <c r="N12" s="40"/>
      <c r="O12" s="40">
        <v>0.0079</v>
      </c>
      <c r="P12" s="40">
        <v>0.0079</v>
      </c>
      <c r="Q12" s="40"/>
      <c r="R12" s="40" t="s">
        <v>39</v>
      </c>
      <c r="S12" s="31" t="s">
        <v>51</v>
      </c>
    </row>
    <row r="13" s="3" customFormat="1" ht="94" customHeight="1" spans="1:19">
      <c r="A13" s="31">
        <v>6</v>
      </c>
      <c r="B13" s="32" t="s">
        <v>53</v>
      </c>
      <c r="C13" s="31" t="s">
        <v>33</v>
      </c>
      <c r="D13" s="31" t="s">
        <v>34</v>
      </c>
      <c r="E13" s="31" t="s">
        <v>54</v>
      </c>
      <c r="F13" s="33" t="s">
        <v>55</v>
      </c>
      <c r="G13" s="34">
        <v>0.22</v>
      </c>
      <c r="H13" s="35" t="s">
        <v>37</v>
      </c>
      <c r="I13" s="35" t="s">
        <v>38</v>
      </c>
      <c r="J13" s="40">
        <v>2</v>
      </c>
      <c r="K13" s="40"/>
      <c r="L13" s="40">
        <v>0.0011</v>
      </c>
      <c r="M13" s="40">
        <v>0.0011</v>
      </c>
      <c r="N13" s="40"/>
      <c r="O13" s="40">
        <v>0.0045</v>
      </c>
      <c r="P13" s="40">
        <v>0.0045</v>
      </c>
      <c r="Q13" s="40"/>
      <c r="R13" s="40" t="s">
        <v>39</v>
      </c>
      <c r="S13" s="31" t="s">
        <v>54</v>
      </c>
    </row>
    <row r="14" s="3" customFormat="1" ht="94" customHeight="1" spans="1:19">
      <c r="A14" s="31">
        <v>7</v>
      </c>
      <c r="B14" s="32" t="s">
        <v>56</v>
      </c>
      <c r="C14" s="31" t="s">
        <v>33</v>
      </c>
      <c r="D14" s="31" t="s">
        <v>34</v>
      </c>
      <c r="E14" s="31" t="s">
        <v>57</v>
      </c>
      <c r="F14" s="33" t="s">
        <v>58</v>
      </c>
      <c r="G14" s="34">
        <v>0.78</v>
      </c>
      <c r="H14" s="35" t="s">
        <v>37</v>
      </c>
      <c r="I14" s="35" t="s">
        <v>38</v>
      </c>
      <c r="J14" s="40"/>
      <c r="K14" s="40">
        <v>6</v>
      </c>
      <c r="L14" s="40">
        <v>0.002</v>
      </c>
      <c r="M14" s="40">
        <v>0.002</v>
      </c>
      <c r="N14" s="40"/>
      <c r="O14" s="40">
        <v>0.0086</v>
      </c>
      <c r="P14" s="40">
        <v>0.0086</v>
      </c>
      <c r="Q14" s="40"/>
      <c r="R14" s="40" t="s">
        <v>39</v>
      </c>
      <c r="S14" s="31" t="s">
        <v>57</v>
      </c>
    </row>
    <row r="15" s="3" customFormat="1" ht="94" customHeight="1" spans="1:19">
      <c r="A15" s="31">
        <v>8</v>
      </c>
      <c r="B15" s="32" t="s">
        <v>59</v>
      </c>
      <c r="C15" s="31" t="s">
        <v>33</v>
      </c>
      <c r="D15" s="31" t="s">
        <v>34</v>
      </c>
      <c r="E15" s="31" t="s">
        <v>60</v>
      </c>
      <c r="F15" s="33" t="s">
        <v>61</v>
      </c>
      <c r="G15" s="34">
        <v>0.4</v>
      </c>
      <c r="H15" s="35" t="s">
        <v>37</v>
      </c>
      <c r="I15" s="35" t="s">
        <v>38</v>
      </c>
      <c r="J15" s="40"/>
      <c r="K15" s="40">
        <v>1</v>
      </c>
      <c r="L15" s="40">
        <v>0.0006</v>
      </c>
      <c r="M15" s="40">
        <v>0.0006</v>
      </c>
      <c r="N15" s="40"/>
      <c r="O15" s="40">
        <v>0.037</v>
      </c>
      <c r="P15" s="40">
        <v>0.037</v>
      </c>
      <c r="Q15" s="40"/>
      <c r="R15" s="40" t="s">
        <v>39</v>
      </c>
      <c r="S15" s="31" t="s">
        <v>60</v>
      </c>
    </row>
    <row r="16" s="3" customFormat="1" ht="94" customHeight="1" spans="1:19">
      <c r="A16" s="31">
        <v>9</v>
      </c>
      <c r="B16" s="32" t="s">
        <v>62</v>
      </c>
      <c r="C16" s="31" t="s">
        <v>33</v>
      </c>
      <c r="D16" s="31" t="s">
        <v>34</v>
      </c>
      <c r="E16" s="31" t="s">
        <v>63</v>
      </c>
      <c r="F16" s="33" t="s">
        <v>64</v>
      </c>
      <c r="G16" s="34">
        <v>0.28</v>
      </c>
      <c r="H16" s="35" t="s">
        <v>37</v>
      </c>
      <c r="I16" s="35" t="s">
        <v>38</v>
      </c>
      <c r="J16" s="40">
        <v>2</v>
      </c>
      <c r="K16" s="40">
        <v>1</v>
      </c>
      <c r="L16" s="40">
        <v>0.0005</v>
      </c>
      <c r="M16" s="40">
        <v>0.0005</v>
      </c>
      <c r="N16" s="40"/>
      <c r="O16" s="40">
        <v>0.002</v>
      </c>
      <c r="P16" s="40">
        <v>0.002</v>
      </c>
      <c r="Q16" s="40"/>
      <c r="R16" s="40" t="s">
        <v>39</v>
      </c>
      <c r="S16" s="31" t="s">
        <v>63</v>
      </c>
    </row>
    <row r="17" s="3" customFormat="1" ht="51" customHeight="1" spans="1:19">
      <c r="A17" s="16">
        <v>1.2</v>
      </c>
      <c r="B17" s="27" t="s">
        <v>65</v>
      </c>
      <c r="C17" s="16"/>
      <c r="D17" s="16"/>
      <c r="E17" s="16"/>
      <c r="F17" s="27" t="s">
        <v>66</v>
      </c>
      <c r="G17" s="29">
        <f>SUM(G18:G28)</f>
        <v>8.85</v>
      </c>
      <c r="H17" s="35"/>
      <c r="I17" s="35"/>
      <c r="J17" s="40"/>
      <c r="K17" s="40"/>
      <c r="L17" s="40"/>
      <c r="M17" s="40"/>
      <c r="N17" s="40"/>
      <c r="O17" s="40"/>
      <c r="P17" s="40"/>
      <c r="Q17" s="40"/>
      <c r="R17" s="16"/>
      <c r="S17" s="16"/>
    </row>
    <row r="18" s="3" customFormat="1" ht="99" customHeight="1" spans="1:19">
      <c r="A18" s="31">
        <v>1</v>
      </c>
      <c r="B18" s="32" t="s">
        <v>67</v>
      </c>
      <c r="C18" s="31" t="s">
        <v>33</v>
      </c>
      <c r="D18" s="31" t="s">
        <v>34</v>
      </c>
      <c r="E18" s="31" t="s">
        <v>35</v>
      </c>
      <c r="F18" s="33" t="s">
        <v>68</v>
      </c>
      <c r="G18" s="34">
        <v>3</v>
      </c>
      <c r="H18" s="35" t="s">
        <v>69</v>
      </c>
      <c r="I18" s="35" t="s">
        <v>70</v>
      </c>
      <c r="J18" s="40">
        <v>1</v>
      </c>
      <c r="K18" s="40"/>
      <c r="L18" s="40">
        <v>0.001</v>
      </c>
      <c r="M18" s="40">
        <v>0.001</v>
      </c>
      <c r="N18" s="40"/>
      <c r="O18" s="40">
        <v>0.0089</v>
      </c>
      <c r="P18" s="40">
        <v>0.0089</v>
      </c>
      <c r="Q18" s="40"/>
      <c r="R18" s="40" t="s">
        <v>39</v>
      </c>
      <c r="S18" s="31" t="s">
        <v>35</v>
      </c>
    </row>
    <row r="19" s="3" customFormat="1" ht="99" customHeight="1" spans="1:19">
      <c r="A19" s="31">
        <v>2</v>
      </c>
      <c r="B19" s="32" t="s">
        <v>71</v>
      </c>
      <c r="C19" s="31" t="s">
        <v>33</v>
      </c>
      <c r="D19" s="31" t="s">
        <v>34</v>
      </c>
      <c r="E19" s="31" t="s">
        <v>45</v>
      </c>
      <c r="F19" s="33" t="s">
        <v>72</v>
      </c>
      <c r="G19" s="34">
        <v>0.3</v>
      </c>
      <c r="H19" s="35" t="s">
        <v>69</v>
      </c>
      <c r="I19" s="35" t="s">
        <v>70</v>
      </c>
      <c r="J19" s="40">
        <v>3</v>
      </c>
      <c r="K19" s="40">
        <v>2</v>
      </c>
      <c r="L19" s="40">
        <v>0.0005</v>
      </c>
      <c r="M19" s="40">
        <v>0.0005</v>
      </c>
      <c r="N19" s="40"/>
      <c r="O19" s="40">
        <v>0.0024</v>
      </c>
      <c r="P19" s="40">
        <v>0.0024</v>
      </c>
      <c r="Q19" s="40"/>
      <c r="R19" s="40" t="s">
        <v>39</v>
      </c>
      <c r="S19" s="31" t="s">
        <v>45</v>
      </c>
    </row>
    <row r="20" s="3" customFormat="1" ht="99" customHeight="1" spans="1:19">
      <c r="A20" s="31">
        <v>3</v>
      </c>
      <c r="B20" s="32" t="s">
        <v>73</v>
      </c>
      <c r="C20" s="31" t="s">
        <v>33</v>
      </c>
      <c r="D20" s="31" t="s">
        <v>34</v>
      </c>
      <c r="E20" s="31" t="s">
        <v>41</v>
      </c>
      <c r="F20" s="33" t="s">
        <v>74</v>
      </c>
      <c r="G20" s="34">
        <v>1.08</v>
      </c>
      <c r="H20" s="35" t="s">
        <v>69</v>
      </c>
      <c r="I20" s="35" t="s">
        <v>70</v>
      </c>
      <c r="J20" s="40">
        <v>4</v>
      </c>
      <c r="K20" s="40"/>
      <c r="L20" s="40">
        <v>0.0006</v>
      </c>
      <c r="M20" s="40">
        <v>0.0006</v>
      </c>
      <c r="N20" s="40"/>
      <c r="O20" s="40">
        <v>0.0015</v>
      </c>
      <c r="P20" s="40">
        <v>0.0015</v>
      </c>
      <c r="Q20" s="40"/>
      <c r="R20" s="40" t="s">
        <v>39</v>
      </c>
      <c r="S20" s="31" t="s">
        <v>41</v>
      </c>
    </row>
    <row r="21" s="3" customFormat="1" ht="99" customHeight="1" spans="1:19">
      <c r="A21" s="31">
        <v>4</v>
      </c>
      <c r="B21" s="32" t="s">
        <v>75</v>
      </c>
      <c r="C21" s="31" t="s">
        <v>33</v>
      </c>
      <c r="D21" s="31" t="s">
        <v>34</v>
      </c>
      <c r="E21" s="31" t="s">
        <v>76</v>
      </c>
      <c r="F21" s="33" t="s">
        <v>77</v>
      </c>
      <c r="G21" s="34">
        <v>0.06</v>
      </c>
      <c r="H21" s="35" t="s">
        <v>69</v>
      </c>
      <c r="I21" s="35" t="s">
        <v>70</v>
      </c>
      <c r="J21" s="40">
        <v>1</v>
      </c>
      <c r="K21" s="40"/>
      <c r="L21" s="40">
        <v>0.0001</v>
      </c>
      <c r="M21" s="40">
        <v>0.0001</v>
      </c>
      <c r="N21" s="40"/>
      <c r="O21" s="40">
        <v>0.0006</v>
      </c>
      <c r="P21" s="40">
        <v>0.0006</v>
      </c>
      <c r="Q21" s="40"/>
      <c r="R21" s="40" t="s">
        <v>39</v>
      </c>
      <c r="S21" s="31" t="s">
        <v>76</v>
      </c>
    </row>
    <row r="22" s="3" customFormat="1" ht="99" customHeight="1" spans="1:19">
      <c r="A22" s="31">
        <v>5</v>
      </c>
      <c r="B22" s="32" t="s">
        <v>78</v>
      </c>
      <c r="C22" s="31" t="s">
        <v>33</v>
      </c>
      <c r="D22" s="31" t="s">
        <v>34</v>
      </c>
      <c r="E22" s="31" t="s">
        <v>51</v>
      </c>
      <c r="F22" s="33" t="s">
        <v>79</v>
      </c>
      <c r="G22" s="34">
        <v>0.06</v>
      </c>
      <c r="H22" s="35" t="s">
        <v>69</v>
      </c>
      <c r="I22" s="35" t="s">
        <v>70</v>
      </c>
      <c r="J22" s="40">
        <v>0</v>
      </c>
      <c r="K22" s="40">
        <v>1</v>
      </c>
      <c r="L22" s="40">
        <v>0.0001</v>
      </c>
      <c r="M22" s="40">
        <v>0.0001</v>
      </c>
      <c r="N22" s="40"/>
      <c r="O22" s="40">
        <v>0.0005</v>
      </c>
      <c r="P22" s="40">
        <v>0.0005</v>
      </c>
      <c r="Q22" s="40"/>
      <c r="R22" s="40" t="s">
        <v>39</v>
      </c>
      <c r="S22" s="31" t="s">
        <v>51</v>
      </c>
    </row>
    <row r="23" s="3" customFormat="1" ht="99" customHeight="1" spans="1:19">
      <c r="A23" s="31">
        <v>6</v>
      </c>
      <c r="B23" s="32" t="s">
        <v>80</v>
      </c>
      <c r="C23" s="31" t="s">
        <v>33</v>
      </c>
      <c r="D23" s="31" t="s">
        <v>34</v>
      </c>
      <c r="E23" s="31" t="s">
        <v>57</v>
      </c>
      <c r="F23" s="33" t="s">
        <v>81</v>
      </c>
      <c r="G23" s="34">
        <v>1.05</v>
      </c>
      <c r="H23" s="35" t="s">
        <v>69</v>
      </c>
      <c r="I23" s="35" t="s">
        <v>70</v>
      </c>
      <c r="J23" s="40"/>
      <c r="K23" s="40">
        <v>5</v>
      </c>
      <c r="L23" s="40">
        <v>0.0016</v>
      </c>
      <c r="M23" s="40">
        <v>0.0016</v>
      </c>
      <c r="N23" s="40"/>
      <c r="O23" s="40">
        <v>0.0079</v>
      </c>
      <c r="P23" s="40">
        <v>0.0079</v>
      </c>
      <c r="Q23" s="40"/>
      <c r="R23" s="40" t="s">
        <v>39</v>
      </c>
      <c r="S23" s="31" t="s">
        <v>57</v>
      </c>
    </row>
    <row r="24" s="3" customFormat="1" ht="99" customHeight="1" spans="1:19">
      <c r="A24" s="31">
        <v>7</v>
      </c>
      <c r="B24" s="32" t="s">
        <v>82</v>
      </c>
      <c r="C24" s="31" t="s">
        <v>33</v>
      </c>
      <c r="D24" s="31" t="s">
        <v>34</v>
      </c>
      <c r="E24" s="31" t="s">
        <v>54</v>
      </c>
      <c r="F24" s="33" t="s">
        <v>83</v>
      </c>
      <c r="G24" s="34">
        <v>0.24</v>
      </c>
      <c r="H24" s="35" t="s">
        <v>69</v>
      </c>
      <c r="I24" s="35" t="s">
        <v>70</v>
      </c>
      <c r="J24" s="40">
        <v>2</v>
      </c>
      <c r="K24" s="40"/>
      <c r="L24" s="40">
        <v>0.0002</v>
      </c>
      <c r="M24" s="40">
        <v>0.0002</v>
      </c>
      <c r="N24" s="40"/>
      <c r="O24" s="40">
        <v>0.0011</v>
      </c>
      <c r="P24" s="40">
        <v>0.0011</v>
      </c>
      <c r="Q24" s="40"/>
      <c r="R24" s="40" t="s">
        <v>39</v>
      </c>
      <c r="S24" s="31" t="s">
        <v>54</v>
      </c>
    </row>
    <row r="25" s="3" customFormat="1" ht="99" customHeight="1" spans="1:19">
      <c r="A25" s="31">
        <v>8</v>
      </c>
      <c r="B25" s="32" t="s">
        <v>84</v>
      </c>
      <c r="C25" s="31" t="s">
        <v>33</v>
      </c>
      <c r="D25" s="31" t="s">
        <v>34</v>
      </c>
      <c r="E25" s="31" t="s">
        <v>60</v>
      </c>
      <c r="F25" s="33" t="s">
        <v>85</v>
      </c>
      <c r="G25" s="34">
        <v>0.18</v>
      </c>
      <c r="H25" s="35" t="s">
        <v>69</v>
      </c>
      <c r="I25" s="35" t="s">
        <v>70</v>
      </c>
      <c r="J25" s="40"/>
      <c r="K25" s="40">
        <v>1</v>
      </c>
      <c r="L25" s="40">
        <v>0.0001</v>
      </c>
      <c r="M25" s="40">
        <v>0.0001</v>
      </c>
      <c r="N25" s="40"/>
      <c r="O25" s="40">
        <v>0.0005</v>
      </c>
      <c r="P25" s="40">
        <v>0.0005</v>
      </c>
      <c r="Q25" s="40"/>
      <c r="R25" s="40" t="s">
        <v>39</v>
      </c>
      <c r="S25" s="31" t="s">
        <v>60</v>
      </c>
    </row>
    <row r="26" s="3" customFormat="1" ht="99" customHeight="1" spans="1:19">
      <c r="A26" s="31">
        <v>9</v>
      </c>
      <c r="B26" s="32" t="s">
        <v>86</v>
      </c>
      <c r="C26" s="31" t="s">
        <v>33</v>
      </c>
      <c r="D26" s="31" t="s">
        <v>34</v>
      </c>
      <c r="E26" s="31" t="s">
        <v>87</v>
      </c>
      <c r="F26" s="33" t="s">
        <v>88</v>
      </c>
      <c r="G26" s="34">
        <v>2.28</v>
      </c>
      <c r="H26" s="35" t="s">
        <v>69</v>
      </c>
      <c r="I26" s="35" t="s">
        <v>70</v>
      </c>
      <c r="J26" s="40"/>
      <c r="K26" s="40">
        <v>3</v>
      </c>
      <c r="L26" s="40">
        <v>0.0016</v>
      </c>
      <c r="M26" s="40">
        <v>0.0016</v>
      </c>
      <c r="N26" s="40"/>
      <c r="O26" s="40">
        <v>0.0056</v>
      </c>
      <c r="P26" s="40">
        <v>0.0056</v>
      </c>
      <c r="Q26" s="40"/>
      <c r="R26" s="40" t="s">
        <v>39</v>
      </c>
      <c r="S26" s="31" t="s">
        <v>87</v>
      </c>
    </row>
    <row r="27" s="3" customFormat="1" ht="99" customHeight="1" spans="1:19">
      <c r="A27" s="31">
        <v>10</v>
      </c>
      <c r="B27" s="32" t="s">
        <v>89</v>
      </c>
      <c r="C27" s="31" t="s">
        <v>33</v>
      </c>
      <c r="D27" s="31" t="s">
        <v>34</v>
      </c>
      <c r="E27" s="31" t="s">
        <v>63</v>
      </c>
      <c r="F27" s="33" t="s">
        <v>90</v>
      </c>
      <c r="G27" s="34">
        <v>0.48</v>
      </c>
      <c r="H27" s="35" t="s">
        <v>69</v>
      </c>
      <c r="I27" s="35" t="s">
        <v>70</v>
      </c>
      <c r="J27" s="40">
        <v>2</v>
      </c>
      <c r="K27" s="40">
        <v>1</v>
      </c>
      <c r="L27" s="40">
        <v>0.0005</v>
      </c>
      <c r="M27" s="40">
        <v>0.0005</v>
      </c>
      <c r="N27" s="40"/>
      <c r="O27" s="40">
        <v>0.002</v>
      </c>
      <c r="P27" s="40">
        <v>0.002</v>
      </c>
      <c r="Q27" s="40"/>
      <c r="R27" s="40" t="s">
        <v>39</v>
      </c>
      <c r="S27" s="31" t="s">
        <v>63</v>
      </c>
    </row>
    <row r="28" s="3" customFormat="1" ht="99" customHeight="1" spans="1:19">
      <c r="A28" s="31">
        <v>11</v>
      </c>
      <c r="B28" s="32" t="s">
        <v>91</v>
      </c>
      <c r="C28" s="31" t="s">
        <v>33</v>
      </c>
      <c r="D28" s="31" t="s">
        <v>34</v>
      </c>
      <c r="E28" s="31" t="s">
        <v>92</v>
      </c>
      <c r="F28" s="33" t="s">
        <v>93</v>
      </c>
      <c r="G28" s="34">
        <v>0.12</v>
      </c>
      <c r="H28" s="35" t="s">
        <v>69</v>
      </c>
      <c r="I28" s="35" t="s">
        <v>70</v>
      </c>
      <c r="J28" s="40"/>
      <c r="K28" s="40">
        <v>1</v>
      </c>
      <c r="L28" s="40">
        <v>0.0001</v>
      </c>
      <c r="M28" s="40">
        <v>0.0001</v>
      </c>
      <c r="N28" s="40"/>
      <c r="O28" s="40">
        <v>0.0004</v>
      </c>
      <c r="P28" s="40">
        <v>0.0004</v>
      </c>
      <c r="Q28" s="40"/>
      <c r="R28" s="40" t="s">
        <v>39</v>
      </c>
      <c r="S28" s="31" t="s">
        <v>92</v>
      </c>
    </row>
    <row r="29" s="3" customFormat="1" ht="50" customHeight="1" spans="1:19">
      <c r="A29" s="16">
        <v>1.3</v>
      </c>
      <c r="B29" s="27" t="s">
        <v>94</v>
      </c>
      <c r="C29" s="16"/>
      <c r="D29" s="16"/>
      <c r="E29" s="16"/>
      <c r="F29" s="27" t="s">
        <v>95</v>
      </c>
      <c r="G29" s="29">
        <f>G30</f>
        <v>0.48</v>
      </c>
      <c r="H29" s="35"/>
      <c r="I29" s="35"/>
      <c r="J29" s="40"/>
      <c r="K29" s="40"/>
      <c r="L29" s="40"/>
      <c r="M29" s="40"/>
      <c r="N29" s="40"/>
      <c r="O29" s="40"/>
      <c r="P29" s="40"/>
      <c r="Q29" s="40"/>
      <c r="R29" s="16"/>
      <c r="S29" s="16"/>
    </row>
    <row r="30" s="3" customFormat="1" ht="82" customHeight="1" spans="1:19">
      <c r="A30" s="31">
        <v>1</v>
      </c>
      <c r="B30" s="32" t="s">
        <v>96</v>
      </c>
      <c r="C30" s="31" t="s">
        <v>33</v>
      </c>
      <c r="D30" s="31" t="s">
        <v>34</v>
      </c>
      <c r="E30" s="31" t="s">
        <v>87</v>
      </c>
      <c r="F30" s="33" t="s">
        <v>97</v>
      </c>
      <c r="G30" s="34">
        <v>0.48</v>
      </c>
      <c r="H30" s="35" t="s">
        <v>98</v>
      </c>
      <c r="I30" s="35" t="s">
        <v>99</v>
      </c>
      <c r="J30" s="40">
        <v>1</v>
      </c>
      <c r="K30" s="40"/>
      <c r="L30" s="40">
        <v>0.0001</v>
      </c>
      <c r="M30" s="40">
        <v>0.001</v>
      </c>
      <c r="N30" s="40"/>
      <c r="O30" s="40">
        <v>0.0004</v>
      </c>
      <c r="P30" s="40">
        <v>0.0004</v>
      </c>
      <c r="Q30" s="40"/>
      <c r="R30" s="40" t="s">
        <v>39</v>
      </c>
      <c r="S30" s="31" t="s">
        <v>87</v>
      </c>
    </row>
    <row r="31" s="3" customFormat="1" ht="40" customHeight="1" spans="1:19">
      <c r="A31" s="16">
        <v>1.4</v>
      </c>
      <c r="B31" s="27" t="s">
        <v>100</v>
      </c>
      <c r="C31" s="16"/>
      <c r="D31" s="16"/>
      <c r="E31" s="16"/>
      <c r="F31" s="27" t="s">
        <v>101</v>
      </c>
      <c r="G31" s="29">
        <f>SUM(G32:G34)</f>
        <v>4.76</v>
      </c>
      <c r="H31" s="35"/>
      <c r="I31" s="35"/>
      <c r="J31" s="40"/>
      <c r="K31" s="40"/>
      <c r="L31" s="40"/>
      <c r="M31" s="40"/>
      <c r="N31" s="40"/>
      <c r="O31" s="40"/>
      <c r="P31" s="40"/>
      <c r="Q31" s="40"/>
      <c r="R31" s="16"/>
      <c r="S31" s="16"/>
    </row>
    <row r="32" s="3" customFormat="1" ht="82" customHeight="1" spans="1:19">
      <c r="A32" s="31">
        <v>1</v>
      </c>
      <c r="B32" s="32" t="s">
        <v>102</v>
      </c>
      <c r="C32" s="31" t="s">
        <v>33</v>
      </c>
      <c r="D32" s="31" t="s">
        <v>34</v>
      </c>
      <c r="E32" s="31" t="s">
        <v>35</v>
      </c>
      <c r="F32" s="33" t="s">
        <v>103</v>
      </c>
      <c r="G32" s="34">
        <v>1.53</v>
      </c>
      <c r="H32" s="35" t="s">
        <v>104</v>
      </c>
      <c r="I32" s="35" t="s">
        <v>105</v>
      </c>
      <c r="J32" s="40">
        <v>1</v>
      </c>
      <c r="K32" s="40"/>
      <c r="L32" s="40">
        <v>0.0003</v>
      </c>
      <c r="M32" s="40">
        <v>0.0003</v>
      </c>
      <c r="N32" s="40"/>
      <c r="O32" s="40">
        <v>0.0021</v>
      </c>
      <c r="P32" s="40">
        <v>0.0021</v>
      </c>
      <c r="Q32" s="40"/>
      <c r="R32" s="40" t="s">
        <v>39</v>
      </c>
      <c r="S32" s="31" t="s">
        <v>35</v>
      </c>
    </row>
    <row r="33" s="3" customFormat="1" ht="82" customHeight="1" spans="1:19">
      <c r="A33" s="31">
        <v>2</v>
      </c>
      <c r="B33" s="32" t="s">
        <v>106</v>
      </c>
      <c r="C33" s="31" t="s">
        <v>33</v>
      </c>
      <c r="D33" s="31" t="s">
        <v>34</v>
      </c>
      <c r="E33" s="31" t="s">
        <v>57</v>
      </c>
      <c r="F33" s="33" t="s">
        <v>107</v>
      </c>
      <c r="G33" s="34">
        <v>1.7</v>
      </c>
      <c r="H33" s="35" t="s">
        <v>104</v>
      </c>
      <c r="I33" s="35" t="s">
        <v>108</v>
      </c>
      <c r="J33" s="40"/>
      <c r="K33" s="40">
        <v>1</v>
      </c>
      <c r="L33" s="40">
        <v>0.0002</v>
      </c>
      <c r="M33" s="40">
        <v>0.0002</v>
      </c>
      <c r="N33" s="40"/>
      <c r="O33" s="40">
        <v>0.0005</v>
      </c>
      <c r="P33" s="40">
        <v>0.0005</v>
      </c>
      <c r="Q33" s="40"/>
      <c r="R33" s="40" t="s">
        <v>39</v>
      </c>
      <c r="S33" s="31" t="s">
        <v>57</v>
      </c>
    </row>
    <row r="34" s="3" customFormat="1" ht="82" customHeight="1" spans="1:19">
      <c r="A34" s="31">
        <v>3</v>
      </c>
      <c r="B34" s="32" t="s">
        <v>109</v>
      </c>
      <c r="C34" s="31" t="s">
        <v>33</v>
      </c>
      <c r="D34" s="31" t="s">
        <v>34</v>
      </c>
      <c r="E34" s="31" t="s">
        <v>60</v>
      </c>
      <c r="F34" s="33" t="s">
        <v>110</v>
      </c>
      <c r="G34" s="34">
        <v>1.53</v>
      </c>
      <c r="H34" s="35" t="s">
        <v>104</v>
      </c>
      <c r="I34" s="35" t="s">
        <v>108</v>
      </c>
      <c r="J34" s="40"/>
      <c r="K34" s="40"/>
      <c r="L34" s="40">
        <v>0.0002</v>
      </c>
      <c r="M34" s="40">
        <v>0.0002</v>
      </c>
      <c r="N34" s="40"/>
      <c r="O34" s="40">
        <v>0.0009</v>
      </c>
      <c r="P34" s="40">
        <v>0.0009</v>
      </c>
      <c r="Q34" s="40"/>
      <c r="R34" s="40" t="s">
        <v>39</v>
      </c>
      <c r="S34" s="31" t="s">
        <v>60</v>
      </c>
    </row>
    <row r="35" s="3" customFormat="1" ht="45" customHeight="1" spans="1:19">
      <c r="A35" s="16">
        <v>1.5</v>
      </c>
      <c r="B35" s="27" t="s">
        <v>111</v>
      </c>
      <c r="C35" s="16"/>
      <c r="D35" s="16"/>
      <c r="E35" s="16"/>
      <c r="F35" s="28" t="s">
        <v>112</v>
      </c>
      <c r="G35" s="29">
        <f>G36</f>
        <v>0.08</v>
      </c>
      <c r="H35" s="30"/>
      <c r="I35" s="30"/>
      <c r="J35" s="36"/>
      <c r="K35" s="36"/>
      <c r="L35" s="36"/>
      <c r="M35" s="36"/>
      <c r="N35" s="36"/>
      <c r="O35" s="36"/>
      <c r="P35" s="36"/>
      <c r="Q35" s="36"/>
      <c r="R35" s="36"/>
      <c r="S35" s="16"/>
    </row>
    <row r="36" s="4" customFormat="1" ht="82" customHeight="1" spans="1:19">
      <c r="A36" s="31">
        <v>1</v>
      </c>
      <c r="B36" s="32" t="s">
        <v>111</v>
      </c>
      <c r="C36" s="31" t="s">
        <v>33</v>
      </c>
      <c r="D36" s="31" t="s">
        <v>34</v>
      </c>
      <c r="E36" s="31" t="s">
        <v>45</v>
      </c>
      <c r="F36" s="32" t="s">
        <v>113</v>
      </c>
      <c r="G36" s="34">
        <v>0.08</v>
      </c>
      <c r="H36" s="35" t="s">
        <v>114</v>
      </c>
      <c r="I36" s="35" t="s">
        <v>115</v>
      </c>
      <c r="J36" s="40">
        <v>1</v>
      </c>
      <c r="K36" s="40">
        <v>0</v>
      </c>
      <c r="L36" s="40">
        <v>0.0001</v>
      </c>
      <c r="M36" s="40">
        <v>0.0001</v>
      </c>
      <c r="N36" s="40">
        <v>0</v>
      </c>
      <c r="O36" s="40">
        <v>0.0004</v>
      </c>
      <c r="P36" s="40">
        <v>0.0004</v>
      </c>
      <c r="Q36" s="40"/>
      <c r="R36" s="40" t="s">
        <v>39</v>
      </c>
      <c r="S36" s="31" t="s">
        <v>45</v>
      </c>
    </row>
    <row r="37" s="3" customFormat="1" ht="51" customHeight="1" spans="1:19">
      <c r="A37" s="16" t="s">
        <v>116</v>
      </c>
      <c r="B37" s="27" t="s">
        <v>117</v>
      </c>
      <c r="C37" s="16"/>
      <c r="D37" s="16"/>
      <c r="E37" s="16"/>
      <c r="F37" s="28" t="s">
        <v>118</v>
      </c>
      <c r="G37" s="29">
        <f>G38+G40+G50+G56+G60+G62+G67+G74</f>
        <v>42.68</v>
      </c>
      <c r="H37" s="35"/>
      <c r="I37" s="35"/>
      <c r="J37" s="40"/>
      <c r="K37" s="40"/>
      <c r="L37" s="40"/>
      <c r="M37" s="40"/>
      <c r="N37" s="40"/>
      <c r="O37" s="40"/>
      <c r="P37" s="40"/>
      <c r="Q37" s="40"/>
      <c r="R37" s="40"/>
      <c r="S37" s="16"/>
    </row>
    <row r="38" s="3" customFormat="1" ht="45" customHeight="1" spans="1:19">
      <c r="A38" s="16">
        <v>2.1</v>
      </c>
      <c r="B38" s="27" t="s">
        <v>119</v>
      </c>
      <c r="C38" s="16"/>
      <c r="D38" s="16"/>
      <c r="E38" s="16"/>
      <c r="F38" s="27" t="s">
        <v>120</v>
      </c>
      <c r="G38" s="29">
        <f>G39</f>
        <v>0.18</v>
      </c>
      <c r="H38" s="35"/>
      <c r="I38" s="35"/>
      <c r="J38" s="40"/>
      <c r="K38" s="40"/>
      <c r="L38" s="40"/>
      <c r="M38" s="40"/>
      <c r="N38" s="40"/>
      <c r="O38" s="40"/>
      <c r="P38" s="40"/>
      <c r="Q38" s="40"/>
      <c r="R38" s="16"/>
      <c r="S38" s="16"/>
    </row>
    <row r="39" s="4" customFormat="1" ht="75" customHeight="1" spans="1:19">
      <c r="A39" s="31">
        <v>1</v>
      </c>
      <c r="B39" s="32" t="s">
        <v>121</v>
      </c>
      <c r="C39" s="31" t="s">
        <v>33</v>
      </c>
      <c r="D39" s="31" t="s">
        <v>34</v>
      </c>
      <c r="E39" s="31" t="s">
        <v>87</v>
      </c>
      <c r="F39" s="33" t="s">
        <v>122</v>
      </c>
      <c r="G39" s="34">
        <v>0.18</v>
      </c>
      <c r="H39" s="35" t="s">
        <v>123</v>
      </c>
      <c r="I39" s="35" t="s">
        <v>38</v>
      </c>
      <c r="J39" s="40">
        <v>1</v>
      </c>
      <c r="K39" s="40"/>
      <c r="L39" s="40">
        <v>0.0002</v>
      </c>
      <c r="M39" s="40">
        <v>0.0002</v>
      </c>
      <c r="N39" s="40"/>
      <c r="O39" s="40">
        <v>0.0009</v>
      </c>
      <c r="P39" s="40">
        <v>0.0009</v>
      </c>
      <c r="Q39" s="40"/>
      <c r="R39" s="40" t="s">
        <v>124</v>
      </c>
      <c r="S39" s="31" t="s">
        <v>87</v>
      </c>
    </row>
    <row r="40" s="3" customFormat="1" ht="42" customHeight="1" spans="1:19">
      <c r="A40" s="16">
        <v>2.2</v>
      </c>
      <c r="B40" s="27" t="s">
        <v>125</v>
      </c>
      <c r="C40" s="16"/>
      <c r="D40" s="16"/>
      <c r="E40" s="16"/>
      <c r="F40" s="27" t="s">
        <v>126</v>
      </c>
      <c r="G40" s="29">
        <f>SUM(G41:G49)</f>
        <v>19</v>
      </c>
      <c r="H40" s="35"/>
      <c r="I40" s="35"/>
      <c r="J40" s="40"/>
      <c r="K40" s="40"/>
      <c r="L40" s="40"/>
      <c r="M40" s="40"/>
      <c r="N40" s="40"/>
      <c r="O40" s="40"/>
      <c r="P40" s="40"/>
      <c r="Q40" s="40"/>
      <c r="R40" s="16"/>
      <c r="S40" s="16"/>
    </row>
    <row r="41" s="3" customFormat="1" ht="75" customHeight="1" spans="1:19">
      <c r="A41" s="31">
        <v>1</v>
      </c>
      <c r="B41" s="32" t="s">
        <v>127</v>
      </c>
      <c r="C41" s="31" t="s">
        <v>33</v>
      </c>
      <c r="D41" s="31" t="s">
        <v>34</v>
      </c>
      <c r="E41" s="31" t="s">
        <v>35</v>
      </c>
      <c r="F41" s="33" t="s">
        <v>128</v>
      </c>
      <c r="G41" s="34">
        <v>5</v>
      </c>
      <c r="H41" s="35" t="s">
        <v>129</v>
      </c>
      <c r="I41" s="35" t="s">
        <v>130</v>
      </c>
      <c r="J41" s="40"/>
      <c r="K41" s="40">
        <v>2</v>
      </c>
      <c r="L41" s="40">
        <v>0.0006</v>
      </c>
      <c r="M41" s="40">
        <v>0.0006</v>
      </c>
      <c r="N41" s="40"/>
      <c r="O41" s="40">
        <v>0.0024</v>
      </c>
      <c r="P41" s="40">
        <v>0.0024</v>
      </c>
      <c r="Q41" s="40"/>
      <c r="R41" s="40" t="s">
        <v>124</v>
      </c>
      <c r="S41" s="31" t="s">
        <v>35</v>
      </c>
    </row>
    <row r="42" s="3" customFormat="1" ht="75" customHeight="1" spans="1:19">
      <c r="A42" s="31">
        <v>2</v>
      </c>
      <c r="B42" s="32" t="s">
        <v>131</v>
      </c>
      <c r="C42" s="31" t="s">
        <v>33</v>
      </c>
      <c r="D42" s="31" t="s">
        <v>34</v>
      </c>
      <c r="E42" s="31" t="s">
        <v>45</v>
      </c>
      <c r="F42" s="32" t="s">
        <v>132</v>
      </c>
      <c r="G42" s="34">
        <v>1</v>
      </c>
      <c r="H42" s="35" t="s">
        <v>129</v>
      </c>
      <c r="I42" s="35" t="s">
        <v>130</v>
      </c>
      <c r="J42" s="40">
        <v>0</v>
      </c>
      <c r="K42" s="40">
        <v>1</v>
      </c>
      <c r="L42" s="40">
        <v>0.0002</v>
      </c>
      <c r="M42" s="40">
        <v>0.0002</v>
      </c>
      <c r="N42" s="40"/>
      <c r="O42" s="40">
        <v>0.0011</v>
      </c>
      <c r="P42" s="40">
        <v>0.0011</v>
      </c>
      <c r="Q42" s="40"/>
      <c r="R42" s="40" t="s">
        <v>124</v>
      </c>
      <c r="S42" s="31" t="s">
        <v>45</v>
      </c>
    </row>
    <row r="43" s="3" customFormat="1" ht="75" customHeight="1" spans="1:19">
      <c r="A43" s="31">
        <v>3</v>
      </c>
      <c r="B43" s="32" t="s">
        <v>133</v>
      </c>
      <c r="C43" s="31" t="s">
        <v>33</v>
      </c>
      <c r="D43" s="31" t="s">
        <v>34</v>
      </c>
      <c r="E43" s="31" t="s">
        <v>134</v>
      </c>
      <c r="F43" s="33" t="s">
        <v>135</v>
      </c>
      <c r="G43" s="34">
        <v>1</v>
      </c>
      <c r="H43" s="35" t="s">
        <v>129</v>
      </c>
      <c r="I43" s="35" t="s">
        <v>130</v>
      </c>
      <c r="J43" s="40">
        <v>1</v>
      </c>
      <c r="K43" s="40"/>
      <c r="L43" s="40">
        <v>0.0001</v>
      </c>
      <c r="M43" s="40">
        <v>0.0001</v>
      </c>
      <c r="N43" s="40"/>
      <c r="O43" s="40">
        <v>0</v>
      </c>
      <c r="P43" s="40">
        <v>0</v>
      </c>
      <c r="Q43" s="40"/>
      <c r="R43" s="40" t="s">
        <v>124</v>
      </c>
      <c r="S43" s="31" t="s">
        <v>134</v>
      </c>
    </row>
    <row r="44" s="3" customFormat="1" ht="75" customHeight="1" spans="1:19">
      <c r="A44" s="31">
        <v>4</v>
      </c>
      <c r="B44" s="32" t="s">
        <v>136</v>
      </c>
      <c r="C44" s="31" t="s">
        <v>33</v>
      </c>
      <c r="D44" s="31" t="s">
        <v>34</v>
      </c>
      <c r="E44" s="31" t="s">
        <v>76</v>
      </c>
      <c r="F44" s="33" t="s">
        <v>137</v>
      </c>
      <c r="G44" s="34">
        <v>2</v>
      </c>
      <c r="H44" s="35" t="s">
        <v>129</v>
      </c>
      <c r="I44" s="35" t="s">
        <v>130</v>
      </c>
      <c r="J44" s="40">
        <v>2</v>
      </c>
      <c r="K44" s="40">
        <v>1</v>
      </c>
      <c r="L44" s="40">
        <v>0.0004</v>
      </c>
      <c r="M44" s="40">
        <v>0.0004</v>
      </c>
      <c r="N44" s="40"/>
      <c r="O44" s="40"/>
      <c r="P44" s="40">
        <v>0.0006</v>
      </c>
      <c r="Q44" s="40"/>
      <c r="R44" s="40" t="s">
        <v>124</v>
      </c>
      <c r="S44" s="31" t="s">
        <v>76</v>
      </c>
    </row>
    <row r="45" s="3" customFormat="1" ht="75" customHeight="1" spans="1:19">
      <c r="A45" s="31">
        <v>5</v>
      </c>
      <c r="B45" s="32" t="s">
        <v>138</v>
      </c>
      <c r="C45" s="31" t="s">
        <v>33</v>
      </c>
      <c r="D45" s="31" t="s">
        <v>34</v>
      </c>
      <c r="E45" s="31" t="s">
        <v>48</v>
      </c>
      <c r="F45" s="33" t="s">
        <v>139</v>
      </c>
      <c r="G45" s="34">
        <v>4</v>
      </c>
      <c r="H45" s="35" t="s">
        <v>129</v>
      </c>
      <c r="I45" s="35" t="s">
        <v>130</v>
      </c>
      <c r="J45" s="40">
        <v>2</v>
      </c>
      <c r="K45" s="40"/>
      <c r="L45" s="40">
        <v>0.0008</v>
      </c>
      <c r="M45" s="40">
        <v>0.0008</v>
      </c>
      <c r="N45" s="40"/>
      <c r="O45" s="40">
        <v>0.002</v>
      </c>
      <c r="P45" s="40">
        <v>0.002</v>
      </c>
      <c r="Q45" s="40"/>
      <c r="R45" s="40" t="s">
        <v>124</v>
      </c>
      <c r="S45" s="31" t="s">
        <v>48</v>
      </c>
    </row>
    <row r="46" s="3" customFormat="1" ht="75" customHeight="1" spans="1:19">
      <c r="A46" s="31">
        <v>6</v>
      </c>
      <c r="B46" s="32" t="s">
        <v>140</v>
      </c>
      <c r="C46" s="31" t="s">
        <v>33</v>
      </c>
      <c r="D46" s="31" t="s">
        <v>34</v>
      </c>
      <c r="E46" s="31" t="s">
        <v>41</v>
      </c>
      <c r="F46" s="33" t="s">
        <v>141</v>
      </c>
      <c r="G46" s="34">
        <v>1</v>
      </c>
      <c r="H46" s="35" t="s">
        <v>129</v>
      </c>
      <c r="I46" s="35" t="s">
        <v>130</v>
      </c>
      <c r="J46" s="40">
        <v>2</v>
      </c>
      <c r="K46" s="40"/>
      <c r="L46" s="40">
        <v>0.0002</v>
      </c>
      <c r="M46" s="40">
        <v>0.0002</v>
      </c>
      <c r="N46" s="40"/>
      <c r="O46" s="40">
        <v>0.0004</v>
      </c>
      <c r="P46" s="40">
        <v>0.0004</v>
      </c>
      <c r="Q46" s="40"/>
      <c r="R46" s="40" t="s">
        <v>124</v>
      </c>
      <c r="S46" s="31" t="s">
        <v>41</v>
      </c>
    </row>
    <row r="47" s="3" customFormat="1" ht="75" customHeight="1" spans="1:19">
      <c r="A47" s="31">
        <v>7</v>
      </c>
      <c r="B47" s="32" t="s">
        <v>142</v>
      </c>
      <c r="C47" s="31" t="s">
        <v>33</v>
      </c>
      <c r="D47" s="31" t="s">
        <v>34</v>
      </c>
      <c r="E47" s="31" t="s">
        <v>51</v>
      </c>
      <c r="F47" s="33" t="s">
        <v>143</v>
      </c>
      <c r="G47" s="34">
        <v>2.5</v>
      </c>
      <c r="H47" s="35" t="s">
        <v>129</v>
      </c>
      <c r="I47" s="35" t="s">
        <v>130</v>
      </c>
      <c r="J47" s="40">
        <v>2</v>
      </c>
      <c r="K47" s="40"/>
      <c r="L47" s="40">
        <v>0.001</v>
      </c>
      <c r="M47" s="40">
        <v>0.001</v>
      </c>
      <c r="N47" s="40"/>
      <c r="O47" s="40">
        <v>0.0062</v>
      </c>
      <c r="P47" s="40">
        <v>0.0062</v>
      </c>
      <c r="Q47" s="40"/>
      <c r="R47" s="40" t="s">
        <v>124</v>
      </c>
      <c r="S47" s="31" t="s">
        <v>51</v>
      </c>
    </row>
    <row r="48" s="3" customFormat="1" ht="75" customHeight="1" spans="1:19">
      <c r="A48" s="31">
        <v>8</v>
      </c>
      <c r="B48" s="32" t="s">
        <v>144</v>
      </c>
      <c r="C48" s="31" t="s">
        <v>33</v>
      </c>
      <c r="D48" s="31" t="s">
        <v>34</v>
      </c>
      <c r="E48" s="31" t="s">
        <v>57</v>
      </c>
      <c r="F48" s="33" t="s">
        <v>145</v>
      </c>
      <c r="G48" s="34">
        <v>1</v>
      </c>
      <c r="H48" s="35" t="s">
        <v>129</v>
      </c>
      <c r="I48" s="35" t="s">
        <v>130</v>
      </c>
      <c r="J48" s="40"/>
      <c r="K48" s="40">
        <v>1</v>
      </c>
      <c r="L48" s="40">
        <v>0.0002</v>
      </c>
      <c r="M48" s="40">
        <v>0.0002</v>
      </c>
      <c r="N48" s="40"/>
      <c r="O48" s="40">
        <v>0.0007</v>
      </c>
      <c r="P48" s="40">
        <v>0.0007</v>
      </c>
      <c r="Q48" s="40"/>
      <c r="R48" s="40" t="s">
        <v>124</v>
      </c>
      <c r="S48" s="31" t="s">
        <v>57</v>
      </c>
    </row>
    <row r="49" s="3" customFormat="1" ht="75" customHeight="1" spans="1:19">
      <c r="A49" s="31">
        <v>9</v>
      </c>
      <c r="B49" s="32" t="s">
        <v>146</v>
      </c>
      <c r="C49" s="31" t="s">
        <v>33</v>
      </c>
      <c r="D49" s="31" t="s">
        <v>34</v>
      </c>
      <c r="E49" s="31" t="s">
        <v>63</v>
      </c>
      <c r="F49" s="33" t="s">
        <v>147</v>
      </c>
      <c r="G49" s="34">
        <v>1.5</v>
      </c>
      <c r="H49" s="35" t="s">
        <v>129</v>
      </c>
      <c r="I49" s="35" t="s">
        <v>130</v>
      </c>
      <c r="J49" s="40">
        <v>1</v>
      </c>
      <c r="K49" s="40">
        <v>1</v>
      </c>
      <c r="L49" s="40">
        <v>0.0003</v>
      </c>
      <c r="M49" s="40">
        <v>0.0003</v>
      </c>
      <c r="N49" s="40"/>
      <c r="O49" s="40">
        <v>0.0015</v>
      </c>
      <c r="P49" s="40">
        <v>0.0015</v>
      </c>
      <c r="Q49" s="40"/>
      <c r="R49" s="40" t="s">
        <v>124</v>
      </c>
      <c r="S49" s="31" t="s">
        <v>63</v>
      </c>
    </row>
    <row r="50" s="3" customFormat="1" ht="39" customHeight="1" spans="1:19">
      <c r="A50" s="16">
        <v>2.3</v>
      </c>
      <c r="B50" s="27" t="s">
        <v>148</v>
      </c>
      <c r="C50" s="16"/>
      <c r="D50" s="16"/>
      <c r="E50" s="16"/>
      <c r="F50" s="27" t="s">
        <v>149</v>
      </c>
      <c r="G50" s="29">
        <f>SUM(G51:G55)</f>
        <v>5.5</v>
      </c>
      <c r="H50" s="35"/>
      <c r="I50" s="35"/>
      <c r="J50" s="40"/>
      <c r="K50" s="40"/>
      <c r="L50" s="40"/>
      <c r="M50" s="40"/>
      <c r="N50" s="40"/>
      <c r="O50" s="40"/>
      <c r="P50" s="40"/>
      <c r="Q50" s="40"/>
      <c r="R50" s="16"/>
      <c r="S50" s="16"/>
    </row>
    <row r="51" s="3" customFormat="1" ht="75" customHeight="1" spans="1:19">
      <c r="A51" s="31">
        <v>1</v>
      </c>
      <c r="B51" s="32" t="s">
        <v>150</v>
      </c>
      <c r="C51" s="31" t="s">
        <v>33</v>
      </c>
      <c r="D51" s="31" t="s">
        <v>34</v>
      </c>
      <c r="E51" s="31" t="s">
        <v>35</v>
      </c>
      <c r="F51" s="33" t="s">
        <v>151</v>
      </c>
      <c r="G51" s="34">
        <v>2</v>
      </c>
      <c r="H51" s="35" t="s">
        <v>129</v>
      </c>
      <c r="I51" s="35" t="s">
        <v>152</v>
      </c>
      <c r="J51" s="40"/>
      <c r="K51" s="40">
        <v>1</v>
      </c>
      <c r="L51" s="40">
        <v>0.0001</v>
      </c>
      <c r="M51" s="40">
        <v>0.0001</v>
      </c>
      <c r="N51" s="40"/>
      <c r="O51" s="40">
        <v>0.0005</v>
      </c>
      <c r="P51" s="40">
        <v>0.0005</v>
      </c>
      <c r="Q51" s="40"/>
      <c r="R51" s="40" t="s">
        <v>124</v>
      </c>
      <c r="S51" s="31" t="s">
        <v>35</v>
      </c>
    </row>
    <row r="52" s="3" customFormat="1" ht="75" customHeight="1" spans="1:19">
      <c r="A52" s="31">
        <v>2</v>
      </c>
      <c r="B52" s="32" t="s">
        <v>153</v>
      </c>
      <c r="C52" s="31" t="s">
        <v>33</v>
      </c>
      <c r="D52" s="31" t="s">
        <v>34</v>
      </c>
      <c r="E52" s="31" t="s">
        <v>76</v>
      </c>
      <c r="F52" s="33" t="s">
        <v>154</v>
      </c>
      <c r="G52" s="34">
        <v>0.5</v>
      </c>
      <c r="H52" s="35" t="s">
        <v>129</v>
      </c>
      <c r="I52" s="35" t="s">
        <v>152</v>
      </c>
      <c r="J52" s="40">
        <v>1</v>
      </c>
      <c r="K52" s="40"/>
      <c r="L52" s="40">
        <v>0.0001</v>
      </c>
      <c r="M52" s="40">
        <v>0.0001</v>
      </c>
      <c r="N52" s="40"/>
      <c r="O52" s="40">
        <v>0.0008</v>
      </c>
      <c r="P52" s="40">
        <v>0.0008</v>
      </c>
      <c r="Q52" s="40"/>
      <c r="R52" s="40" t="s">
        <v>124</v>
      </c>
      <c r="S52" s="31" t="s">
        <v>76</v>
      </c>
    </row>
    <row r="53" s="3" customFormat="1" ht="75" customHeight="1" spans="1:19">
      <c r="A53" s="31">
        <v>3</v>
      </c>
      <c r="B53" s="32" t="s">
        <v>155</v>
      </c>
      <c r="C53" s="31" t="s">
        <v>33</v>
      </c>
      <c r="D53" s="31" t="s">
        <v>34</v>
      </c>
      <c r="E53" s="31" t="s">
        <v>48</v>
      </c>
      <c r="F53" s="33" t="s">
        <v>156</v>
      </c>
      <c r="G53" s="34">
        <v>1.5</v>
      </c>
      <c r="H53" s="35" t="s">
        <v>129</v>
      </c>
      <c r="I53" s="35" t="s">
        <v>152</v>
      </c>
      <c r="J53" s="40"/>
      <c r="K53" s="40">
        <v>1</v>
      </c>
      <c r="L53" s="40">
        <v>0.0001</v>
      </c>
      <c r="M53" s="40">
        <v>0.0001</v>
      </c>
      <c r="N53" s="40"/>
      <c r="O53" s="40">
        <v>0.0006</v>
      </c>
      <c r="P53" s="40">
        <v>0.0006</v>
      </c>
      <c r="Q53" s="40"/>
      <c r="R53" s="40" t="s">
        <v>124</v>
      </c>
      <c r="S53" s="31" t="s">
        <v>48</v>
      </c>
    </row>
    <row r="54" s="3" customFormat="1" ht="75" customHeight="1" spans="1:19">
      <c r="A54" s="31">
        <v>4</v>
      </c>
      <c r="B54" s="32" t="s">
        <v>157</v>
      </c>
      <c r="C54" s="31" t="s">
        <v>33</v>
      </c>
      <c r="D54" s="31" t="s">
        <v>34</v>
      </c>
      <c r="E54" s="31" t="s">
        <v>51</v>
      </c>
      <c r="F54" s="33" t="s">
        <v>158</v>
      </c>
      <c r="G54" s="34">
        <v>1</v>
      </c>
      <c r="H54" s="35" t="s">
        <v>129</v>
      </c>
      <c r="I54" s="35" t="s">
        <v>152</v>
      </c>
      <c r="J54" s="40">
        <v>1</v>
      </c>
      <c r="K54" s="40"/>
      <c r="L54" s="40">
        <v>0.0001</v>
      </c>
      <c r="M54" s="40">
        <v>0.0001</v>
      </c>
      <c r="N54" s="40"/>
      <c r="O54" s="40">
        <v>0.0005</v>
      </c>
      <c r="P54" s="40">
        <v>0.0005</v>
      </c>
      <c r="Q54" s="40"/>
      <c r="R54" s="40" t="s">
        <v>124</v>
      </c>
      <c r="S54" s="31" t="s">
        <v>51</v>
      </c>
    </row>
    <row r="55" s="3" customFormat="1" ht="75" customHeight="1" spans="1:19">
      <c r="A55" s="31">
        <v>5</v>
      </c>
      <c r="B55" s="32" t="s">
        <v>159</v>
      </c>
      <c r="C55" s="31" t="s">
        <v>33</v>
      </c>
      <c r="D55" s="31" t="s">
        <v>34</v>
      </c>
      <c r="E55" s="31" t="s">
        <v>63</v>
      </c>
      <c r="F55" s="33" t="s">
        <v>160</v>
      </c>
      <c r="G55" s="34">
        <v>0.5</v>
      </c>
      <c r="H55" s="35" t="s">
        <v>129</v>
      </c>
      <c r="I55" s="35" t="s">
        <v>152</v>
      </c>
      <c r="J55" s="40">
        <v>1</v>
      </c>
      <c r="K55" s="40"/>
      <c r="L55" s="40">
        <v>0.0001</v>
      </c>
      <c r="M55" s="40">
        <v>0.0001</v>
      </c>
      <c r="N55" s="40"/>
      <c r="O55" s="40">
        <v>0.0004</v>
      </c>
      <c r="P55" s="40">
        <v>0.0004</v>
      </c>
      <c r="Q55" s="40"/>
      <c r="R55" s="40" t="s">
        <v>124</v>
      </c>
      <c r="S55" s="31" t="s">
        <v>63</v>
      </c>
    </row>
    <row r="56" s="3" customFormat="1" ht="43" customHeight="1" spans="1:19">
      <c r="A56" s="16">
        <v>2.4</v>
      </c>
      <c r="B56" s="27" t="s">
        <v>161</v>
      </c>
      <c r="C56" s="16"/>
      <c r="D56" s="16"/>
      <c r="E56" s="16"/>
      <c r="F56" s="27" t="s">
        <v>162</v>
      </c>
      <c r="G56" s="29">
        <f>SUM(G57:G59)</f>
        <v>0.8</v>
      </c>
      <c r="H56" s="35"/>
      <c r="I56" s="35"/>
      <c r="J56" s="40"/>
      <c r="K56" s="40"/>
      <c r="L56" s="40"/>
      <c r="M56" s="40"/>
      <c r="N56" s="40"/>
      <c r="O56" s="40"/>
      <c r="P56" s="40"/>
      <c r="Q56" s="40"/>
      <c r="R56" s="16"/>
      <c r="S56" s="16"/>
    </row>
    <row r="57" s="3" customFormat="1" ht="75" customHeight="1" spans="1:19">
      <c r="A57" s="31">
        <v>1</v>
      </c>
      <c r="B57" s="32" t="s">
        <v>163</v>
      </c>
      <c r="C57" s="31" t="s">
        <v>33</v>
      </c>
      <c r="D57" s="31" t="s">
        <v>34</v>
      </c>
      <c r="E57" s="31" t="s">
        <v>45</v>
      </c>
      <c r="F57" s="33" t="s">
        <v>164</v>
      </c>
      <c r="G57" s="34">
        <v>0.3</v>
      </c>
      <c r="H57" s="35" t="s">
        <v>129</v>
      </c>
      <c r="I57" s="35" t="s">
        <v>165</v>
      </c>
      <c r="J57" s="40">
        <v>1</v>
      </c>
      <c r="K57" s="40">
        <v>1</v>
      </c>
      <c r="L57" s="40">
        <v>0.0002</v>
      </c>
      <c r="M57" s="40">
        <v>0.0002</v>
      </c>
      <c r="N57" s="40"/>
      <c r="O57" s="40">
        <v>0.0012</v>
      </c>
      <c r="P57" s="40">
        <v>0.0012</v>
      </c>
      <c r="Q57" s="40"/>
      <c r="R57" s="40" t="s">
        <v>124</v>
      </c>
      <c r="S57" s="31" t="s">
        <v>45</v>
      </c>
    </row>
    <row r="58" s="3" customFormat="1" ht="75" customHeight="1" spans="1:19">
      <c r="A58" s="31">
        <v>2</v>
      </c>
      <c r="B58" s="32" t="s">
        <v>166</v>
      </c>
      <c r="C58" s="31" t="s">
        <v>33</v>
      </c>
      <c r="D58" s="31" t="s">
        <v>34</v>
      </c>
      <c r="E58" s="31" t="s">
        <v>134</v>
      </c>
      <c r="F58" s="33" t="s">
        <v>167</v>
      </c>
      <c r="G58" s="34">
        <v>0.35</v>
      </c>
      <c r="H58" s="35" t="s">
        <v>129</v>
      </c>
      <c r="I58" s="35" t="s">
        <v>165</v>
      </c>
      <c r="J58" s="40">
        <v>1</v>
      </c>
      <c r="K58" s="40"/>
      <c r="L58" s="40">
        <v>0.0001</v>
      </c>
      <c r="M58" s="40">
        <v>0.0001</v>
      </c>
      <c r="N58" s="40"/>
      <c r="O58" s="40">
        <v>0.0004</v>
      </c>
      <c r="P58" s="40">
        <v>0.0004</v>
      </c>
      <c r="Q58" s="40"/>
      <c r="R58" s="40" t="s">
        <v>124</v>
      </c>
      <c r="S58" s="31" t="s">
        <v>134</v>
      </c>
    </row>
    <row r="59" s="3" customFormat="1" ht="75" customHeight="1" spans="1:19">
      <c r="A59" s="31">
        <v>3</v>
      </c>
      <c r="B59" s="32" t="s">
        <v>168</v>
      </c>
      <c r="C59" s="31" t="s">
        <v>33</v>
      </c>
      <c r="D59" s="31" t="s">
        <v>34</v>
      </c>
      <c r="E59" s="31" t="s">
        <v>48</v>
      </c>
      <c r="F59" s="33" t="s">
        <v>169</v>
      </c>
      <c r="G59" s="34">
        <v>0.15</v>
      </c>
      <c r="H59" s="35" t="s">
        <v>129</v>
      </c>
      <c r="I59" s="35" t="s">
        <v>165</v>
      </c>
      <c r="J59" s="40">
        <v>1</v>
      </c>
      <c r="K59" s="40"/>
      <c r="L59" s="40">
        <v>0.0001</v>
      </c>
      <c r="M59" s="40">
        <v>0.0001</v>
      </c>
      <c r="N59" s="40"/>
      <c r="O59" s="40">
        <v>0.0006</v>
      </c>
      <c r="P59" s="40">
        <v>0.0006</v>
      </c>
      <c r="Q59" s="40"/>
      <c r="R59" s="40" t="s">
        <v>124</v>
      </c>
      <c r="S59" s="31" t="s">
        <v>48</v>
      </c>
    </row>
    <row r="60" s="3" customFormat="1" ht="46" customHeight="1" spans="1:19">
      <c r="A60" s="16">
        <v>2.5</v>
      </c>
      <c r="B60" s="27" t="s">
        <v>170</v>
      </c>
      <c r="C60" s="16"/>
      <c r="D60" s="16"/>
      <c r="E60" s="16"/>
      <c r="F60" s="27" t="s">
        <v>171</v>
      </c>
      <c r="G60" s="29">
        <f>G61</f>
        <v>1.4</v>
      </c>
      <c r="H60" s="35"/>
      <c r="I60" s="35"/>
      <c r="J60" s="40"/>
      <c r="K60" s="40"/>
      <c r="L60" s="40"/>
      <c r="M60" s="40"/>
      <c r="N60" s="40"/>
      <c r="O60" s="40"/>
      <c r="P60" s="40"/>
      <c r="Q60" s="40"/>
      <c r="R60" s="16"/>
      <c r="S60" s="16"/>
    </row>
    <row r="61" s="3" customFormat="1" ht="75" customHeight="1" spans="1:19">
      <c r="A61" s="31">
        <v>1</v>
      </c>
      <c r="B61" s="32" t="s">
        <v>172</v>
      </c>
      <c r="C61" s="31" t="s">
        <v>33</v>
      </c>
      <c r="D61" s="31" t="s">
        <v>34</v>
      </c>
      <c r="E61" s="31" t="s">
        <v>45</v>
      </c>
      <c r="F61" s="33" t="s">
        <v>173</v>
      </c>
      <c r="G61" s="34">
        <v>1.4</v>
      </c>
      <c r="H61" s="35" t="s">
        <v>174</v>
      </c>
      <c r="I61" s="35" t="s">
        <v>115</v>
      </c>
      <c r="J61" s="40">
        <v>1</v>
      </c>
      <c r="K61" s="40">
        <v>0</v>
      </c>
      <c r="L61" s="40">
        <v>0.0001</v>
      </c>
      <c r="M61" s="40">
        <v>0.0001</v>
      </c>
      <c r="N61" s="40"/>
      <c r="O61" s="40">
        <v>0.0005</v>
      </c>
      <c r="P61" s="40">
        <v>0.0005</v>
      </c>
      <c r="Q61" s="40"/>
      <c r="R61" s="40" t="s">
        <v>124</v>
      </c>
      <c r="S61" s="31" t="s">
        <v>45</v>
      </c>
    </row>
    <row r="62" s="3" customFormat="1" ht="43" customHeight="1" spans="1:19">
      <c r="A62" s="16">
        <v>2.6</v>
      </c>
      <c r="B62" s="27" t="s">
        <v>175</v>
      </c>
      <c r="C62" s="16"/>
      <c r="D62" s="16"/>
      <c r="E62" s="16"/>
      <c r="F62" s="27" t="s">
        <v>176</v>
      </c>
      <c r="G62" s="29">
        <f>SUM(G63:G66)</f>
        <v>6</v>
      </c>
      <c r="H62" s="35"/>
      <c r="I62" s="35"/>
      <c r="J62" s="40"/>
      <c r="K62" s="40"/>
      <c r="L62" s="40"/>
      <c r="M62" s="40"/>
      <c r="N62" s="40"/>
      <c r="O62" s="40"/>
      <c r="P62" s="40"/>
      <c r="Q62" s="40"/>
      <c r="R62" s="16"/>
      <c r="S62" s="16"/>
    </row>
    <row r="63" s="3" customFormat="1" ht="75" customHeight="1" spans="1:19">
      <c r="A63" s="31">
        <v>1</v>
      </c>
      <c r="B63" s="32" t="s">
        <v>177</v>
      </c>
      <c r="C63" s="31" t="s">
        <v>33</v>
      </c>
      <c r="D63" s="31" t="s">
        <v>34</v>
      </c>
      <c r="E63" s="31" t="s">
        <v>87</v>
      </c>
      <c r="F63" s="33" t="s">
        <v>178</v>
      </c>
      <c r="G63" s="34">
        <v>1</v>
      </c>
      <c r="H63" s="35" t="s">
        <v>179</v>
      </c>
      <c r="I63" s="35" t="s">
        <v>180</v>
      </c>
      <c r="J63" s="40">
        <v>1</v>
      </c>
      <c r="K63" s="40"/>
      <c r="L63" s="40">
        <v>0.0001</v>
      </c>
      <c r="M63" s="40">
        <v>0.0001</v>
      </c>
      <c r="N63" s="40"/>
      <c r="O63" s="40">
        <v>0.0007</v>
      </c>
      <c r="P63" s="40">
        <v>0.0007</v>
      </c>
      <c r="Q63" s="40"/>
      <c r="R63" s="40" t="s">
        <v>124</v>
      </c>
      <c r="S63" s="31" t="s">
        <v>87</v>
      </c>
    </row>
    <row r="64" s="3" customFormat="1" ht="75" customHeight="1" spans="1:19">
      <c r="A64" s="31">
        <v>2</v>
      </c>
      <c r="B64" s="32" t="s">
        <v>181</v>
      </c>
      <c r="C64" s="31" t="s">
        <v>33</v>
      </c>
      <c r="D64" s="31" t="s">
        <v>34</v>
      </c>
      <c r="E64" s="31" t="s">
        <v>76</v>
      </c>
      <c r="F64" s="33" t="s">
        <v>182</v>
      </c>
      <c r="G64" s="34">
        <v>1</v>
      </c>
      <c r="H64" s="35" t="s">
        <v>179</v>
      </c>
      <c r="I64" s="35" t="s">
        <v>180</v>
      </c>
      <c r="J64" s="40">
        <v>1</v>
      </c>
      <c r="K64" s="40"/>
      <c r="L64" s="40">
        <v>0.0001</v>
      </c>
      <c r="M64" s="40">
        <v>0.0001</v>
      </c>
      <c r="N64" s="40"/>
      <c r="O64" s="40">
        <v>0.0007</v>
      </c>
      <c r="P64" s="40">
        <v>0.0007</v>
      </c>
      <c r="Q64" s="40"/>
      <c r="R64" s="40" t="s">
        <v>124</v>
      </c>
      <c r="S64" s="31" t="s">
        <v>76</v>
      </c>
    </row>
    <row r="65" s="3" customFormat="1" ht="75" customHeight="1" spans="1:19">
      <c r="A65" s="31">
        <v>3</v>
      </c>
      <c r="B65" s="32" t="s">
        <v>183</v>
      </c>
      <c r="C65" s="31" t="s">
        <v>33</v>
      </c>
      <c r="D65" s="31" t="s">
        <v>34</v>
      </c>
      <c r="E65" s="31" t="s">
        <v>41</v>
      </c>
      <c r="F65" s="33" t="s">
        <v>184</v>
      </c>
      <c r="G65" s="34">
        <v>3</v>
      </c>
      <c r="H65" s="35" t="s">
        <v>179</v>
      </c>
      <c r="I65" s="35" t="s">
        <v>180</v>
      </c>
      <c r="J65" s="40">
        <v>3</v>
      </c>
      <c r="K65" s="40"/>
      <c r="L65" s="40">
        <v>0.0003</v>
      </c>
      <c r="M65" s="40">
        <v>0.0003</v>
      </c>
      <c r="N65" s="40"/>
      <c r="O65" s="40">
        <v>0.0011</v>
      </c>
      <c r="P65" s="40">
        <v>0.0011</v>
      </c>
      <c r="Q65" s="40"/>
      <c r="R65" s="40" t="s">
        <v>124</v>
      </c>
      <c r="S65" s="31" t="s">
        <v>41</v>
      </c>
    </row>
    <row r="66" s="3" customFormat="1" ht="75" customHeight="1" spans="1:19">
      <c r="A66" s="31">
        <v>4</v>
      </c>
      <c r="B66" s="32" t="s">
        <v>185</v>
      </c>
      <c r="C66" s="31" t="s">
        <v>33</v>
      </c>
      <c r="D66" s="31" t="s">
        <v>34</v>
      </c>
      <c r="E66" s="31" t="s">
        <v>63</v>
      </c>
      <c r="F66" s="33" t="s">
        <v>186</v>
      </c>
      <c r="G66" s="34">
        <v>1</v>
      </c>
      <c r="H66" s="35" t="s">
        <v>179</v>
      </c>
      <c r="I66" s="35" t="s">
        <v>180</v>
      </c>
      <c r="J66" s="40">
        <v>1</v>
      </c>
      <c r="K66" s="40"/>
      <c r="L66" s="40">
        <v>0.0001</v>
      </c>
      <c r="M66" s="40">
        <v>0.0001</v>
      </c>
      <c r="N66" s="40"/>
      <c r="O66" s="40">
        <v>0.0005</v>
      </c>
      <c r="P66" s="40">
        <v>0.0005</v>
      </c>
      <c r="Q66" s="40"/>
      <c r="R66" s="40" t="s">
        <v>124</v>
      </c>
      <c r="S66" s="31" t="s">
        <v>63</v>
      </c>
    </row>
    <row r="67" s="3" customFormat="1" ht="50" customHeight="1" spans="1:19">
      <c r="A67" s="16">
        <v>2.7</v>
      </c>
      <c r="B67" s="27" t="s">
        <v>187</v>
      </c>
      <c r="C67" s="16"/>
      <c r="D67" s="16"/>
      <c r="E67" s="16"/>
      <c r="F67" s="27" t="s">
        <v>188</v>
      </c>
      <c r="G67" s="29">
        <f>SUM(G68:G73)</f>
        <v>9.6</v>
      </c>
      <c r="H67" s="35"/>
      <c r="I67" s="35"/>
      <c r="J67" s="40"/>
      <c r="K67" s="40"/>
      <c r="L67" s="40"/>
      <c r="M67" s="40"/>
      <c r="N67" s="40"/>
      <c r="O67" s="40"/>
      <c r="P67" s="40"/>
      <c r="Q67" s="40"/>
      <c r="R67" s="16"/>
      <c r="S67" s="16"/>
    </row>
    <row r="68" s="3" customFormat="1" ht="75" customHeight="1" spans="1:19">
      <c r="A68" s="31">
        <v>1</v>
      </c>
      <c r="B68" s="32" t="s">
        <v>189</v>
      </c>
      <c r="C68" s="31" t="s">
        <v>33</v>
      </c>
      <c r="D68" s="31" t="s">
        <v>34</v>
      </c>
      <c r="E68" s="31" t="s">
        <v>76</v>
      </c>
      <c r="F68" s="33" t="s">
        <v>190</v>
      </c>
      <c r="G68" s="34">
        <v>1.2</v>
      </c>
      <c r="H68" s="35" t="s">
        <v>191</v>
      </c>
      <c r="I68" s="35" t="s">
        <v>192</v>
      </c>
      <c r="J68" s="40"/>
      <c r="K68" s="40">
        <v>1</v>
      </c>
      <c r="L68" s="40">
        <v>0.0002</v>
      </c>
      <c r="M68" s="40">
        <v>0.0002</v>
      </c>
      <c r="N68" s="40"/>
      <c r="O68" s="40">
        <v>0.0008</v>
      </c>
      <c r="P68" s="40">
        <v>0.0008</v>
      </c>
      <c r="Q68" s="40"/>
      <c r="R68" s="40" t="s">
        <v>124</v>
      </c>
      <c r="S68" s="31" t="s">
        <v>76</v>
      </c>
    </row>
    <row r="69" s="3" customFormat="1" ht="75" customHeight="1" spans="1:19">
      <c r="A69" s="31">
        <v>2</v>
      </c>
      <c r="B69" s="32" t="s">
        <v>193</v>
      </c>
      <c r="C69" s="31" t="s">
        <v>33</v>
      </c>
      <c r="D69" s="31" t="s">
        <v>34</v>
      </c>
      <c r="E69" s="31" t="s">
        <v>41</v>
      </c>
      <c r="F69" s="33" t="s">
        <v>194</v>
      </c>
      <c r="G69" s="34">
        <v>0.6</v>
      </c>
      <c r="H69" s="35" t="s">
        <v>191</v>
      </c>
      <c r="I69" s="35" t="s">
        <v>192</v>
      </c>
      <c r="J69" s="40">
        <v>1</v>
      </c>
      <c r="K69" s="40"/>
      <c r="L69" s="40">
        <v>0.0001</v>
      </c>
      <c r="M69" s="40">
        <v>0.0001</v>
      </c>
      <c r="N69" s="40"/>
      <c r="O69" s="40">
        <v>0.0004</v>
      </c>
      <c r="P69" s="40">
        <v>0.0004</v>
      </c>
      <c r="Q69" s="40"/>
      <c r="R69" s="40" t="s">
        <v>124</v>
      </c>
      <c r="S69" s="31" t="s">
        <v>41</v>
      </c>
    </row>
    <row r="70" s="3" customFormat="1" ht="75" customHeight="1" spans="1:19">
      <c r="A70" s="31">
        <v>3</v>
      </c>
      <c r="B70" s="32" t="s">
        <v>195</v>
      </c>
      <c r="C70" s="31" t="s">
        <v>33</v>
      </c>
      <c r="D70" s="31" t="s">
        <v>34</v>
      </c>
      <c r="E70" s="31" t="s">
        <v>57</v>
      </c>
      <c r="F70" s="33" t="s">
        <v>196</v>
      </c>
      <c r="G70" s="34">
        <v>1.8</v>
      </c>
      <c r="H70" s="35" t="s">
        <v>191</v>
      </c>
      <c r="I70" s="35" t="s">
        <v>192</v>
      </c>
      <c r="J70" s="40"/>
      <c r="K70" s="40">
        <v>0.0001</v>
      </c>
      <c r="L70" s="40">
        <v>0.0003</v>
      </c>
      <c r="M70" s="40">
        <v>0.0003</v>
      </c>
      <c r="N70" s="40"/>
      <c r="O70" s="40">
        <v>0.0019</v>
      </c>
      <c r="P70" s="40">
        <v>0.0019</v>
      </c>
      <c r="Q70" s="40"/>
      <c r="R70" s="40" t="s">
        <v>124</v>
      </c>
      <c r="S70" s="31" t="s">
        <v>57</v>
      </c>
    </row>
    <row r="71" s="3" customFormat="1" ht="75" customHeight="1" spans="1:19">
      <c r="A71" s="31">
        <v>4</v>
      </c>
      <c r="B71" s="32" t="s">
        <v>197</v>
      </c>
      <c r="C71" s="31" t="s">
        <v>33</v>
      </c>
      <c r="D71" s="31" t="s">
        <v>34</v>
      </c>
      <c r="E71" s="31" t="s">
        <v>48</v>
      </c>
      <c r="F71" s="33" t="s">
        <v>198</v>
      </c>
      <c r="G71" s="34">
        <v>3</v>
      </c>
      <c r="H71" s="35" t="s">
        <v>191</v>
      </c>
      <c r="I71" s="35" t="s">
        <v>192</v>
      </c>
      <c r="J71" s="40">
        <v>2</v>
      </c>
      <c r="K71" s="40">
        <v>1</v>
      </c>
      <c r="L71" s="40">
        <v>0.0005</v>
      </c>
      <c r="M71" s="40">
        <v>0.0005</v>
      </c>
      <c r="N71" s="40"/>
      <c r="O71" s="40">
        <v>0.0026</v>
      </c>
      <c r="P71" s="40">
        <v>0.0026</v>
      </c>
      <c r="Q71" s="40"/>
      <c r="R71" s="40" t="s">
        <v>124</v>
      </c>
      <c r="S71" s="31" t="s">
        <v>48</v>
      </c>
    </row>
    <row r="72" s="3" customFormat="1" ht="75" customHeight="1" spans="1:19">
      <c r="A72" s="31">
        <v>5</v>
      </c>
      <c r="B72" s="32" t="s">
        <v>199</v>
      </c>
      <c r="C72" s="31" t="s">
        <v>44</v>
      </c>
      <c r="D72" s="31" t="s">
        <v>34</v>
      </c>
      <c r="E72" s="31" t="s">
        <v>45</v>
      </c>
      <c r="F72" s="33" t="s">
        <v>200</v>
      </c>
      <c r="G72" s="34">
        <v>0.6</v>
      </c>
      <c r="H72" s="35" t="s">
        <v>191</v>
      </c>
      <c r="I72" s="35" t="s">
        <v>192</v>
      </c>
      <c r="J72" s="40">
        <v>1</v>
      </c>
      <c r="K72" s="40">
        <v>0</v>
      </c>
      <c r="L72" s="40">
        <v>0.0001</v>
      </c>
      <c r="M72" s="40">
        <v>0.0001</v>
      </c>
      <c r="N72" s="40"/>
      <c r="O72" s="40">
        <v>0.0004</v>
      </c>
      <c r="P72" s="40">
        <v>0.0004</v>
      </c>
      <c r="Q72" s="40"/>
      <c r="R72" s="40" t="s">
        <v>124</v>
      </c>
      <c r="S72" s="31" t="s">
        <v>45</v>
      </c>
    </row>
    <row r="73" s="3" customFormat="1" ht="75" customHeight="1" spans="1:19">
      <c r="A73" s="31">
        <v>6</v>
      </c>
      <c r="B73" s="32" t="s">
        <v>201</v>
      </c>
      <c r="C73" s="31" t="s">
        <v>33</v>
      </c>
      <c r="D73" s="31" t="s">
        <v>34</v>
      </c>
      <c r="E73" s="31" t="s">
        <v>202</v>
      </c>
      <c r="F73" s="33" t="s">
        <v>203</v>
      </c>
      <c r="G73" s="34">
        <v>2.4</v>
      </c>
      <c r="H73" s="35" t="s">
        <v>191</v>
      </c>
      <c r="I73" s="35" t="s">
        <v>192</v>
      </c>
      <c r="J73" s="40">
        <v>1</v>
      </c>
      <c r="K73" s="40">
        <v>0</v>
      </c>
      <c r="L73" s="40">
        <v>0.0004</v>
      </c>
      <c r="M73" s="40">
        <v>0.0004</v>
      </c>
      <c r="N73" s="40"/>
      <c r="O73" s="40">
        <v>0.0019</v>
      </c>
      <c r="P73" s="40">
        <v>0.0019</v>
      </c>
      <c r="Q73" s="40"/>
      <c r="R73" s="40" t="s">
        <v>124</v>
      </c>
      <c r="S73" s="31" t="s">
        <v>202</v>
      </c>
    </row>
    <row r="74" s="3" customFormat="1" ht="40" customHeight="1" spans="1:19">
      <c r="A74" s="16">
        <v>2.8</v>
      </c>
      <c r="B74" s="27" t="s">
        <v>204</v>
      </c>
      <c r="C74" s="16"/>
      <c r="D74" s="16"/>
      <c r="E74" s="16"/>
      <c r="F74" s="27" t="s">
        <v>205</v>
      </c>
      <c r="G74" s="29">
        <f>G75</f>
        <v>0.2</v>
      </c>
      <c r="H74" s="35"/>
      <c r="I74" s="35"/>
      <c r="J74" s="40"/>
      <c r="K74" s="40"/>
      <c r="L74" s="40"/>
      <c r="M74" s="40"/>
      <c r="N74" s="40"/>
      <c r="O74" s="40"/>
      <c r="P74" s="40"/>
      <c r="Q74" s="40"/>
      <c r="R74" s="16"/>
      <c r="S74" s="16"/>
    </row>
    <row r="75" s="3" customFormat="1" ht="75" customHeight="1" spans="1:19">
      <c r="A75" s="31">
        <v>1</v>
      </c>
      <c r="B75" s="32" t="s">
        <v>206</v>
      </c>
      <c r="C75" s="31" t="s">
        <v>33</v>
      </c>
      <c r="D75" s="31" t="s">
        <v>34</v>
      </c>
      <c r="E75" s="31" t="s">
        <v>87</v>
      </c>
      <c r="F75" s="33" t="s">
        <v>207</v>
      </c>
      <c r="G75" s="34">
        <v>0.2</v>
      </c>
      <c r="H75" s="35" t="s">
        <v>191</v>
      </c>
      <c r="I75" s="35" t="s">
        <v>192</v>
      </c>
      <c r="J75" s="40">
        <v>1</v>
      </c>
      <c r="K75" s="40"/>
      <c r="L75" s="40">
        <v>0.0001</v>
      </c>
      <c r="M75" s="40">
        <v>0.0001</v>
      </c>
      <c r="N75" s="40"/>
      <c r="O75" s="40">
        <v>0.0004</v>
      </c>
      <c r="P75" s="40">
        <v>0.0004</v>
      </c>
      <c r="Q75" s="40"/>
      <c r="R75" s="40" t="s">
        <v>124</v>
      </c>
      <c r="S75" s="31" t="s">
        <v>87</v>
      </c>
    </row>
    <row r="76" s="3" customFormat="1" ht="46" customHeight="1" spans="1:19">
      <c r="A76" s="16" t="s">
        <v>208</v>
      </c>
      <c r="B76" s="27" t="s">
        <v>209</v>
      </c>
      <c r="C76" s="16"/>
      <c r="D76" s="16"/>
      <c r="E76" s="16"/>
      <c r="F76" s="28" t="s">
        <v>210</v>
      </c>
      <c r="G76" s="29">
        <f>G77</f>
        <v>1.14</v>
      </c>
      <c r="H76" s="35"/>
      <c r="I76" s="35"/>
      <c r="J76" s="40"/>
      <c r="K76" s="40"/>
      <c r="L76" s="40"/>
      <c r="M76" s="40"/>
      <c r="N76" s="40"/>
      <c r="O76" s="40"/>
      <c r="P76" s="40"/>
      <c r="Q76" s="40"/>
      <c r="R76" s="40"/>
      <c r="S76" s="16"/>
    </row>
    <row r="77" s="3" customFormat="1" ht="58" customHeight="1" spans="1:19">
      <c r="A77" s="16">
        <v>3.1</v>
      </c>
      <c r="B77" s="27" t="s">
        <v>211</v>
      </c>
      <c r="C77" s="16"/>
      <c r="D77" s="16"/>
      <c r="E77" s="16"/>
      <c r="F77" s="27" t="s">
        <v>212</v>
      </c>
      <c r="G77" s="29">
        <f>SUM(G78:G81)</f>
        <v>1.14</v>
      </c>
      <c r="H77" s="35"/>
      <c r="I77" s="35"/>
      <c r="J77" s="40"/>
      <c r="K77" s="40"/>
      <c r="L77" s="40"/>
      <c r="M77" s="40"/>
      <c r="N77" s="40"/>
      <c r="O77" s="40"/>
      <c r="P77" s="40"/>
      <c r="Q77" s="40"/>
      <c r="R77" s="16"/>
      <c r="S77" s="16"/>
    </row>
    <row r="78" s="3" customFormat="1" ht="97" customHeight="1" spans="1:19">
      <c r="A78" s="31">
        <v>1</v>
      </c>
      <c r="B78" s="32" t="s">
        <v>213</v>
      </c>
      <c r="C78" s="31" t="s">
        <v>33</v>
      </c>
      <c r="D78" s="31" t="s">
        <v>34</v>
      </c>
      <c r="E78" s="31" t="s">
        <v>76</v>
      </c>
      <c r="F78" s="33" t="s">
        <v>214</v>
      </c>
      <c r="G78" s="34">
        <v>0.3</v>
      </c>
      <c r="H78" s="35" t="s">
        <v>215</v>
      </c>
      <c r="I78" s="35" t="s">
        <v>216</v>
      </c>
      <c r="J78" s="40"/>
      <c r="K78" s="40">
        <v>1</v>
      </c>
      <c r="L78" s="40">
        <v>0.0002</v>
      </c>
      <c r="M78" s="40">
        <v>0.0002</v>
      </c>
      <c r="N78" s="40"/>
      <c r="O78" s="40">
        <v>0.0008</v>
      </c>
      <c r="P78" s="40">
        <v>0.0008</v>
      </c>
      <c r="Q78" s="40"/>
      <c r="R78" s="40" t="s">
        <v>39</v>
      </c>
      <c r="S78" s="31" t="s">
        <v>76</v>
      </c>
    </row>
    <row r="79" s="3" customFormat="1" ht="97" customHeight="1" spans="1:19">
      <c r="A79" s="31">
        <v>2</v>
      </c>
      <c r="B79" s="32" t="s">
        <v>217</v>
      </c>
      <c r="C79" s="31" t="s">
        <v>33</v>
      </c>
      <c r="D79" s="31" t="s">
        <v>34</v>
      </c>
      <c r="E79" s="31" t="s">
        <v>45</v>
      </c>
      <c r="F79" s="33" t="s">
        <v>218</v>
      </c>
      <c r="G79" s="34">
        <v>0.45</v>
      </c>
      <c r="H79" s="35" t="s">
        <v>215</v>
      </c>
      <c r="I79" s="35" t="s">
        <v>216</v>
      </c>
      <c r="J79" s="40">
        <v>1</v>
      </c>
      <c r="K79" s="40">
        <v>1</v>
      </c>
      <c r="L79" s="40">
        <v>0.0003</v>
      </c>
      <c r="M79" s="40">
        <v>0.0003</v>
      </c>
      <c r="N79" s="40"/>
      <c r="O79" s="40">
        <v>0.0018</v>
      </c>
      <c r="P79" s="40">
        <v>0.0018</v>
      </c>
      <c r="Q79" s="40"/>
      <c r="R79" s="40" t="s">
        <v>39</v>
      </c>
      <c r="S79" s="31" t="s">
        <v>45</v>
      </c>
    </row>
    <row r="80" s="3" customFormat="1" ht="97" customHeight="1" spans="1:19">
      <c r="A80" s="31">
        <v>3</v>
      </c>
      <c r="B80" s="32" t="s">
        <v>219</v>
      </c>
      <c r="C80" s="31" t="s">
        <v>33</v>
      </c>
      <c r="D80" s="31" t="s">
        <v>34</v>
      </c>
      <c r="E80" s="31" t="s">
        <v>48</v>
      </c>
      <c r="F80" s="33" t="s">
        <v>220</v>
      </c>
      <c r="G80" s="34">
        <v>0.15</v>
      </c>
      <c r="H80" s="35" t="s">
        <v>215</v>
      </c>
      <c r="I80" s="35" t="s">
        <v>216</v>
      </c>
      <c r="J80" s="40">
        <v>1</v>
      </c>
      <c r="K80" s="40"/>
      <c r="L80" s="40">
        <v>0.0001</v>
      </c>
      <c r="M80" s="40">
        <v>0.0001</v>
      </c>
      <c r="N80" s="40"/>
      <c r="O80" s="40">
        <v>0.0006</v>
      </c>
      <c r="P80" s="40">
        <v>0.0006</v>
      </c>
      <c r="Q80" s="40"/>
      <c r="R80" s="40" t="s">
        <v>39</v>
      </c>
      <c r="S80" s="31" t="s">
        <v>48</v>
      </c>
    </row>
    <row r="81" s="3" customFormat="1" ht="97" customHeight="1" spans="1:19">
      <c r="A81" s="31">
        <v>4</v>
      </c>
      <c r="B81" s="32" t="s">
        <v>221</v>
      </c>
      <c r="C81" s="31" t="s">
        <v>33</v>
      </c>
      <c r="D81" s="31" t="s">
        <v>34</v>
      </c>
      <c r="E81" s="31" t="s">
        <v>41</v>
      </c>
      <c r="F81" s="33" t="s">
        <v>222</v>
      </c>
      <c r="G81" s="34">
        <v>0.24</v>
      </c>
      <c r="H81" s="35" t="s">
        <v>215</v>
      </c>
      <c r="I81" s="35" t="s">
        <v>216</v>
      </c>
      <c r="J81" s="40">
        <v>1</v>
      </c>
      <c r="K81" s="40"/>
      <c r="L81" s="40">
        <v>0.0002</v>
      </c>
      <c r="M81" s="40">
        <v>0.0002</v>
      </c>
      <c r="N81" s="40"/>
      <c r="O81" s="40">
        <v>0.0009</v>
      </c>
      <c r="P81" s="40">
        <v>0.0009</v>
      </c>
      <c r="Q81" s="40"/>
      <c r="R81" s="40" t="s">
        <v>39</v>
      </c>
      <c r="S81" s="31" t="s">
        <v>41</v>
      </c>
    </row>
    <row r="82" s="3" customFormat="1" ht="51" customHeight="1" spans="1:19">
      <c r="A82" s="22" t="s">
        <v>223</v>
      </c>
      <c r="B82" s="27" t="s">
        <v>224</v>
      </c>
      <c r="C82" s="16"/>
      <c r="D82" s="27"/>
      <c r="E82" s="16"/>
      <c r="F82" s="28" t="s">
        <v>225</v>
      </c>
      <c r="G82" s="29">
        <f>G83</f>
        <v>377.76</v>
      </c>
      <c r="H82" s="26"/>
      <c r="I82" s="26"/>
      <c r="J82" s="22"/>
      <c r="K82" s="22"/>
      <c r="L82" s="22"/>
      <c r="M82" s="22"/>
      <c r="N82" s="22"/>
      <c r="O82" s="22"/>
      <c r="P82" s="22"/>
      <c r="Q82" s="22"/>
      <c r="R82" s="16"/>
      <c r="S82" s="16"/>
    </row>
    <row r="83" s="3" customFormat="1" ht="97" customHeight="1" spans="1:19">
      <c r="A83" s="31">
        <v>1</v>
      </c>
      <c r="B83" s="32" t="s">
        <v>226</v>
      </c>
      <c r="C83" s="31" t="s">
        <v>33</v>
      </c>
      <c r="D83" s="31" t="s">
        <v>34</v>
      </c>
      <c r="E83" s="31" t="s">
        <v>76</v>
      </c>
      <c r="F83" s="35" t="s">
        <v>227</v>
      </c>
      <c r="G83" s="34">
        <v>377.76</v>
      </c>
      <c r="H83" s="44" t="s">
        <v>228</v>
      </c>
      <c r="I83" s="44" t="s">
        <v>229</v>
      </c>
      <c r="J83" s="48">
        <v>1</v>
      </c>
      <c r="K83" s="48">
        <v>0</v>
      </c>
      <c r="L83" s="48">
        <v>0.008</v>
      </c>
      <c r="M83" s="48">
        <v>0.002</v>
      </c>
      <c r="N83" s="48">
        <v>0.006</v>
      </c>
      <c r="O83" s="48">
        <v>0.017</v>
      </c>
      <c r="P83" s="48">
        <v>0.005</v>
      </c>
      <c r="Q83" s="48">
        <v>0.012</v>
      </c>
      <c r="R83" s="31" t="s">
        <v>39</v>
      </c>
      <c r="S83" s="31" t="s">
        <v>230</v>
      </c>
    </row>
    <row r="84" s="3" customFormat="1" ht="66" customHeight="1" spans="1:19">
      <c r="A84" s="22" t="s">
        <v>231</v>
      </c>
      <c r="B84" s="27" t="s">
        <v>232</v>
      </c>
      <c r="C84" s="16"/>
      <c r="D84" s="27"/>
      <c r="E84" s="16"/>
      <c r="F84" s="28" t="s">
        <v>233</v>
      </c>
      <c r="G84" s="29">
        <f>SUM(G85:G93)</f>
        <v>2544.36</v>
      </c>
      <c r="H84" s="26"/>
      <c r="I84" s="26"/>
      <c r="J84" s="22"/>
      <c r="K84" s="22"/>
      <c r="L84" s="22"/>
      <c r="M84" s="22"/>
      <c r="N84" s="22"/>
      <c r="O84" s="22"/>
      <c r="P84" s="22"/>
      <c r="Q84" s="22"/>
      <c r="R84" s="16"/>
      <c r="S84" s="16"/>
    </row>
    <row r="85" s="4" customFormat="1" ht="97" customHeight="1" spans="1:19">
      <c r="A85" s="31">
        <v>1</v>
      </c>
      <c r="B85" s="32" t="s">
        <v>234</v>
      </c>
      <c r="C85" s="31" t="s">
        <v>33</v>
      </c>
      <c r="D85" s="31" t="s">
        <v>34</v>
      </c>
      <c r="E85" s="31" t="s">
        <v>235</v>
      </c>
      <c r="F85" s="35" t="s">
        <v>236</v>
      </c>
      <c r="G85" s="34">
        <f>1951-251+66+45.22+81.6-13.5+18.32</f>
        <v>1897.64</v>
      </c>
      <c r="H85" s="32" t="s">
        <v>237</v>
      </c>
      <c r="I85" s="32" t="s">
        <v>238</v>
      </c>
      <c r="J85" s="31">
        <v>125</v>
      </c>
      <c r="K85" s="31">
        <v>101</v>
      </c>
      <c r="L85" s="31">
        <v>1.7</v>
      </c>
      <c r="M85" s="31">
        <v>0.5</v>
      </c>
      <c r="N85" s="31">
        <v>1.2</v>
      </c>
      <c r="O85" s="31">
        <v>5.1</v>
      </c>
      <c r="P85" s="31">
        <v>1.5</v>
      </c>
      <c r="Q85" s="31">
        <v>3.6</v>
      </c>
      <c r="R85" s="31" t="s">
        <v>124</v>
      </c>
      <c r="S85" s="31" t="s">
        <v>235</v>
      </c>
    </row>
    <row r="86" s="4" customFormat="1" ht="97" customHeight="1" spans="1:19">
      <c r="A86" s="31">
        <v>2</v>
      </c>
      <c r="B86" s="32" t="s">
        <v>239</v>
      </c>
      <c r="C86" s="31" t="s">
        <v>33</v>
      </c>
      <c r="D86" s="31" t="s">
        <v>34</v>
      </c>
      <c r="E86" s="31" t="s">
        <v>240</v>
      </c>
      <c r="F86" s="35" t="s">
        <v>241</v>
      </c>
      <c r="G86" s="34">
        <v>20</v>
      </c>
      <c r="H86" s="32" t="s">
        <v>237</v>
      </c>
      <c r="I86" s="32" t="s">
        <v>238</v>
      </c>
      <c r="J86" s="48">
        <v>1</v>
      </c>
      <c r="K86" s="48"/>
      <c r="L86" s="48">
        <v>0.0125</v>
      </c>
      <c r="M86" s="48">
        <v>0.0041</v>
      </c>
      <c r="N86" s="48">
        <v>0.0084</v>
      </c>
      <c r="O86" s="48">
        <v>0.0375</v>
      </c>
      <c r="P86" s="48">
        <v>0.0135</v>
      </c>
      <c r="Q86" s="48">
        <v>0.024</v>
      </c>
      <c r="R86" s="31" t="s">
        <v>124</v>
      </c>
      <c r="S86" s="31" t="s">
        <v>240</v>
      </c>
    </row>
    <row r="87" s="4" customFormat="1" ht="99" customHeight="1" spans="1:19">
      <c r="A87" s="31">
        <v>3</v>
      </c>
      <c r="B87" s="32" t="s">
        <v>242</v>
      </c>
      <c r="C87" s="31" t="s">
        <v>33</v>
      </c>
      <c r="D87" s="31" t="s">
        <v>34</v>
      </c>
      <c r="E87" s="31" t="s">
        <v>235</v>
      </c>
      <c r="F87" s="35" t="s">
        <v>243</v>
      </c>
      <c r="G87" s="34">
        <v>158.64</v>
      </c>
      <c r="H87" s="32" t="s">
        <v>244</v>
      </c>
      <c r="I87" s="32" t="s">
        <v>245</v>
      </c>
      <c r="J87" s="31">
        <v>10</v>
      </c>
      <c r="K87" s="31">
        <v>15</v>
      </c>
      <c r="L87" s="31">
        <v>0.247</v>
      </c>
      <c r="M87" s="31">
        <v>0.059</v>
      </c>
      <c r="N87" s="31">
        <v>0.188</v>
      </c>
      <c r="O87" s="31">
        <v>0.731</v>
      </c>
      <c r="P87" s="31">
        <v>0.315</v>
      </c>
      <c r="Q87" s="31">
        <v>0.416</v>
      </c>
      <c r="R87" s="31" t="s">
        <v>39</v>
      </c>
      <c r="S87" s="31" t="s">
        <v>235</v>
      </c>
    </row>
    <row r="88" s="4" customFormat="1" ht="97" customHeight="1" spans="1:19">
      <c r="A88" s="31">
        <v>5</v>
      </c>
      <c r="B88" s="32" t="s">
        <v>246</v>
      </c>
      <c r="C88" s="31" t="s">
        <v>33</v>
      </c>
      <c r="D88" s="31" t="s">
        <v>34</v>
      </c>
      <c r="E88" s="31" t="s">
        <v>247</v>
      </c>
      <c r="F88" s="35" t="s">
        <v>248</v>
      </c>
      <c r="G88" s="34">
        <v>374.48</v>
      </c>
      <c r="H88" s="32" t="s">
        <v>249</v>
      </c>
      <c r="I88" s="32" t="s">
        <v>250</v>
      </c>
      <c r="J88" s="31">
        <v>12</v>
      </c>
      <c r="K88" s="31">
        <v>18</v>
      </c>
      <c r="L88" s="31">
        <v>0.227</v>
      </c>
      <c r="M88" s="31">
        <v>0.065</v>
      </c>
      <c r="N88" s="31">
        <v>0.162</v>
      </c>
      <c r="O88" s="31">
        <v>0.67</v>
      </c>
      <c r="P88" s="31">
        <v>0.28</v>
      </c>
      <c r="Q88" s="31">
        <v>0.39</v>
      </c>
      <c r="R88" s="31" t="s">
        <v>39</v>
      </c>
      <c r="S88" s="31" t="s">
        <v>247</v>
      </c>
    </row>
    <row r="89" s="4" customFormat="1" ht="97" customHeight="1" spans="1:19">
      <c r="A89" s="31">
        <v>6</v>
      </c>
      <c r="B89" s="32" t="s">
        <v>251</v>
      </c>
      <c r="C89" s="31" t="s">
        <v>33</v>
      </c>
      <c r="D89" s="31" t="s">
        <v>34</v>
      </c>
      <c r="E89" s="31" t="s">
        <v>235</v>
      </c>
      <c r="F89" s="35" t="s">
        <v>252</v>
      </c>
      <c r="G89" s="34">
        <v>8.4</v>
      </c>
      <c r="H89" s="32" t="s">
        <v>253</v>
      </c>
      <c r="I89" s="32" t="s">
        <v>254</v>
      </c>
      <c r="J89" s="31">
        <v>5</v>
      </c>
      <c r="K89" s="31">
        <v>2</v>
      </c>
      <c r="L89" s="31">
        <v>0.0619</v>
      </c>
      <c r="M89" s="31">
        <v>0.0124</v>
      </c>
      <c r="N89" s="31">
        <v>0.0495</v>
      </c>
      <c r="O89" s="31">
        <v>0.2182</v>
      </c>
      <c r="P89" s="31">
        <v>0.0582</v>
      </c>
      <c r="Q89" s="31">
        <v>0.16</v>
      </c>
      <c r="R89" s="31" t="s">
        <v>39</v>
      </c>
      <c r="S89" s="31" t="s">
        <v>235</v>
      </c>
    </row>
    <row r="90" s="4" customFormat="1" ht="97" customHeight="1" spans="1:19">
      <c r="A90" s="31">
        <v>7</v>
      </c>
      <c r="B90" s="32" t="s">
        <v>255</v>
      </c>
      <c r="C90" s="31" t="s">
        <v>33</v>
      </c>
      <c r="D90" s="31" t="s">
        <v>34</v>
      </c>
      <c r="E90" s="31" t="s">
        <v>235</v>
      </c>
      <c r="F90" s="35" t="s">
        <v>256</v>
      </c>
      <c r="G90" s="34">
        <v>21</v>
      </c>
      <c r="H90" s="32" t="s">
        <v>257</v>
      </c>
      <c r="I90" s="32" t="s">
        <v>254</v>
      </c>
      <c r="J90" s="31">
        <v>4</v>
      </c>
      <c r="K90" s="31">
        <v>3</v>
      </c>
      <c r="L90" s="31">
        <v>0.044</v>
      </c>
      <c r="M90" s="31">
        <v>0.0089</v>
      </c>
      <c r="N90" s="31">
        <v>0.0351</v>
      </c>
      <c r="O90" s="31">
        <v>0.1181</v>
      </c>
      <c r="P90" s="31">
        <v>0.0201</v>
      </c>
      <c r="Q90" s="31">
        <v>0.098</v>
      </c>
      <c r="R90" s="31" t="s">
        <v>39</v>
      </c>
      <c r="S90" s="31" t="s">
        <v>235</v>
      </c>
    </row>
    <row r="91" s="4" customFormat="1" ht="97" customHeight="1" spans="1:19">
      <c r="A91" s="31">
        <v>8</v>
      </c>
      <c r="B91" s="32" t="s">
        <v>258</v>
      </c>
      <c r="C91" s="31" t="s">
        <v>33</v>
      </c>
      <c r="D91" s="31" t="s">
        <v>34</v>
      </c>
      <c r="E91" s="31" t="s">
        <v>259</v>
      </c>
      <c r="F91" s="35" t="s">
        <v>260</v>
      </c>
      <c r="G91" s="34">
        <f>25.5+18</f>
        <v>43.5</v>
      </c>
      <c r="H91" s="32" t="s">
        <v>261</v>
      </c>
      <c r="I91" s="32" t="s">
        <v>262</v>
      </c>
      <c r="J91" s="31"/>
      <c r="K91" s="31">
        <v>2</v>
      </c>
      <c r="L91" s="31">
        <v>0.151</v>
      </c>
      <c r="M91" s="31">
        <v>0.081</v>
      </c>
      <c r="N91" s="31">
        <v>0.07</v>
      </c>
      <c r="O91" s="31">
        <v>0.5</v>
      </c>
      <c r="P91" s="31">
        <v>0.24</v>
      </c>
      <c r="Q91" s="31">
        <v>0.26</v>
      </c>
      <c r="R91" s="31" t="s">
        <v>39</v>
      </c>
      <c r="S91" s="31" t="s">
        <v>259</v>
      </c>
    </row>
    <row r="92" s="4" customFormat="1" ht="97" customHeight="1" spans="1:19">
      <c r="A92" s="31">
        <v>9</v>
      </c>
      <c r="B92" s="32" t="s">
        <v>263</v>
      </c>
      <c r="C92" s="31" t="s">
        <v>33</v>
      </c>
      <c r="D92" s="31" t="s">
        <v>264</v>
      </c>
      <c r="E92" s="31" t="s">
        <v>63</v>
      </c>
      <c r="F92" s="35" t="s">
        <v>265</v>
      </c>
      <c r="G92" s="34">
        <v>7.2</v>
      </c>
      <c r="H92" s="35" t="s">
        <v>266</v>
      </c>
      <c r="I92" s="35" t="s">
        <v>267</v>
      </c>
      <c r="J92" s="58">
        <v>1</v>
      </c>
      <c r="K92" s="58"/>
      <c r="L92" s="59">
        <v>0.0369</v>
      </c>
      <c r="M92" s="59">
        <v>0.0102</v>
      </c>
      <c r="N92" s="60">
        <v>0.0267</v>
      </c>
      <c r="O92" s="60">
        <v>0.1891</v>
      </c>
      <c r="P92" s="59">
        <v>0.0567</v>
      </c>
      <c r="Q92" s="60">
        <v>0.1324</v>
      </c>
      <c r="R92" s="31" t="s">
        <v>39</v>
      </c>
      <c r="S92" s="31" t="s">
        <v>63</v>
      </c>
    </row>
    <row r="93" s="4" customFormat="1" ht="97" customHeight="1" spans="1:19">
      <c r="A93" s="31">
        <v>10</v>
      </c>
      <c r="B93" s="32" t="s">
        <v>268</v>
      </c>
      <c r="C93" s="31" t="s">
        <v>33</v>
      </c>
      <c r="D93" s="31" t="s">
        <v>264</v>
      </c>
      <c r="E93" s="31" t="s">
        <v>54</v>
      </c>
      <c r="F93" s="35" t="s">
        <v>269</v>
      </c>
      <c r="G93" s="34">
        <v>13.5</v>
      </c>
      <c r="H93" s="35" t="s">
        <v>270</v>
      </c>
      <c r="I93" s="35" t="s">
        <v>245</v>
      </c>
      <c r="J93" s="58">
        <v>1</v>
      </c>
      <c r="K93" s="58"/>
      <c r="L93" s="59">
        <v>0.01</v>
      </c>
      <c r="M93" s="59">
        <v>0.008</v>
      </c>
      <c r="N93" s="60">
        <v>0.02</v>
      </c>
      <c r="O93" s="60">
        <v>0.135</v>
      </c>
      <c r="P93" s="59">
        <v>0.07</v>
      </c>
      <c r="Q93" s="60">
        <v>0.065</v>
      </c>
      <c r="R93" s="31" t="s">
        <v>39</v>
      </c>
      <c r="S93" s="31" t="s">
        <v>54</v>
      </c>
    </row>
    <row r="94" s="3" customFormat="1" ht="49" customHeight="1" spans="1:19">
      <c r="A94" s="22" t="s">
        <v>271</v>
      </c>
      <c r="B94" s="27" t="s">
        <v>272</v>
      </c>
      <c r="C94" s="16"/>
      <c r="D94" s="27"/>
      <c r="E94" s="16"/>
      <c r="F94" s="28" t="s">
        <v>273</v>
      </c>
      <c r="G94" s="29">
        <f>G95</f>
        <v>85.6</v>
      </c>
      <c r="H94" s="26"/>
      <c r="I94" s="26"/>
      <c r="J94" s="22"/>
      <c r="K94" s="22"/>
      <c r="L94" s="22"/>
      <c r="M94" s="22"/>
      <c r="N94" s="22"/>
      <c r="O94" s="22"/>
      <c r="P94" s="22"/>
      <c r="Q94" s="22"/>
      <c r="R94" s="16"/>
      <c r="S94" s="16"/>
    </row>
    <row r="95" s="4" customFormat="1" ht="88" customHeight="1" spans="1:19">
      <c r="A95" s="31">
        <v>1</v>
      </c>
      <c r="B95" s="32" t="s">
        <v>274</v>
      </c>
      <c r="C95" s="31" t="s">
        <v>33</v>
      </c>
      <c r="D95" s="31" t="s">
        <v>34</v>
      </c>
      <c r="E95" s="31" t="s">
        <v>275</v>
      </c>
      <c r="F95" s="35" t="s">
        <v>276</v>
      </c>
      <c r="G95" s="34">
        <v>85.6</v>
      </c>
      <c r="H95" s="32" t="s">
        <v>277</v>
      </c>
      <c r="I95" s="32" t="s">
        <v>245</v>
      </c>
      <c r="J95" s="31">
        <v>1</v>
      </c>
      <c r="K95" s="31">
        <v>1</v>
      </c>
      <c r="L95" s="31">
        <v>0.0352</v>
      </c>
      <c r="M95" s="31">
        <v>0.0141</v>
      </c>
      <c r="N95" s="31">
        <v>0.0211</v>
      </c>
      <c r="O95" s="31">
        <v>0.0982</v>
      </c>
      <c r="P95" s="31">
        <v>0.0448</v>
      </c>
      <c r="Q95" s="31">
        <v>0.0534</v>
      </c>
      <c r="R95" s="31" t="s">
        <v>39</v>
      </c>
      <c r="S95" s="31" t="s">
        <v>275</v>
      </c>
    </row>
    <row r="96" s="3" customFormat="1" ht="42" customHeight="1" spans="1:19">
      <c r="A96" s="22" t="s">
        <v>278</v>
      </c>
      <c r="B96" s="27" t="s">
        <v>279</v>
      </c>
      <c r="C96" s="16"/>
      <c r="D96" s="27"/>
      <c r="E96" s="16"/>
      <c r="F96" s="28" t="s">
        <v>280</v>
      </c>
      <c r="G96" s="29">
        <f>SUM(G97:G101)</f>
        <v>570.2</v>
      </c>
      <c r="H96" s="26"/>
      <c r="I96" s="26"/>
      <c r="J96" s="22"/>
      <c r="K96" s="22"/>
      <c r="L96" s="22"/>
      <c r="M96" s="22"/>
      <c r="N96" s="22"/>
      <c r="O96" s="22"/>
      <c r="P96" s="22"/>
      <c r="Q96" s="22"/>
      <c r="R96" s="16"/>
      <c r="S96" s="16"/>
    </row>
    <row r="97" s="3" customFormat="1" ht="88" customHeight="1" spans="1:19">
      <c r="A97" s="31">
        <v>1</v>
      </c>
      <c r="B97" s="32" t="s">
        <v>281</v>
      </c>
      <c r="C97" s="31" t="s">
        <v>33</v>
      </c>
      <c r="D97" s="31" t="s">
        <v>34</v>
      </c>
      <c r="E97" s="31" t="s">
        <v>35</v>
      </c>
      <c r="F97" s="35" t="s">
        <v>282</v>
      </c>
      <c r="G97" s="34">
        <v>200</v>
      </c>
      <c r="H97" s="44" t="s">
        <v>283</v>
      </c>
      <c r="I97" s="44" t="s">
        <v>284</v>
      </c>
      <c r="J97" s="48">
        <v>1</v>
      </c>
      <c r="K97" s="48">
        <v>1</v>
      </c>
      <c r="L97" s="48">
        <v>0.0037</v>
      </c>
      <c r="M97" s="48">
        <v>0.0002</v>
      </c>
      <c r="N97" s="48">
        <v>0.0035</v>
      </c>
      <c r="O97" s="48">
        <v>0.0167</v>
      </c>
      <c r="P97" s="48">
        <v>0.0011</v>
      </c>
      <c r="Q97" s="48">
        <v>0.0156</v>
      </c>
      <c r="R97" s="31" t="s">
        <v>39</v>
      </c>
      <c r="S97" s="31" t="s">
        <v>35</v>
      </c>
    </row>
    <row r="98" s="3" customFormat="1" ht="88" customHeight="1" spans="1:19">
      <c r="A98" s="31">
        <v>2</v>
      </c>
      <c r="B98" s="45" t="s">
        <v>285</v>
      </c>
      <c r="C98" s="31" t="s">
        <v>33</v>
      </c>
      <c r="D98" s="31" t="s">
        <v>34</v>
      </c>
      <c r="E98" s="31" t="s">
        <v>51</v>
      </c>
      <c r="F98" s="45" t="s">
        <v>286</v>
      </c>
      <c r="G98" s="46">
        <v>50</v>
      </c>
      <c r="H98" s="32" t="s">
        <v>283</v>
      </c>
      <c r="I98" s="32" t="s">
        <v>284</v>
      </c>
      <c r="J98" s="31">
        <v>1</v>
      </c>
      <c r="K98" s="31">
        <v>0</v>
      </c>
      <c r="L98" s="31">
        <v>0.036</v>
      </c>
      <c r="M98" s="31">
        <v>0.026</v>
      </c>
      <c r="N98" s="31">
        <v>0.01</v>
      </c>
      <c r="O98" s="31">
        <v>0.162</v>
      </c>
      <c r="P98" s="31">
        <v>0.117</v>
      </c>
      <c r="Q98" s="31">
        <v>0.045</v>
      </c>
      <c r="R98" s="31" t="s">
        <v>39</v>
      </c>
      <c r="S98" s="31" t="s">
        <v>51</v>
      </c>
    </row>
    <row r="99" s="3" customFormat="1" ht="88" customHeight="1" spans="1:19">
      <c r="A99" s="31">
        <v>3</v>
      </c>
      <c r="B99" s="32" t="s">
        <v>287</v>
      </c>
      <c r="C99" s="31" t="s">
        <v>33</v>
      </c>
      <c r="D99" s="31" t="s">
        <v>34</v>
      </c>
      <c r="E99" s="31" t="s">
        <v>54</v>
      </c>
      <c r="F99" s="35" t="s">
        <v>288</v>
      </c>
      <c r="G99" s="34">
        <v>140</v>
      </c>
      <c r="H99" s="32" t="s">
        <v>283</v>
      </c>
      <c r="I99" s="32" t="s">
        <v>284</v>
      </c>
      <c r="J99" s="31">
        <v>2</v>
      </c>
      <c r="K99" s="31">
        <v>0</v>
      </c>
      <c r="L99" s="31">
        <v>0.0279</v>
      </c>
      <c r="M99" s="31">
        <v>0.0122</v>
      </c>
      <c r="N99" s="31">
        <v>0.0157</v>
      </c>
      <c r="O99" s="31">
        <v>0.1572</v>
      </c>
      <c r="P99" s="31">
        <v>0.0647</v>
      </c>
      <c r="Q99" s="31">
        <v>0.0925</v>
      </c>
      <c r="R99" s="31" t="s">
        <v>39</v>
      </c>
      <c r="S99" s="31" t="s">
        <v>54</v>
      </c>
    </row>
    <row r="100" s="3" customFormat="1" ht="88" customHeight="1" spans="1:19">
      <c r="A100" s="31">
        <v>4</v>
      </c>
      <c r="B100" s="32" t="s">
        <v>289</v>
      </c>
      <c r="C100" s="31" t="s">
        <v>33</v>
      </c>
      <c r="D100" s="31" t="s">
        <v>34</v>
      </c>
      <c r="E100" s="31" t="s">
        <v>41</v>
      </c>
      <c r="F100" s="35" t="s">
        <v>290</v>
      </c>
      <c r="G100" s="34">
        <v>36</v>
      </c>
      <c r="H100" s="44" t="s">
        <v>283</v>
      </c>
      <c r="I100" s="44" t="s">
        <v>284</v>
      </c>
      <c r="J100" s="48">
        <v>1</v>
      </c>
      <c r="K100" s="48"/>
      <c r="L100" s="48">
        <v>0.0305</v>
      </c>
      <c r="M100" s="48">
        <v>0.0112</v>
      </c>
      <c r="N100" s="48">
        <v>0.0193</v>
      </c>
      <c r="O100" s="48">
        <v>0.1431</v>
      </c>
      <c r="P100" s="48">
        <v>0.0578</v>
      </c>
      <c r="Q100" s="48">
        <v>0.0853</v>
      </c>
      <c r="R100" s="31" t="s">
        <v>39</v>
      </c>
      <c r="S100" s="31" t="s">
        <v>41</v>
      </c>
    </row>
    <row r="101" s="4" customFormat="1" ht="126" customHeight="1" spans="1:19">
      <c r="A101" s="31">
        <v>5</v>
      </c>
      <c r="B101" s="35" t="s">
        <v>291</v>
      </c>
      <c r="C101" s="47" t="s">
        <v>33</v>
      </c>
      <c r="D101" s="47" t="s">
        <v>292</v>
      </c>
      <c r="E101" s="47" t="s">
        <v>293</v>
      </c>
      <c r="F101" s="35" t="s">
        <v>294</v>
      </c>
      <c r="G101" s="34">
        <v>144.2</v>
      </c>
      <c r="H101" s="32" t="s">
        <v>295</v>
      </c>
      <c r="I101" s="44" t="s">
        <v>284</v>
      </c>
      <c r="J101" s="31">
        <v>3</v>
      </c>
      <c r="K101" s="31">
        <v>0</v>
      </c>
      <c r="L101" s="31">
        <v>0.2464</v>
      </c>
      <c r="M101" s="31">
        <v>0.189</v>
      </c>
      <c r="N101" s="31">
        <v>0.0574</v>
      </c>
      <c r="O101" s="31">
        <v>0.2798</v>
      </c>
      <c r="P101" s="31">
        <v>0.1235</v>
      </c>
      <c r="Q101" s="31">
        <v>0.1563</v>
      </c>
      <c r="R101" s="31" t="s">
        <v>124</v>
      </c>
      <c r="S101" s="31" t="s">
        <v>134</v>
      </c>
    </row>
    <row r="102" s="3" customFormat="1" ht="51" customHeight="1" spans="1:19">
      <c r="A102" s="22" t="s">
        <v>296</v>
      </c>
      <c r="B102" s="27" t="s">
        <v>297</v>
      </c>
      <c r="C102" s="16"/>
      <c r="D102" s="27"/>
      <c r="E102" s="16"/>
      <c r="F102" s="28" t="s">
        <v>298</v>
      </c>
      <c r="G102" s="29">
        <f>G103+G104+G106+G105</f>
        <v>568.37</v>
      </c>
      <c r="H102" s="26"/>
      <c r="I102" s="26"/>
      <c r="J102" s="22"/>
      <c r="K102" s="22"/>
      <c r="L102" s="22"/>
      <c r="M102" s="22"/>
      <c r="N102" s="22"/>
      <c r="O102" s="22"/>
      <c r="P102" s="22"/>
      <c r="Q102" s="22"/>
      <c r="R102" s="16"/>
      <c r="S102" s="16"/>
    </row>
    <row r="103" s="3" customFormat="1" ht="100" customHeight="1" spans="1:19">
      <c r="A103" s="31">
        <v>1</v>
      </c>
      <c r="B103" s="32" t="s">
        <v>299</v>
      </c>
      <c r="C103" s="31" t="s">
        <v>33</v>
      </c>
      <c r="D103" s="31" t="s">
        <v>34</v>
      </c>
      <c r="E103" s="31" t="s">
        <v>240</v>
      </c>
      <c r="F103" s="35" t="s">
        <v>300</v>
      </c>
      <c r="G103" s="34">
        <v>90.18</v>
      </c>
      <c r="H103" s="32" t="s">
        <v>301</v>
      </c>
      <c r="I103" s="32" t="s">
        <v>302</v>
      </c>
      <c r="J103" s="48">
        <v>1</v>
      </c>
      <c r="K103" s="22"/>
      <c r="L103" s="48">
        <v>0.1167</v>
      </c>
      <c r="M103" s="48">
        <v>0.0242</v>
      </c>
      <c r="N103" s="48">
        <v>0.0925</v>
      </c>
      <c r="O103" s="48">
        <v>0.5835</v>
      </c>
      <c r="P103" s="48">
        <v>0.121</v>
      </c>
      <c r="Q103" s="48">
        <v>0.4625</v>
      </c>
      <c r="R103" s="31" t="s">
        <v>39</v>
      </c>
      <c r="S103" s="31" t="s">
        <v>240</v>
      </c>
    </row>
    <row r="104" s="3" customFormat="1" ht="130" customHeight="1" spans="1:19">
      <c r="A104" s="31">
        <v>2</v>
      </c>
      <c r="B104" s="32" t="s">
        <v>303</v>
      </c>
      <c r="C104" s="31" t="s">
        <v>33</v>
      </c>
      <c r="D104" s="31" t="s">
        <v>34</v>
      </c>
      <c r="E104" s="31" t="s">
        <v>35</v>
      </c>
      <c r="F104" s="35" t="s">
        <v>304</v>
      </c>
      <c r="G104" s="34">
        <v>77.58</v>
      </c>
      <c r="H104" s="32" t="s">
        <v>305</v>
      </c>
      <c r="I104" s="32" t="s">
        <v>306</v>
      </c>
      <c r="J104" s="31"/>
      <c r="K104" s="31">
        <v>1</v>
      </c>
      <c r="L104" s="31">
        <v>0.0056</v>
      </c>
      <c r="M104" s="31">
        <v>0.0015</v>
      </c>
      <c r="N104" s="31">
        <v>0.0041</v>
      </c>
      <c r="O104" s="31">
        <v>0.1063</v>
      </c>
      <c r="P104" s="31">
        <v>0.0085</v>
      </c>
      <c r="Q104" s="31">
        <v>0.0978</v>
      </c>
      <c r="R104" s="31" t="s">
        <v>124</v>
      </c>
      <c r="S104" s="31" t="s">
        <v>35</v>
      </c>
    </row>
    <row r="105" s="3" customFormat="1" ht="100" customHeight="1" spans="1:19">
      <c r="A105" s="31">
        <v>3</v>
      </c>
      <c r="B105" s="32" t="s">
        <v>307</v>
      </c>
      <c r="C105" s="31" t="s">
        <v>33</v>
      </c>
      <c r="D105" s="31" t="s">
        <v>34</v>
      </c>
      <c r="E105" s="31" t="s">
        <v>240</v>
      </c>
      <c r="F105" s="35" t="s">
        <v>308</v>
      </c>
      <c r="G105" s="34">
        <v>341.66</v>
      </c>
      <c r="H105" s="32" t="s">
        <v>309</v>
      </c>
      <c r="I105" s="32" t="s">
        <v>302</v>
      </c>
      <c r="J105" s="31">
        <v>2</v>
      </c>
      <c r="K105" s="31">
        <v>1</v>
      </c>
      <c r="L105" s="31">
        <v>0.1125</v>
      </c>
      <c r="M105" s="31">
        <v>0.0455</v>
      </c>
      <c r="N105" s="31">
        <v>0.067</v>
      </c>
      <c r="O105" s="31">
        <v>0.5658</v>
      </c>
      <c r="P105" s="31">
        <v>0.2289</v>
      </c>
      <c r="Q105" s="31">
        <v>0.3369</v>
      </c>
      <c r="R105" s="31" t="s">
        <v>310</v>
      </c>
      <c r="S105" s="31" t="s">
        <v>240</v>
      </c>
    </row>
    <row r="106" s="5" customFormat="1" ht="100" customHeight="1" spans="1:19">
      <c r="A106" s="48">
        <v>4</v>
      </c>
      <c r="B106" s="45" t="s">
        <v>311</v>
      </c>
      <c r="C106" s="48" t="s">
        <v>33</v>
      </c>
      <c r="D106" s="40" t="s">
        <v>34</v>
      </c>
      <c r="E106" s="31" t="s">
        <v>312</v>
      </c>
      <c r="F106" s="45" t="s">
        <v>313</v>
      </c>
      <c r="G106" s="34">
        <v>58.95</v>
      </c>
      <c r="H106" s="35" t="s">
        <v>314</v>
      </c>
      <c r="I106" s="32" t="s">
        <v>302</v>
      </c>
      <c r="J106" s="48">
        <v>1</v>
      </c>
      <c r="K106" s="61">
        <v>0</v>
      </c>
      <c r="L106" s="34">
        <f>M106+N106</f>
        <v>0.0203</v>
      </c>
      <c r="M106" s="34" t="s">
        <v>315</v>
      </c>
      <c r="N106" s="34" t="s">
        <v>316</v>
      </c>
      <c r="O106" s="34">
        <f>P106+Q106</f>
        <v>0.1459</v>
      </c>
      <c r="P106" s="34" t="s">
        <v>317</v>
      </c>
      <c r="Q106" s="34" t="s">
        <v>318</v>
      </c>
      <c r="R106" s="71" t="s">
        <v>319</v>
      </c>
      <c r="S106" s="31" t="s">
        <v>134</v>
      </c>
    </row>
    <row r="107" s="3" customFormat="1" ht="62" customHeight="1" spans="1:19">
      <c r="A107" s="22" t="s">
        <v>320</v>
      </c>
      <c r="B107" s="49" t="s">
        <v>321</v>
      </c>
      <c r="C107" s="50"/>
      <c r="D107" s="36"/>
      <c r="E107" s="36"/>
      <c r="F107" s="51" t="s">
        <v>322</v>
      </c>
      <c r="G107" s="29">
        <f>G108+G109+G110</f>
        <v>531.66</v>
      </c>
      <c r="H107" s="30"/>
      <c r="I107" s="30"/>
      <c r="J107" s="62"/>
      <c r="K107" s="63"/>
      <c r="L107" s="29"/>
      <c r="M107" s="29"/>
      <c r="N107" s="29"/>
      <c r="O107" s="29"/>
      <c r="P107" s="29"/>
      <c r="Q107" s="29"/>
      <c r="R107" s="36"/>
      <c r="S107" s="36"/>
    </row>
    <row r="108" s="4" customFormat="1" ht="103" customHeight="1" spans="1:19">
      <c r="A108" s="48">
        <v>1</v>
      </c>
      <c r="B108" s="52" t="s">
        <v>323</v>
      </c>
      <c r="C108" s="53" t="s">
        <v>33</v>
      </c>
      <c r="D108" s="40" t="s">
        <v>34</v>
      </c>
      <c r="E108" s="31" t="s">
        <v>324</v>
      </c>
      <c r="F108" s="54" t="s">
        <v>325</v>
      </c>
      <c r="G108" s="34">
        <v>487.5</v>
      </c>
      <c r="H108" s="35" t="s">
        <v>326</v>
      </c>
      <c r="I108" s="32"/>
      <c r="J108" s="48">
        <v>142</v>
      </c>
      <c r="K108" s="48">
        <v>113</v>
      </c>
      <c r="L108" s="46">
        <v>0.432</v>
      </c>
      <c r="M108" s="46">
        <v>0.432</v>
      </c>
      <c r="N108" s="46"/>
      <c r="O108" s="46">
        <v>0.432</v>
      </c>
      <c r="P108" s="46">
        <v>0.432</v>
      </c>
      <c r="Q108" s="46"/>
      <c r="R108" s="31" t="s">
        <v>327</v>
      </c>
      <c r="S108" s="31" t="s">
        <v>328</v>
      </c>
    </row>
    <row r="109" s="4" customFormat="1" ht="103" customHeight="1" spans="1:19">
      <c r="A109" s="48">
        <v>2</v>
      </c>
      <c r="B109" s="52" t="s">
        <v>329</v>
      </c>
      <c r="C109" s="53" t="s">
        <v>33</v>
      </c>
      <c r="D109" s="40" t="s">
        <v>34</v>
      </c>
      <c r="E109" s="31" t="s">
        <v>330</v>
      </c>
      <c r="F109" s="54" t="s">
        <v>331</v>
      </c>
      <c r="G109" s="55">
        <v>20.4</v>
      </c>
      <c r="H109" s="35" t="s">
        <v>332</v>
      </c>
      <c r="I109" s="35"/>
      <c r="J109" s="47">
        <v>18</v>
      </c>
      <c r="K109" s="47">
        <v>11</v>
      </c>
      <c r="L109" s="34">
        <v>0.0067</v>
      </c>
      <c r="M109" s="34">
        <v>0.0058</v>
      </c>
      <c r="N109" s="34">
        <v>0.0009</v>
      </c>
      <c r="O109" s="34">
        <v>0.0081</v>
      </c>
      <c r="P109" s="34">
        <v>0.0081</v>
      </c>
      <c r="Q109" s="34">
        <v>0.0043</v>
      </c>
      <c r="R109" s="31" t="s">
        <v>333</v>
      </c>
      <c r="S109" s="47" t="s">
        <v>235</v>
      </c>
    </row>
    <row r="110" s="4" customFormat="1" ht="99" customHeight="1" spans="1:19">
      <c r="A110" s="48">
        <v>3</v>
      </c>
      <c r="B110" s="32" t="s">
        <v>334</v>
      </c>
      <c r="C110" s="47" t="s">
        <v>335</v>
      </c>
      <c r="D110" s="31" t="s">
        <v>34</v>
      </c>
      <c r="E110" s="31" t="s">
        <v>324</v>
      </c>
      <c r="F110" s="32" t="s">
        <v>336</v>
      </c>
      <c r="G110" s="46">
        <v>23.76</v>
      </c>
      <c r="H110" s="35" t="s">
        <v>337</v>
      </c>
      <c r="I110" s="32"/>
      <c r="J110" s="40">
        <v>18</v>
      </c>
      <c r="K110" s="40">
        <v>15</v>
      </c>
      <c r="L110" s="46">
        <v>0.0033</v>
      </c>
      <c r="M110" s="46">
        <v>0.0033</v>
      </c>
      <c r="N110" s="64"/>
      <c r="O110" s="46">
        <v>0.0148</v>
      </c>
      <c r="P110" s="46">
        <v>0.0148</v>
      </c>
      <c r="Q110" s="64"/>
      <c r="R110" s="31" t="s">
        <v>327</v>
      </c>
      <c r="S110" s="31" t="s">
        <v>338</v>
      </c>
    </row>
    <row r="111" s="3" customFormat="1" ht="57" customHeight="1" spans="1:19">
      <c r="A111" s="22" t="s">
        <v>339</v>
      </c>
      <c r="B111" s="49" t="s">
        <v>340</v>
      </c>
      <c r="C111" s="50"/>
      <c r="D111" s="36"/>
      <c r="E111" s="36"/>
      <c r="F111" s="51" t="s">
        <v>341</v>
      </c>
      <c r="G111" s="29">
        <f>G112+G120</f>
        <v>1491.54</v>
      </c>
      <c r="H111" s="30"/>
      <c r="I111" s="30"/>
      <c r="J111" s="62"/>
      <c r="K111" s="63"/>
      <c r="L111" s="29"/>
      <c r="M111" s="29"/>
      <c r="N111" s="29"/>
      <c r="O111" s="29"/>
      <c r="P111" s="29"/>
      <c r="Q111" s="29"/>
      <c r="R111" s="36"/>
      <c r="S111" s="36"/>
    </row>
    <row r="112" s="3" customFormat="1" ht="68" customHeight="1" spans="1:19">
      <c r="A112" s="22" t="s">
        <v>342</v>
      </c>
      <c r="B112" s="56" t="s">
        <v>343</v>
      </c>
      <c r="C112" s="50"/>
      <c r="D112" s="16"/>
      <c r="E112" s="16"/>
      <c r="F112" s="56" t="s">
        <v>344</v>
      </c>
      <c r="G112" s="29">
        <f>SUM(G113:G119)</f>
        <v>1276.9</v>
      </c>
      <c r="H112" s="30"/>
      <c r="I112" s="30"/>
      <c r="J112" s="62"/>
      <c r="K112" s="63"/>
      <c r="L112" s="29"/>
      <c r="M112" s="29"/>
      <c r="N112" s="29"/>
      <c r="O112" s="29"/>
      <c r="P112" s="29"/>
      <c r="Q112" s="29"/>
      <c r="R112" s="36"/>
      <c r="S112" s="36"/>
    </row>
    <row r="113" s="5" customFormat="1" ht="106" customHeight="1" spans="1:19">
      <c r="A113" s="48">
        <v>1</v>
      </c>
      <c r="B113" s="32" t="s">
        <v>345</v>
      </c>
      <c r="C113" s="47" t="s">
        <v>33</v>
      </c>
      <c r="D113" s="31" t="s">
        <v>34</v>
      </c>
      <c r="E113" s="31" t="s">
        <v>346</v>
      </c>
      <c r="F113" s="45" t="s">
        <v>347</v>
      </c>
      <c r="G113" s="46">
        <v>235.89</v>
      </c>
      <c r="H113" s="35" t="s">
        <v>348</v>
      </c>
      <c r="I113" s="35"/>
      <c r="J113" s="61">
        <v>1</v>
      </c>
      <c r="K113" s="61"/>
      <c r="L113" s="34">
        <v>0.0036</v>
      </c>
      <c r="M113" s="34">
        <v>0.0006</v>
      </c>
      <c r="N113" s="34">
        <v>0.003</v>
      </c>
      <c r="O113" s="34">
        <v>0.0179</v>
      </c>
      <c r="P113" s="34">
        <v>0.0036</v>
      </c>
      <c r="Q113" s="34">
        <v>0.143</v>
      </c>
      <c r="R113" s="31" t="s">
        <v>319</v>
      </c>
      <c r="S113" s="31" t="s">
        <v>41</v>
      </c>
    </row>
    <row r="114" s="5" customFormat="1" ht="106" customHeight="1" spans="1:19">
      <c r="A114" s="48">
        <v>2</v>
      </c>
      <c r="B114" s="32" t="s">
        <v>349</v>
      </c>
      <c r="C114" s="47" t="s">
        <v>33</v>
      </c>
      <c r="D114" s="31" t="s">
        <v>34</v>
      </c>
      <c r="E114" s="47" t="s">
        <v>350</v>
      </c>
      <c r="F114" s="45" t="s">
        <v>351</v>
      </c>
      <c r="G114" s="46">
        <v>87.83</v>
      </c>
      <c r="H114" s="35" t="s">
        <v>348</v>
      </c>
      <c r="I114" s="35"/>
      <c r="J114" s="58">
        <v>1</v>
      </c>
      <c r="K114" s="58"/>
      <c r="L114" s="34">
        <v>0.0026</v>
      </c>
      <c r="M114" s="34">
        <v>0.0007</v>
      </c>
      <c r="N114" s="34">
        <v>0.0019</v>
      </c>
      <c r="O114" s="34">
        <v>0.0134</v>
      </c>
      <c r="P114" s="34">
        <v>0.0042</v>
      </c>
      <c r="Q114" s="34">
        <v>0.0092</v>
      </c>
      <c r="R114" s="31" t="s">
        <v>319</v>
      </c>
      <c r="S114" s="31" t="s">
        <v>41</v>
      </c>
    </row>
    <row r="115" s="5" customFormat="1" ht="106" customHeight="1" spans="1:19">
      <c r="A115" s="48">
        <v>3</v>
      </c>
      <c r="B115" s="32" t="s">
        <v>352</v>
      </c>
      <c r="C115" s="47" t="s">
        <v>33</v>
      </c>
      <c r="D115" s="31" t="s">
        <v>34</v>
      </c>
      <c r="E115" s="31" t="s">
        <v>353</v>
      </c>
      <c r="F115" s="45" t="s">
        <v>354</v>
      </c>
      <c r="G115" s="46">
        <v>365.37</v>
      </c>
      <c r="H115" s="35" t="s">
        <v>348</v>
      </c>
      <c r="I115" s="35"/>
      <c r="J115" s="58"/>
      <c r="K115" s="58">
        <v>1</v>
      </c>
      <c r="L115" s="34">
        <f>M115+N115</f>
        <v>0.0474</v>
      </c>
      <c r="M115" s="34">
        <v>0.0118</v>
      </c>
      <c r="N115" s="34">
        <v>0.0356</v>
      </c>
      <c r="O115" s="34">
        <f>P115+Q115</f>
        <v>0.2307</v>
      </c>
      <c r="P115" s="34">
        <v>0.0586</v>
      </c>
      <c r="Q115" s="34">
        <v>0.1721</v>
      </c>
      <c r="R115" s="31" t="s">
        <v>319</v>
      </c>
      <c r="S115" s="31" t="s">
        <v>76</v>
      </c>
    </row>
    <row r="116" s="5" customFormat="1" ht="106" customHeight="1" spans="1:19">
      <c r="A116" s="48">
        <v>4</v>
      </c>
      <c r="B116" s="32" t="s">
        <v>355</v>
      </c>
      <c r="C116" s="47" t="s">
        <v>33</v>
      </c>
      <c r="D116" s="31" t="s">
        <v>34</v>
      </c>
      <c r="E116" s="31" t="s">
        <v>356</v>
      </c>
      <c r="F116" s="45" t="s">
        <v>357</v>
      </c>
      <c r="G116" s="46">
        <v>41.34</v>
      </c>
      <c r="H116" s="35" t="s">
        <v>348</v>
      </c>
      <c r="I116" s="35"/>
      <c r="J116" s="61">
        <v>1</v>
      </c>
      <c r="K116" s="61"/>
      <c r="L116" s="46">
        <v>0.0014</v>
      </c>
      <c r="M116" s="46">
        <v>0.0002</v>
      </c>
      <c r="N116" s="46">
        <v>0.0012</v>
      </c>
      <c r="O116" s="46">
        <v>0.0058</v>
      </c>
      <c r="P116" s="46">
        <v>0.001</v>
      </c>
      <c r="Q116" s="46">
        <v>0.0048</v>
      </c>
      <c r="R116" s="31" t="s">
        <v>319</v>
      </c>
      <c r="S116" s="31" t="s">
        <v>35</v>
      </c>
    </row>
    <row r="117" s="5" customFormat="1" ht="106" customHeight="1" spans="1:19">
      <c r="A117" s="48">
        <v>5</v>
      </c>
      <c r="B117" s="32" t="s">
        <v>358</v>
      </c>
      <c r="C117" s="47" t="s">
        <v>33</v>
      </c>
      <c r="D117" s="31" t="s">
        <v>34</v>
      </c>
      <c r="E117" s="31" t="s">
        <v>359</v>
      </c>
      <c r="F117" s="45" t="s">
        <v>360</v>
      </c>
      <c r="G117" s="46">
        <v>292.7</v>
      </c>
      <c r="H117" s="35" t="s">
        <v>348</v>
      </c>
      <c r="I117" s="35"/>
      <c r="J117" s="61"/>
      <c r="K117" s="61">
        <v>1</v>
      </c>
      <c r="L117" s="46">
        <v>0.0079</v>
      </c>
      <c r="M117" s="46">
        <v>0.0025</v>
      </c>
      <c r="N117" s="46">
        <v>0.0054</v>
      </c>
      <c r="O117" s="46">
        <v>0.0446</v>
      </c>
      <c r="P117" s="46">
        <v>0.0145</v>
      </c>
      <c r="Q117" s="46">
        <v>0.0301</v>
      </c>
      <c r="R117" s="31" t="s">
        <v>319</v>
      </c>
      <c r="S117" s="31" t="s">
        <v>51</v>
      </c>
    </row>
    <row r="118" s="5" customFormat="1" ht="106" customHeight="1" spans="1:19">
      <c r="A118" s="48">
        <v>6</v>
      </c>
      <c r="B118" s="32" t="s">
        <v>361</v>
      </c>
      <c r="C118" s="47" t="s">
        <v>33</v>
      </c>
      <c r="D118" s="31" t="s">
        <v>34</v>
      </c>
      <c r="E118" s="31" t="s">
        <v>362</v>
      </c>
      <c r="F118" s="45" t="s">
        <v>363</v>
      </c>
      <c r="G118" s="46">
        <v>176.56</v>
      </c>
      <c r="H118" s="35" t="s">
        <v>348</v>
      </c>
      <c r="I118" s="35"/>
      <c r="J118" s="61">
        <v>1</v>
      </c>
      <c r="K118" s="61"/>
      <c r="L118" s="46">
        <v>0.003</v>
      </c>
      <c r="M118" s="46">
        <v>0.0013</v>
      </c>
      <c r="N118" s="46">
        <v>0.0017</v>
      </c>
      <c r="O118" s="46">
        <v>0.0133</v>
      </c>
      <c r="P118" s="46">
        <v>0.005</v>
      </c>
      <c r="Q118" s="46">
        <v>0.0083</v>
      </c>
      <c r="R118" s="31" t="s">
        <v>319</v>
      </c>
      <c r="S118" s="72" t="s">
        <v>134</v>
      </c>
    </row>
    <row r="119" s="5" customFormat="1" ht="106" customHeight="1" spans="1:19">
      <c r="A119" s="48">
        <v>7</v>
      </c>
      <c r="B119" s="32" t="s">
        <v>364</v>
      </c>
      <c r="C119" s="47" t="s">
        <v>33</v>
      </c>
      <c r="D119" s="31" t="s">
        <v>34</v>
      </c>
      <c r="E119" s="31" t="s">
        <v>365</v>
      </c>
      <c r="F119" s="45" t="s">
        <v>366</v>
      </c>
      <c r="G119" s="46">
        <v>77.21</v>
      </c>
      <c r="H119" s="35" t="s">
        <v>348</v>
      </c>
      <c r="I119" s="35"/>
      <c r="J119" s="61"/>
      <c r="K119" s="61">
        <v>1</v>
      </c>
      <c r="L119" s="46">
        <v>0.0065</v>
      </c>
      <c r="M119" s="46">
        <v>0.006</v>
      </c>
      <c r="N119" s="46">
        <v>0.0005</v>
      </c>
      <c r="O119" s="46">
        <v>0.0792</v>
      </c>
      <c r="P119" s="46">
        <v>0.0205</v>
      </c>
      <c r="Q119" s="46">
        <v>0.0487</v>
      </c>
      <c r="R119" s="31" t="s">
        <v>319</v>
      </c>
      <c r="S119" s="72" t="s">
        <v>202</v>
      </c>
    </row>
    <row r="120" s="5" customFormat="1" ht="51" customHeight="1" spans="1:19">
      <c r="A120" s="22" t="s">
        <v>116</v>
      </c>
      <c r="B120" s="27" t="s">
        <v>367</v>
      </c>
      <c r="C120" s="50"/>
      <c r="D120" s="16"/>
      <c r="E120" s="16"/>
      <c r="F120" s="56" t="s">
        <v>368</v>
      </c>
      <c r="G120" s="25">
        <f>SUM(G121:G127)</f>
        <v>214.64</v>
      </c>
      <c r="H120" s="30"/>
      <c r="I120" s="30"/>
      <c r="J120" s="62"/>
      <c r="K120" s="62"/>
      <c r="L120" s="25"/>
      <c r="M120" s="25"/>
      <c r="N120" s="25"/>
      <c r="O120" s="25"/>
      <c r="P120" s="25"/>
      <c r="Q120" s="25"/>
      <c r="R120" s="16"/>
      <c r="S120" s="73"/>
    </row>
    <row r="121" s="5" customFormat="1" ht="106" customHeight="1" spans="1:19">
      <c r="A121" s="48">
        <v>1</v>
      </c>
      <c r="B121" s="52" t="s">
        <v>369</v>
      </c>
      <c r="C121" s="53" t="s">
        <v>33</v>
      </c>
      <c r="D121" s="40" t="s">
        <v>34</v>
      </c>
      <c r="E121" s="40" t="s">
        <v>370</v>
      </c>
      <c r="F121" s="54" t="s">
        <v>371</v>
      </c>
      <c r="G121" s="34">
        <v>11.35</v>
      </c>
      <c r="H121" s="35" t="s">
        <v>314</v>
      </c>
      <c r="I121" s="35"/>
      <c r="J121" s="40">
        <v>1</v>
      </c>
      <c r="K121" s="40"/>
      <c r="L121" s="46">
        <v>0.0152</v>
      </c>
      <c r="M121" s="46">
        <v>0.0058</v>
      </c>
      <c r="N121" s="34">
        <v>0.0094</v>
      </c>
      <c r="O121" s="46">
        <v>0.076</v>
      </c>
      <c r="P121" s="34">
        <v>0.029</v>
      </c>
      <c r="Q121" s="46">
        <v>0.047</v>
      </c>
      <c r="R121" s="40" t="s">
        <v>319</v>
      </c>
      <c r="S121" s="40" t="s">
        <v>51</v>
      </c>
    </row>
    <row r="122" s="5" customFormat="1" ht="106" customHeight="1" spans="1:19">
      <c r="A122" s="48">
        <v>2</v>
      </c>
      <c r="B122" s="52" t="s">
        <v>372</v>
      </c>
      <c r="C122" s="53" t="s">
        <v>33</v>
      </c>
      <c r="D122" s="40" t="s">
        <v>34</v>
      </c>
      <c r="E122" s="40" t="s">
        <v>373</v>
      </c>
      <c r="F122" s="54" t="s">
        <v>374</v>
      </c>
      <c r="G122" s="34">
        <v>40.8</v>
      </c>
      <c r="H122" s="35" t="s">
        <v>314</v>
      </c>
      <c r="I122" s="35"/>
      <c r="J122" s="40">
        <v>1</v>
      </c>
      <c r="K122" s="40"/>
      <c r="L122" s="46">
        <v>0.0152</v>
      </c>
      <c r="M122" s="46">
        <v>0.0058</v>
      </c>
      <c r="N122" s="34">
        <v>0.0094</v>
      </c>
      <c r="O122" s="46">
        <v>0.076</v>
      </c>
      <c r="P122" s="34">
        <v>0.029</v>
      </c>
      <c r="Q122" s="46">
        <v>0.047</v>
      </c>
      <c r="R122" s="40" t="s">
        <v>319</v>
      </c>
      <c r="S122" s="40" t="s">
        <v>51</v>
      </c>
    </row>
    <row r="123" s="5" customFormat="1" ht="106" customHeight="1" spans="1:19">
      <c r="A123" s="48">
        <v>3</v>
      </c>
      <c r="B123" s="32" t="s">
        <v>375</v>
      </c>
      <c r="C123" s="47" t="s">
        <v>33</v>
      </c>
      <c r="D123" s="40" t="s">
        <v>34</v>
      </c>
      <c r="E123" s="47" t="s">
        <v>376</v>
      </c>
      <c r="F123" s="57" t="s">
        <v>377</v>
      </c>
      <c r="G123" s="34">
        <v>88.42</v>
      </c>
      <c r="H123" s="35" t="s">
        <v>314</v>
      </c>
      <c r="I123" s="32"/>
      <c r="J123" s="58">
        <v>1</v>
      </c>
      <c r="K123" s="40"/>
      <c r="L123" s="34">
        <v>0.0399</v>
      </c>
      <c r="M123" s="34">
        <v>0.0146</v>
      </c>
      <c r="N123" s="34">
        <v>0.0193</v>
      </c>
      <c r="O123" s="34">
        <v>0.1803</v>
      </c>
      <c r="P123" s="34">
        <v>0.0708</v>
      </c>
      <c r="Q123" s="34">
        <v>0.1095</v>
      </c>
      <c r="R123" s="31" t="s">
        <v>319</v>
      </c>
      <c r="S123" s="31" t="s">
        <v>240</v>
      </c>
    </row>
    <row r="124" s="5" customFormat="1" ht="106" customHeight="1" spans="1:19">
      <c r="A124" s="48">
        <v>4</v>
      </c>
      <c r="B124" s="32" t="s">
        <v>378</v>
      </c>
      <c r="C124" s="47" t="s">
        <v>33</v>
      </c>
      <c r="D124" s="40" t="s">
        <v>34</v>
      </c>
      <c r="E124" s="47" t="s">
        <v>379</v>
      </c>
      <c r="F124" s="57" t="s">
        <v>380</v>
      </c>
      <c r="G124" s="34">
        <v>14.46</v>
      </c>
      <c r="H124" s="35" t="s">
        <v>314</v>
      </c>
      <c r="I124" s="32"/>
      <c r="J124" s="40">
        <v>1</v>
      </c>
      <c r="K124" s="40"/>
      <c r="L124" s="46">
        <v>0.0152</v>
      </c>
      <c r="M124" s="46">
        <v>0.0058</v>
      </c>
      <c r="N124" s="34">
        <v>0.0094</v>
      </c>
      <c r="O124" s="46">
        <v>0.076</v>
      </c>
      <c r="P124" s="34">
        <v>0.029</v>
      </c>
      <c r="Q124" s="46">
        <v>0.047</v>
      </c>
      <c r="R124" s="40" t="s">
        <v>319</v>
      </c>
      <c r="S124" s="40" t="s">
        <v>57</v>
      </c>
    </row>
    <row r="125" s="5" customFormat="1" ht="106" customHeight="1" spans="1:19">
      <c r="A125" s="48">
        <v>5</v>
      </c>
      <c r="B125" s="32" t="s">
        <v>381</v>
      </c>
      <c r="C125" s="47" t="s">
        <v>33</v>
      </c>
      <c r="D125" s="40" t="s">
        <v>34</v>
      </c>
      <c r="E125" s="47" t="s">
        <v>382</v>
      </c>
      <c r="F125" s="57" t="s">
        <v>383</v>
      </c>
      <c r="G125" s="34">
        <v>8.68</v>
      </c>
      <c r="H125" s="35" t="s">
        <v>314</v>
      </c>
      <c r="I125" s="32"/>
      <c r="J125" s="40"/>
      <c r="K125" s="65">
        <v>1</v>
      </c>
      <c r="L125" s="66">
        <v>0.0013</v>
      </c>
      <c r="M125" s="67">
        <v>0.0056</v>
      </c>
      <c r="N125" s="67">
        <v>0.0013</v>
      </c>
      <c r="O125" s="67">
        <v>0.0632</v>
      </c>
      <c r="P125" s="67">
        <v>0.0256</v>
      </c>
      <c r="Q125" s="67">
        <v>0.0376</v>
      </c>
      <c r="R125" s="40" t="s">
        <v>319</v>
      </c>
      <c r="S125" s="40" t="s">
        <v>202</v>
      </c>
    </row>
    <row r="126" s="5" customFormat="1" ht="106" customHeight="1" spans="1:19">
      <c r="A126" s="48">
        <v>6</v>
      </c>
      <c r="B126" s="32" t="s">
        <v>384</v>
      </c>
      <c r="C126" s="47" t="s">
        <v>33</v>
      </c>
      <c r="D126" s="40" t="s">
        <v>34</v>
      </c>
      <c r="E126" s="47" t="s">
        <v>385</v>
      </c>
      <c r="F126" s="57" t="s">
        <v>386</v>
      </c>
      <c r="G126" s="34">
        <v>21.5</v>
      </c>
      <c r="H126" s="35" t="s">
        <v>314</v>
      </c>
      <c r="I126" s="32"/>
      <c r="J126" s="40">
        <v>1</v>
      </c>
      <c r="K126" s="40"/>
      <c r="L126" s="46">
        <v>0.013</v>
      </c>
      <c r="M126" s="46">
        <v>0.0052</v>
      </c>
      <c r="N126" s="34">
        <v>0.0094</v>
      </c>
      <c r="O126" s="46">
        <v>0.066</v>
      </c>
      <c r="P126" s="34">
        <v>0.028</v>
      </c>
      <c r="Q126" s="46">
        <v>0.047</v>
      </c>
      <c r="R126" s="40" t="s">
        <v>319</v>
      </c>
      <c r="S126" s="40" t="s">
        <v>63</v>
      </c>
    </row>
    <row r="127" s="5" customFormat="1" ht="106" customHeight="1" spans="1:19">
      <c r="A127" s="48">
        <v>7</v>
      </c>
      <c r="B127" s="32" t="s">
        <v>387</v>
      </c>
      <c r="C127" s="47" t="s">
        <v>33</v>
      </c>
      <c r="D127" s="40" t="s">
        <v>34</v>
      </c>
      <c r="E127" s="47" t="s">
        <v>388</v>
      </c>
      <c r="F127" s="57" t="s">
        <v>389</v>
      </c>
      <c r="G127" s="34">
        <v>29.43</v>
      </c>
      <c r="H127" s="35" t="s">
        <v>314</v>
      </c>
      <c r="I127" s="32"/>
      <c r="J127" s="68">
        <v>1</v>
      </c>
      <c r="K127" s="68"/>
      <c r="L127" s="69">
        <v>0.0009</v>
      </c>
      <c r="M127" s="70">
        <v>0.0003</v>
      </c>
      <c r="N127" s="70">
        <v>0.0006</v>
      </c>
      <c r="O127" s="70">
        <v>0.0074</v>
      </c>
      <c r="P127" s="70">
        <v>0.0015</v>
      </c>
      <c r="Q127" s="69">
        <v>0.0059</v>
      </c>
      <c r="R127" s="40" t="s">
        <v>319</v>
      </c>
      <c r="S127" s="40" t="s">
        <v>390</v>
      </c>
    </row>
    <row r="128" s="3" customFormat="1" ht="54.95" customHeight="1" spans="1:19">
      <c r="A128" s="16" t="s">
        <v>391</v>
      </c>
      <c r="B128" s="27" t="s">
        <v>392</v>
      </c>
      <c r="C128" s="23"/>
      <c r="D128" s="23"/>
      <c r="E128" s="23"/>
      <c r="F128" s="23" t="s">
        <v>393</v>
      </c>
      <c r="G128" s="29">
        <f>G129+G130</f>
        <v>1050</v>
      </c>
      <c r="H128" s="27"/>
      <c r="I128" s="27"/>
      <c r="J128" s="16"/>
      <c r="K128" s="16"/>
      <c r="L128" s="16"/>
      <c r="M128" s="16"/>
      <c r="N128" s="16"/>
      <c r="O128" s="16"/>
      <c r="P128" s="16"/>
      <c r="Q128" s="16"/>
      <c r="R128" s="16"/>
      <c r="S128" s="16"/>
    </row>
    <row r="129" s="6" customFormat="1" ht="151" customHeight="1" spans="1:19">
      <c r="A129" s="31">
        <v>1</v>
      </c>
      <c r="B129" s="74" t="s">
        <v>394</v>
      </c>
      <c r="C129" s="31" t="s">
        <v>33</v>
      </c>
      <c r="D129" s="31" t="s">
        <v>34</v>
      </c>
      <c r="E129" s="31" t="s">
        <v>235</v>
      </c>
      <c r="F129" s="74" t="s">
        <v>395</v>
      </c>
      <c r="G129" s="34">
        <v>228</v>
      </c>
      <c r="H129" s="35" t="s">
        <v>396</v>
      </c>
      <c r="I129" s="32"/>
      <c r="J129" s="31"/>
      <c r="K129" s="31"/>
      <c r="L129" s="31"/>
      <c r="M129" s="31"/>
      <c r="N129" s="31"/>
      <c r="O129" s="31"/>
      <c r="P129" s="31"/>
      <c r="Q129" s="31"/>
      <c r="R129" s="31" t="s">
        <v>397</v>
      </c>
      <c r="S129" s="31" t="s">
        <v>235</v>
      </c>
    </row>
    <row r="130" s="6" customFormat="1" ht="102" customHeight="1" spans="1:20">
      <c r="A130" s="31">
        <v>2</v>
      </c>
      <c r="B130" s="32" t="s">
        <v>398</v>
      </c>
      <c r="C130" s="31" t="s">
        <v>335</v>
      </c>
      <c r="D130" s="31" t="s">
        <v>264</v>
      </c>
      <c r="E130" s="31" t="s">
        <v>399</v>
      </c>
      <c r="F130" s="32" t="s">
        <v>400</v>
      </c>
      <c r="G130" s="34">
        <v>822</v>
      </c>
      <c r="H130" s="32" t="s">
        <v>401</v>
      </c>
      <c r="I130" s="32"/>
      <c r="J130" s="31">
        <v>4</v>
      </c>
      <c r="K130" s="31">
        <v>2</v>
      </c>
      <c r="L130" s="34">
        <v>0.4122</v>
      </c>
      <c r="M130" s="31">
        <v>0.0687</v>
      </c>
      <c r="N130" s="31">
        <v>0.3435</v>
      </c>
      <c r="O130" s="34">
        <v>1.671</v>
      </c>
      <c r="P130" s="31">
        <v>0.3092</v>
      </c>
      <c r="Q130" s="31">
        <v>1.3618</v>
      </c>
      <c r="R130" s="31" t="s">
        <v>402</v>
      </c>
      <c r="S130" s="31" t="s">
        <v>403</v>
      </c>
      <c r="T130" s="86"/>
    </row>
    <row r="131" s="4" customFormat="1" ht="49" customHeight="1" spans="1:19">
      <c r="A131" s="22" t="s">
        <v>404</v>
      </c>
      <c r="B131" s="27" t="s">
        <v>405</v>
      </c>
      <c r="C131" s="22"/>
      <c r="D131" s="16"/>
      <c r="E131" s="22"/>
      <c r="F131" s="26" t="s">
        <v>406</v>
      </c>
      <c r="G131" s="25">
        <f>G132</f>
        <v>39</v>
      </c>
      <c r="H131" s="75"/>
      <c r="I131" s="75"/>
      <c r="J131" s="80"/>
      <c r="K131" s="62"/>
      <c r="L131" s="62"/>
      <c r="M131" s="25"/>
      <c r="N131" s="81"/>
      <c r="O131" s="81"/>
      <c r="P131" s="81"/>
      <c r="Q131" s="81"/>
      <c r="R131" s="37"/>
      <c r="S131" s="16"/>
    </row>
    <row r="132" s="4" customFormat="1" ht="106" customHeight="1" spans="1:19">
      <c r="A132" s="76">
        <v>1</v>
      </c>
      <c r="B132" s="77" t="s">
        <v>407</v>
      </c>
      <c r="C132" s="76" t="s">
        <v>33</v>
      </c>
      <c r="D132" s="31" t="s">
        <v>34</v>
      </c>
      <c r="E132" s="76" t="s">
        <v>408</v>
      </c>
      <c r="F132" s="77" t="s">
        <v>409</v>
      </c>
      <c r="G132" s="78">
        <v>39</v>
      </c>
      <c r="H132" s="79" t="s">
        <v>410</v>
      </c>
      <c r="I132" s="82"/>
      <c r="J132" s="83">
        <v>8</v>
      </c>
      <c r="K132" s="83">
        <v>6</v>
      </c>
      <c r="L132" s="78">
        <v>0.078</v>
      </c>
      <c r="M132" s="84">
        <v>0.078</v>
      </c>
      <c r="N132" s="85"/>
      <c r="O132" s="78">
        <v>0.078</v>
      </c>
      <c r="P132" s="84">
        <v>0.078</v>
      </c>
      <c r="Q132" s="85"/>
      <c r="R132" s="76" t="s">
        <v>411</v>
      </c>
      <c r="S132" s="76" t="s">
        <v>411</v>
      </c>
    </row>
  </sheetData>
  <mergeCells count="16">
    <mergeCell ref="A1:S1"/>
    <mergeCell ref="H2:Q2"/>
    <mergeCell ref="J3:K3"/>
    <mergeCell ref="L3:N3"/>
    <mergeCell ref="O3:Q3"/>
    <mergeCell ref="A2:A4"/>
    <mergeCell ref="B2:B3"/>
    <mergeCell ref="C2:C3"/>
    <mergeCell ref="D2:D3"/>
    <mergeCell ref="E2:E3"/>
    <mergeCell ref="F2:F3"/>
    <mergeCell ref="G2:G3"/>
    <mergeCell ref="H3:H4"/>
    <mergeCell ref="I3:I4"/>
    <mergeCell ref="R2:R4"/>
    <mergeCell ref="S2:S4"/>
  </mergeCells>
  <printOptions horizontalCentered="1"/>
  <pageMargins left="0.751388888888889" right="0.751388888888889" top="0.60625" bottom="0.60625" header="0.5" footer="0.5"/>
  <pageSetup paperSize="9" scale="27" fitToHeight="0" orientation="landscape" horizontalDpi="600"/>
  <headerFooter>
    <oddFooter>&amp;C第 &amp;P 页，共 &amp;N 页</oddFooter>
  </headerFooter>
  <ignoredErrors>
    <ignoredError sqref="M106:Q106"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2023-01-06T11:56:00Z</dcterms:created>
  <cp:lastPrinted>2024-05-17T03:23:00Z</cp:lastPrinted>
  <dcterms:modified xsi:type="dcterms:W3CDTF">2024-10-12T02:40:12Z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E074838BC2D8499DB4DDD53F55D899A2_13</vt:lpwstr>
  </property>
  <property fmtid="{D5CDD505-2E9C-101B-9397-08002B2CF9AE}" pid="3" name="KSOProductBuildVer">
    <vt:lpwstr>2052-12.1.0.18276</vt:lpwstr>
  </property>
  <property fmtid="{D5CDD505-2E9C-101B-9397-08002B2CF9AE}" pid="4" name="KSOReadingLayout">
    <vt:bool>true</vt:bool>
  </property>
</Properties>
</file>