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完成情况公示表" sheetId="29" r:id="rId1"/>
  </sheets>
  <calcPr calcId="144525"/>
</workbook>
</file>

<file path=xl/sharedStrings.xml><?xml version="1.0" encoding="utf-8"?>
<sst xmlns="http://schemas.openxmlformats.org/spreadsheetml/2006/main" count="37" uniqueCount="34">
  <si>
    <t>张家川县2023年窄路加宽建设项目完成情况统计表</t>
  </si>
  <si>
    <t>序号</t>
  </si>
  <si>
    <t>涉及乡、镇</t>
  </si>
  <si>
    <t>项目名称</t>
  </si>
  <si>
    <t>建设规模</t>
  </si>
  <si>
    <t xml:space="preserve">预算批复  </t>
  </si>
  <si>
    <t>施工单位</t>
  </si>
  <si>
    <t>合同金额</t>
  </si>
  <si>
    <t>实际完成投资（万元）</t>
  </si>
  <si>
    <t>总预算（万元）</t>
  </si>
  <si>
    <t>建安费（万元）</t>
  </si>
  <si>
    <t>建设里程（公里）</t>
  </si>
  <si>
    <t>路面加宽（米）</t>
  </si>
  <si>
    <t>连五乡</t>
  </si>
  <si>
    <t>连五乡三合梁至李家</t>
  </si>
  <si>
    <t>甘肃三力建筑工程有限公司</t>
  </si>
  <si>
    <t>连五乡郑家至连五</t>
  </si>
  <si>
    <t>梁山镇</t>
  </si>
  <si>
    <t>梁山镇高营路口至杨崖村</t>
  </si>
  <si>
    <t>胡川镇</t>
  </si>
  <si>
    <t>胡川镇宁马至老湾</t>
  </si>
  <si>
    <t>小计</t>
  </si>
  <si>
    <t>闫家乡</t>
  </si>
  <si>
    <t>闫家乡陈家庙至黄洼</t>
  </si>
  <si>
    <t>甘肃厚坤建设工程有限公司</t>
  </si>
  <si>
    <t>木河乡</t>
  </si>
  <si>
    <t>木河乡杜渠二组至糟家</t>
  </si>
  <si>
    <t>川王镇</t>
  </si>
  <si>
    <t>川王镇小河至李山</t>
  </si>
  <si>
    <t>平安乡</t>
  </si>
  <si>
    <t>平安乡新庄至白石咀</t>
  </si>
  <si>
    <t>胡川镇阴山至肖沟</t>
  </si>
  <si>
    <t>安全设施及预埋管线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</si>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</sst>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name val="宋体"/>
      <charset val="134"/>
    </font>
    <font>
      <b/>
      <sz val="12"/>
      <name val="宋体"/>
      <charset val="134"/>
    </font>
    <font>
      <sz val="22"/>
      <name val="方正小标宋简体"/>
      <charset val="134"/>
    </font>
    <font>
      <sz val="9"/>
      <name val="宋体"/>
      <charset val="134"/>
    </font>
    <font>
      <b/>
      <sz val="12"/>
      <name val="宋体"/>
      <charset val="134"/>
      <scheme val="major"/>
    </font>
    <font>
      <b/>
      <sz val="9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Tahoma"/>
      <charset val="134"/>
    </font>
    <font>
      <sz val="10"/>
      <color rgb="FF00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0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>
      <alignment vertical="top"/>
      <protection locked="0"/>
    </xf>
    <xf numFmtId="0" fontId="6" fillId="0" borderId="0">
      <alignment vertical="center"/>
    </xf>
    <xf numFmtId="0" fontId="26" fillId="0" borderId="0">
      <alignment vertical="center"/>
    </xf>
    <xf numFmtId="0" fontId="6" fillId="0" borderId="0">
      <alignment vertical="center"/>
    </xf>
    <xf numFmtId="0" fontId="27" fillId="0" borderId="0"/>
    <xf numFmtId="0" fontId="6" fillId="0" borderId="0">
      <alignment vertical="center"/>
    </xf>
    <xf numFmtId="0" fontId="6" fillId="0" borderId="0">
      <alignment vertical="center"/>
    </xf>
    <xf numFmtId="43" fontId="6" fillId="0" borderId="0" applyFont="0" applyFill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1" fillId="0" borderId="1" xfId="0" applyFont="1" applyFill="1" applyBorder="1">
      <alignment vertical="center"/>
    </xf>
    <xf numFmtId="0" fontId="4" fillId="0" borderId="1" xfId="53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 2" xfId="49"/>
    <cellStyle name="常规 2 42" xfId="50"/>
    <cellStyle name="常规 54" xfId="51"/>
    <cellStyle name="常规 50" xfId="52"/>
    <cellStyle name="常规 45" xfId="53"/>
    <cellStyle name="常规 2 2" xfId="54"/>
    <cellStyle name="常规 46 8 2 2" xfId="55"/>
    <cellStyle name="千位分隔 39" xfId="56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"/>
  <sheetViews>
    <sheetView tabSelected="1" workbookViewId="0">
      <selection activeCell="J18" sqref="J18"/>
    </sheetView>
  </sheetViews>
  <sheetFormatPr defaultColWidth="9" defaultRowHeight="14.25"/>
  <cols>
    <col min="1" max="1" width="4.125" customWidth="1"/>
    <col min="2" max="2" width="11.25" customWidth="1"/>
    <col min="3" max="3" width="15.625" customWidth="1"/>
    <col min="4" max="4" width="12" customWidth="1"/>
    <col min="5" max="5" width="10.25" customWidth="1"/>
    <col min="6" max="6" width="11" customWidth="1"/>
    <col min="7" max="7" width="11.875" customWidth="1"/>
    <col min="8" max="8" width="13.125" customWidth="1"/>
    <col min="9" max="9" width="14.75" customWidth="1"/>
    <col min="10" max="10" width="15.75" customWidth="1"/>
  </cols>
  <sheetData>
    <row r="1" ht="51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39" customHeight="1" spans="1:10">
      <c r="A2" s="3" t="s">
        <v>1</v>
      </c>
      <c r="B2" s="4" t="s">
        <v>2</v>
      </c>
      <c r="C2" s="3" t="s">
        <v>3</v>
      </c>
      <c r="D2" s="3" t="s">
        <v>4</v>
      </c>
      <c r="E2" s="3"/>
      <c r="F2" s="5" t="s">
        <v>5</v>
      </c>
      <c r="G2" s="6"/>
      <c r="H2" s="3" t="s">
        <v>6</v>
      </c>
      <c r="I2" s="3" t="s">
        <v>7</v>
      </c>
      <c r="J2" s="3" t="s">
        <v>8</v>
      </c>
    </row>
    <row r="3" ht="32" customHeight="1" spans="1:10">
      <c r="A3" s="3"/>
      <c r="B3" s="7"/>
      <c r="C3" s="3"/>
      <c r="D3" s="3"/>
      <c r="E3" s="3"/>
      <c r="F3" s="3" t="s">
        <v>9</v>
      </c>
      <c r="G3" s="3" t="s">
        <v>10</v>
      </c>
      <c r="H3" s="3"/>
      <c r="I3" s="3"/>
      <c r="J3" s="3"/>
    </row>
    <row r="4" ht="42" customHeight="1" spans="1:10">
      <c r="A4" s="3"/>
      <c r="B4" s="8"/>
      <c r="C4" s="3"/>
      <c r="D4" s="3" t="s">
        <v>11</v>
      </c>
      <c r="E4" s="3" t="s">
        <v>12</v>
      </c>
      <c r="F4" s="3"/>
      <c r="G4" s="3"/>
      <c r="H4" s="3"/>
      <c r="I4" s="3"/>
      <c r="J4" s="3"/>
    </row>
    <row r="5" ht="51" customHeight="1" spans="1:10">
      <c r="A5" s="9">
        <v>1</v>
      </c>
      <c r="B5" s="10" t="s">
        <v>13</v>
      </c>
      <c r="C5" s="10" t="s">
        <v>14</v>
      </c>
      <c r="D5" s="10">
        <v>5.15</v>
      </c>
      <c r="E5" s="9">
        <v>1</v>
      </c>
      <c r="F5" s="11">
        <v>278.1193</v>
      </c>
      <c r="G5" s="11">
        <v>265.2134</v>
      </c>
      <c r="H5" s="12" t="s">
        <v>15</v>
      </c>
      <c r="I5" s="10">
        <v>253.0166</v>
      </c>
      <c r="J5" s="10">
        <f>I5+2.7566</f>
        <v>255.7732</v>
      </c>
    </row>
    <row r="6" ht="51" customHeight="1" spans="1:10">
      <c r="A6" s="9">
        <v>2</v>
      </c>
      <c r="B6" s="10" t="s">
        <v>13</v>
      </c>
      <c r="C6" s="10" t="s">
        <v>16</v>
      </c>
      <c r="D6" s="10">
        <v>5.7</v>
      </c>
      <c r="E6" s="9">
        <v>4.5</v>
      </c>
      <c r="F6" s="11">
        <v>459.9947</v>
      </c>
      <c r="G6" s="11">
        <v>439.5006</v>
      </c>
      <c r="H6" s="13"/>
      <c r="I6" s="10">
        <v>431.7647</v>
      </c>
      <c r="J6" s="10">
        <f>I6+18.4296</f>
        <v>450.1943</v>
      </c>
    </row>
    <row r="7" ht="51" customHeight="1" spans="1:10">
      <c r="A7" s="9">
        <v>3</v>
      </c>
      <c r="B7" s="10" t="s">
        <v>17</v>
      </c>
      <c r="C7" s="10" t="s">
        <v>18</v>
      </c>
      <c r="D7" s="10">
        <v>2.96</v>
      </c>
      <c r="E7" s="9">
        <v>1</v>
      </c>
      <c r="F7" s="11">
        <v>154.6775</v>
      </c>
      <c r="G7" s="11">
        <v>147.3579</v>
      </c>
      <c r="H7" s="13"/>
      <c r="I7" s="10">
        <v>127.9162</v>
      </c>
      <c r="J7" s="10">
        <f>I7-17.4139</f>
        <v>110.5023</v>
      </c>
    </row>
    <row r="8" ht="51" customHeight="1" spans="1:10">
      <c r="A8" s="9">
        <v>4</v>
      </c>
      <c r="B8" s="10" t="s">
        <v>19</v>
      </c>
      <c r="C8" s="10" t="s">
        <v>20</v>
      </c>
      <c r="D8" s="10">
        <v>1.27</v>
      </c>
      <c r="E8" s="9">
        <v>1</v>
      </c>
      <c r="F8" s="11">
        <v>92.9339</v>
      </c>
      <c r="G8" s="11">
        <v>88.6773</v>
      </c>
      <c r="H8" s="14"/>
      <c r="I8" s="10">
        <v>74.3389</v>
      </c>
      <c r="J8" s="10">
        <f>I8+0.8826</f>
        <v>75.2215</v>
      </c>
    </row>
    <row r="9" s="1" customFormat="1" ht="51" customHeight="1" spans="1:10">
      <c r="A9" s="15" t="s">
        <v>21</v>
      </c>
      <c r="B9" s="16"/>
      <c r="C9" s="17"/>
      <c r="D9" s="17">
        <f>SUM(D5:D8)</f>
        <v>15.08</v>
      </c>
      <c r="E9" s="17"/>
      <c r="F9" s="17">
        <f>SUM(F5:F8)</f>
        <v>985.7254</v>
      </c>
      <c r="G9" s="17">
        <f>SUM(G5:G8)</f>
        <v>940.7492</v>
      </c>
      <c r="H9" s="17"/>
      <c r="I9" s="22">
        <f>SUM(I5:I8)</f>
        <v>887.0364</v>
      </c>
      <c r="J9" s="22">
        <f>SUM(J5:J8)</f>
        <v>891.6913</v>
      </c>
    </row>
    <row r="10" ht="51" customHeight="1" spans="1:10">
      <c r="A10" s="9">
        <v>5</v>
      </c>
      <c r="B10" s="10" t="s">
        <v>22</v>
      </c>
      <c r="C10" s="10" t="s">
        <v>23</v>
      </c>
      <c r="D10" s="10">
        <v>1.25</v>
      </c>
      <c r="E10" s="9">
        <v>1</v>
      </c>
      <c r="F10" s="11">
        <v>98.1254</v>
      </c>
      <c r="G10" s="11">
        <v>93.6844</v>
      </c>
      <c r="H10" s="12" t="s">
        <v>24</v>
      </c>
      <c r="I10" s="10">
        <v>78.5622</v>
      </c>
      <c r="J10" s="10">
        <f>I10-5.5547</f>
        <v>73.0075</v>
      </c>
    </row>
    <row r="11" ht="51" customHeight="1" spans="1:10">
      <c r="A11" s="9">
        <v>6</v>
      </c>
      <c r="B11" s="10" t="s">
        <v>25</v>
      </c>
      <c r="C11" s="10" t="s">
        <v>26</v>
      </c>
      <c r="D11" s="10">
        <v>2.35</v>
      </c>
      <c r="E11" s="9">
        <v>1</v>
      </c>
      <c r="F11" s="11">
        <v>146.5571</v>
      </c>
      <c r="G11" s="11">
        <v>139.8105</v>
      </c>
      <c r="H11" s="13"/>
      <c r="I11" s="10">
        <v>132.1434</v>
      </c>
      <c r="J11" s="10">
        <f>I11+4.8023</f>
        <v>136.9457</v>
      </c>
    </row>
    <row r="12" ht="51" customHeight="1" spans="1:10">
      <c r="A12" s="9">
        <v>7</v>
      </c>
      <c r="B12" s="10" t="s">
        <v>27</v>
      </c>
      <c r="C12" s="10" t="s">
        <v>28</v>
      </c>
      <c r="D12" s="10">
        <v>6.65</v>
      </c>
      <c r="E12" s="9">
        <v>1</v>
      </c>
      <c r="F12" s="11">
        <v>288.0739</v>
      </c>
      <c r="G12" s="11">
        <v>274.0317</v>
      </c>
      <c r="H12" s="13"/>
      <c r="I12" s="10">
        <v>239.6874</v>
      </c>
      <c r="J12" s="10">
        <f>I12-9.3742</f>
        <v>230.3132</v>
      </c>
    </row>
    <row r="13" ht="51" customHeight="1" spans="1:10">
      <c r="A13" s="9">
        <v>8</v>
      </c>
      <c r="B13" s="10" t="s">
        <v>29</v>
      </c>
      <c r="C13" s="10" t="s">
        <v>30</v>
      </c>
      <c r="D13" s="10">
        <v>5.55</v>
      </c>
      <c r="E13" s="9">
        <v>1</v>
      </c>
      <c r="F13" s="11">
        <v>191.2044</v>
      </c>
      <c r="G13" s="11">
        <v>181.2389</v>
      </c>
      <c r="H13" s="13"/>
      <c r="I13" s="10">
        <v>145.6838</v>
      </c>
      <c r="J13" s="10">
        <f>I13-8.6364</f>
        <v>137.0474</v>
      </c>
    </row>
    <row r="14" ht="51" customHeight="1" spans="1:10">
      <c r="A14" s="9">
        <v>9</v>
      </c>
      <c r="B14" s="10" t="s">
        <v>19</v>
      </c>
      <c r="C14" s="10" t="s">
        <v>31</v>
      </c>
      <c r="D14" s="10">
        <v>2.69</v>
      </c>
      <c r="E14" s="9">
        <v>1</v>
      </c>
      <c r="F14" s="11">
        <v>92.5249</v>
      </c>
      <c r="G14" s="11">
        <v>87.6131</v>
      </c>
      <c r="H14" s="13"/>
      <c r="I14" s="10">
        <v>85.8753</v>
      </c>
      <c r="J14" s="10">
        <f>I14-0.156</f>
        <v>85.7193</v>
      </c>
    </row>
    <row r="15" ht="51" customHeight="1" spans="1:10">
      <c r="A15" s="18" t="s">
        <v>32</v>
      </c>
      <c r="B15" s="19"/>
      <c r="C15" s="10"/>
      <c r="D15" s="10"/>
      <c r="E15" s="9"/>
      <c r="F15" s="11"/>
      <c r="G15" s="11"/>
      <c r="H15" s="14"/>
      <c r="I15" s="10">
        <v>128.4817</v>
      </c>
      <c r="J15" s="10">
        <v>128.4817</v>
      </c>
    </row>
    <row r="16" s="1" customFormat="1" ht="51" customHeight="1" spans="1:10">
      <c r="A16" s="15" t="s">
        <v>21</v>
      </c>
      <c r="B16" s="16"/>
      <c r="C16" s="17"/>
      <c r="D16" s="17">
        <f>SUM(D10:D14)</f>
        <v>18.49</v>
      </c>
      <c r="E16" s="17"/>
      <c r="F16" s="17">
        <f>SUM(F10:F14)</f>
        <v>816.4857</v>
      </c>
      <c r="G16" s="17">
        <f>SUM(G10:G14)</f>
        <v>776.3786</v>
      </c>
      <c r="H16" s="17"/>
      <c r="I16" s="22">
        <f>SUM(I10:I15)</f>
        <v>810.4338</v>
      </c>
      <c r="J16" s="22">
        <f>SUM(J10:J15)</f>
        <v>791.5148</v>
      </c>
    </row>
    <row r="17" s="1" customFormat="1" ht="40" customHeight="1" spans="1:10">
      <c r="A17" s="15" t="s">
        <v>33</v>
      </c>
      <c r="B17" s="16"/>
      <c r="C17" s="20"/>
      <c r="D17" s="21">
        <f>D16+D9</f>
        <v>33.57</v>
      </c>
      <c r="E17" s="21"/>
      <c r="F17" s="21">
        <f>F16+F9</f>
        <v>1802.2111</v>
      </c>
      <c r="G17" s="21">
        <f>G16+G9</f>
        <v>1717.1278</v>
      </c>
      <c r="H17" s="17"/>
      <c r="I17" s="22">
        <f>I16+I9</f>
        <v>1697.4702</v>
      </c>
      <c r="J17" s="22">
        <f>J9+J16</f>
        <v>1683.2061</v>
      </c>
    </row>
  </sheetData>
  <mergeCells count="17">
    <mergeCell ref="A1:J1"/>
    <mergeCell ref="F2:G2"/>
    <mergeCell ref="A9:B9"/>
    <mergeCell ref="A15:B15"/>
    <mergeCell ref="A16:B16"/>
    <mergeCell ref="A17:B17"/>
    <mergeCell ref="A2:A4"/>
    <mergeCell ref="B2:B4"/>
    <mergeCell ref="C2:C4"/>
    <mergeCell ref="F3:F4"/>
    <mergeCell ref="G3:G4"/>
    <mergeCell ref="H2:H4"/>
    <mergeCell ref="H5:H8"/>
    <mergeCell ref="H10:H15"/>
    <mergeCell ref="I2:I4"/>
    <mergeCell ref="J2:J4"/>
    <mergeCell ref="D2:E3"/>
  </mergeCells>
  <pageMargins left="0.75" right="0.75" top="1" bottom="1" header="0.5" footer="0.5"/>
  <pageSetup paperSize="8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交通部科学研究院交通信息中心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完成情况公示表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范文涛</dc:creator>
  <cp:lastModifiedBy>Administrator</cp:lastModifiedBy>
  <dcterms:created xsi:type="dcterms:W3CDTF">2007-06-21T06:31:00Z</dcterms:created>
  <cp:lastPrinted>2021-06-01T07:31:00Z</cp:lastPrinted>
  <dcterms:modified xsi:type="dcterms:W3CDTF">2023-11-07T03:04:28Z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193AE7ABF6B240D78B00C874C103FEFC</vt:lpwstr>
  </property>
</Properties>
</file>