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Sheet1!$A$6:$T$50</definedName>
    <definedName name="_xlnm.Print_Titles" localSheetId="0">Sheet1!$3:$5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<sst xmlns="http://schemas.openxmlformats.org/spreadsheetml/2006/main" count="298" uniqueCount="202">
  <si>
    <t>附件：</t>
  </si>
  <si>
    <t>张家川县2024年天津市东西部协作财政援助资金项目计划表</t>
  </si>
  <si>
    <t>序号</t>
  </si>
  <si>
    <t>项目名称</t>
  </si>
  <si>
    <r>
      <rPr>
        <b/>
        <sz val="18"/>
        <rFont val="黑体"/>
        <charset val="134"/>
      </rPr>
      <t>建设</t>
    </r>
    <r>
      <rPr>
        <b/>
        <sz val="18"/>
        <rFont val="Times New Roman"/>
        <charset val="134"/>
      </rPr>
      <t xml:space="preserve">
</t>
    </r>
    <r>
      <rPr>
        <b/>
        <sz val="18"/>
        <rFont val="黑体"/>
        <charset val="134"/>
      </rPr>
      <t>性质</t>
    </r>
  </si>
  <si>
    <t>建设起止年限</t>
  </si>
  <si>
    <r>
      <rPr>
        <b/>
        <sz val="18"/>
        <rFont val="黑体"/>
        <charset val="134"/>
      </rPr>
      <t>建设</t>
    </r>
    <r>
      <rPr>
        <b/>
        <sz val="18"/>
        <rFont val="Times New Roman"/>
        <charset val="134"/>
      </rPr>
      <t xml:space="preserve">
</t>
    </r>
    <r>
      <rPr>
        <b/>
        <sz val="18"/>
        <rFont val="黑体"/>
        <charset val="134"/>
      </rPr>
      <t>地点</t>
    </r>
  </si>
  <si>
    <t>建设内容与规模</t>
  </si>
  <si>
    <r>
      <rPr>
        <b/>
        <sz val="18"/>
        <rFont val="黑体"/>
        <charset val="134"/>
      </rPr>
      <t>投资</t>
    </r>
    <r>
      <rPr>
        <b/>
        <sz val="18"/>
        <rFont val="Times New Roman"/>
        <charset val="134"/>
      </rPr>
      <t xml:space="preserve">   
</t>
    </r>
    <r>
      <rPr>
        <b/>
        <sz val="18"/>
        <rFont val="黑体"/>
        <charset val="134"/>
      </rPr>
      <t>规模</t>
    </r>
  </si>
  <si>
    <t>绩效目标</t>
  </si>
  <si>
    <r>
      <rPr>
        <b/>
        <sz val="18"/>
        <rFont val="宋体"/>
        <charset val="134"/>
      </rPr>
      <t>项目</t>
    </r>
    <r>
      <rPr>
        <b/>
        <sz val="18"/>
        <rFont val="Times New Roman"/>
        <charset val="134"/>
      </rPr>
      <t xml:space="preserve">
</t>
    </r>
    <r>
      <rPr>
        <b/>
        <sz val="18"/>
        <rFont val="宋体"/>
        <charset val="134"/>
      </rPr>
      <t>主管</t>
    </r>
    <r>
      <rPr>
        <b/>
        <sz val="18"/>
        <rFont val="Times New Roman"/>
        <charset val="134"/>
      </rPr>
      <t xml:space="preserve">
</t>
    </r>
    <r>
      <rPr>
        <b/>
        <sz val="18"/>
        <rFont val="宋体"/>
        <charset val="134"/>
      </rPr>
      <t>单位</t>
    </r>
  </si>
  <si>
    <r>
      <rPr>
        <b/>
        <sz val="18"/>
        <rFont val="宋体"/>
        <charset val="134"/>
      </rPr>
      <t>项目</t>
    </r>
    <r>
      <rPr>
        <b/>
        <sz val="18"/>
        <rFont val="Times New Roman"/>
        <charset val="134"/>
      </rPr>
      <t xml:space="preserve">
</t>
    </r>
    <r>
      <rPr>
        <b/>
        <sz val="18"/>
        <rFont val="宋体"/>
        <charset val="134"/>
      </rPr>
      <t>实施</t>
    </r>
    <r>
      <rPr>
        <b/>
        <sz val="18"/>
        <rFont val="Times New Roman"/>
        <charset val="134"/>
      </rPr>
      <t xml:space="preserve">
</t>
    </r>
    <r>
      <rPr>
        <b/>
        <sz val="18"/>
        <rFont val="宋体"/>
        <charset val="134"/>
      </rPr>
      <t>单位</t>
    </r>
  </si>
  <si>
    <t>备注</t>
  </si>
  <si>
    <r>
      <rPr>
        <b/>
        <sz val="18"/>
        <rFont val="宋体"/>
        <charset val="134"/>
      </rPr>
      <t>项目效</t>
    </r>
    <r>
      <rPr>
        <b/>
        <sz val="18"/>
        <rFont val="Times New Roman"/>
        <charset val="134"/>
      </rPr>
      <t xml:space="preserve">
</t>
    </r>
    <r>
      <rPr>
        <b/>
        <sz val="18"/>
        <rFont val="宋体"/>
        <charset val="134"/>
      </rPr>
      <t>益情况</t>
    </r>
  </si>
  <si>
    <t>利益联结机制</t>
  </si>
  <si>
    <r>
      <rPr>
        <b/>
        <sz val="18"/>
        <rFont val="宋体"/>
        <charset val="134"/>
      </rPr>
      <t>受益村数</t>
    </r>
    <r>
      <rPr>
        <b/>
        <sz val="18"/>
        <rFont val="Times New Roman"/>
        <charset val="134"/>
      </rPr>
      <t xml:space="preserve">
</t>
    </r>
    <r>
      <rPr>
        <b/>
        <sz val="18"/>
        <rFont val="宋体"/>
        <charset val="134"/>
      </rPr>
      <t>（个）</t>
    </r>
  </si>
  <si>
    <r>
      <rPr>
        <b/>
        <sz val="18"/>
        <rFont val="宋体"/>
        <charset val="134"/>
      </rPr>
      <t>受益户数</t>
    </r>
    <r>
      <rPr>
        <b/>
        <sz val="18"/>
        <rFont val="Times New Roman"/>
        <charset val="134"/>
      </rPr>
      <t xml:space="preserve">
</t>
    </r>
    <r>
      <rPr>
        <b/>
        <sz val="18"/>
        <rFont val="宋体"/>
        <charset val="134"/>
      </rPr>
      <t>（万户）</t>
    </r>
  </si>
  <si>
    <r>
      <rPr>
        <b/>
        <sz val="18"/>
        <rFont val="宋体"/>
        <charset val="134"/>
      </rPr>
      <t>受益人数</t>
    </r>
    <r>
      <rPr>
        <b/>
        <sz val="18"/>
        <rFont val="Times New Roman"/>
        <charset val="134"/>
      </rPr>
      <t xml:space="preserve">
</t>
    </r>
    <r>
      <rPr>
        <b/>
        <sz val="18"/>
        <rFont val="宋体"/>
        <charset val="134"/>
      </rPr>
      <t>（万人）</t>
    </r>
  </si>
  <si>
    <t>脱贫村</t>
  </si>
  <si>
    <t>其他村</t>
  </si>
  <si>
    <t>小计</t>
  </si>
  <si>
    <r>
      <rPr>
        <b/>
        <sz val="12"/>
        <rFont val="宋体"/>
        <charset val="134"/>
      </rPr>
      <t>脱贫户</t>
    </r>
    <r>
      <rPr>
        <b/>
        <sz val="12"/>
        <rFont val="Times New Roman"/>
        <charset val="134"/>
      </rPr>
      <t xml:space="preserve">
</t>
    </r>
    <r>
      <rPr>
        <b/>
        <sz val="12"/>
        <rFont val="宋体"/>
        <charset val="134"/>
      </rPr>
      <t>（含监测对象）</t>
    </r>
  </si>
  <si>
    <t>其他农户</t>
  </si>
  <si>
    <t>脱贫人口数（含监测对象）</t>
  </si>
  <si>
    <t>其他人口数</t>
  </si>
  <si>
    <t>合计</t>
  </si>
  <si>
    <t>一</t>
  </si>
  <si>
    <t>产业发展项目</t>
  </si>
  <si>
    <t>（一）</t>
  </si>
  <si>
    <t>园区建设项目</t>
  </si>
  <si>
    <t>张家川经济开发区中小企业孵化园基础设施补短板项目</t>
  </si>
  <si>
    <t>新建</t>
  </si>
  <si>
    <t>2024.04-2024.12</t>
  </si>
  <si>
    <t>胡川镇
龙山镇</t>
  </si>
  <si>
    <r>
      <rPr>
        <sz val="14"/>
        <rFont val="Times New Roman"/>
        <charset val="134"/>
      </rPr>
      <t>1</t>
    </r>
    <r>
      <rPr>
        <sz val="14"/>
        <rFont val="宋体"/>
        <charset val="134"/>
      </rPr>
      <t>、在全县</t>
    </r>
    <r>
      <rPr>
        <sz val="14"/>
        <rFont val="Times New Roman"/>
        <charset val="134"/>
      </rPr>
      <t>3</t>
    </r>
    <r>
      <rPr>
        <sz val="14"/>
        <rFont val="宋体"/>
        <charset val="134"/>
      </rPr>
      <t>乡镇</t>
    </r>
    <r>
      <rPr>
        <sz val="14"/>
        <rFont val="Times New Roman"/>
        <charset val="134"/>
      </rPr>
      <t>17</t>
    </r>
    <r>
      <rPr>
        <sz val="14"/>
        <rFont val="宋体"/>
        <charset val="134"/>
      </rPr>
      <t>村安排村集体资金</t>
    </r>
    <r>
      <rPr>
        <sz val="14"/>
        <rFont val="Times New Roman"/>
        <charset val="134"/>
      </rPr>
      <t>2000</t>
    </r>
    <r>
      <rPr>
        <sz val="14"/>
        <rFont val="宋体"/>
        <charset val="134"/>
      </rPr>
      <t>万元，建设园区中小企业孵化园标准化厂房四座，总占地</t>
    </r>
    <r>
      <rPr>
        <sz val="14"/>
        <rFont val="Times New Roman"/>
        <charset val="134"/>
      </rPr>
      <t>40000</t>
    </r>
    <r>
      <rPr>
        <sz val="14"/>
        <rFont val="宋体"/>
        <charset val="134"/>
      </rPr>
      <t>㎡，配套建设厂房供电设施。其中</t>
    </r>
    <r>
      <rPr>
        <sz val="14"/>
        <rFont val="Calibri"/>
        <charset val="134"/>
      </rPr>
      <t>①</t>
    </r>
    <r>
      <rPr>
        <sz val="14"/>
        <rFont val="宋体"/>
        <charset val="134"/>
      </rPr>
      <t>马关镇</t>
    </r>
    <r>
      <rPr>
        <sz val="14"/>
        <rFont val="Times New Roman"/>
        <charset val="134"/>
      </rPr>
      <t>8</t>
    </r>
    <r>
      <rPr>
        <sz val="14"/>
        <rFont val="宋体"/>
        <charset val="134"/>
      </rPr>
      <t>村：共800万。其中：庙湾村 100万 ，上河村 100万 ，小庄村 100万 ，西台村 100万，东庄村 100万，西庄村100万 ，韦沟村 100万，新义村 100万 。</t>
    </r>
    <r>
      <rPr>
        <sz val="14"/>
        <rFont val="Calibri"/>
        <charset val="134"/>
      </rPr>
      <t>②</t>
    </r>
    <r>
      <rPr>
        <sz val="14"/>
        <rFont val="宋体"/>
        <charset val="134"/>
      </rPr>
      <t>胡川镇</t>
    </r>
    <r>
      <rPr>
        <sz val="14"/>
        <rFont val="Times New Roman"/>
        <charset val="134"/>
      </rPr>
      <t>3</t>
    </r>
    <r>
      <rPr>
        <sz val="14"/>
        <rFont val="宋体"/>
        <charset val="134"/>
      </rPr>
      <t>村：共600万。其中：祁沟200万，夏堡200万，仓下200万。</t>
    </r>
    <r>
      <rPr>
        <sz val="14"/>
        <rFont val="Calibri"/>
        <charset val="134"/>
      </rPr>
      <t>③</t>
    </r>
    <r>
      <rPr>
        <sz val="14"/>
        <rFont val="宋体"/>
        <charset val="134"/>
      </rPr>
      <t>张棉乡</t>
    </r>
    <r>
      <rPr>
        <sz val="14"/>
        <rFont val="Times New Roman"/>
        <charset val="134"/>
      </rPr>
      <t>6</t>
    </r>
    <r>
      <rPr>
        <sz val="14"/>
        <rFont val="宋体"/>
        <charset val="134"/>
      </rPr>
      <t>村：共600万。
其中：上蒋村100万，喜湾村100万，田湾村100万，先马村100万，张棉村100万，马夭村100万。财政资金形成的资产归村集体所有，按实际投资比例占股，经营主体按入股比例给村集体分红。</t>
    </r>
    <r>
      <rPr>
        <sz val="14"/>
        <rFont val="Times New Roman"/>
        <charset val="134"/>
      </rPr>
      <t xml:space="preserve">
2</t>
    </r>
    <r>
      <rPr>
        <sz val="14"/>
        <rFont val="宋体"/>
        <charset val="134"/>
      </rPr>
      <t>、安排</t>
    </r>
    <r>
      <rPr>
        <sz val="14"/>
        <rFont val="Times New Roman"/>
        <charset val="134"/>
      </rPr>
      <t>234</t>
    </r>
    <r>
      <rPr>
        <sz val="14"/>
        <rFont val="宋体"/>
        <charset val="134"/>
      </rPr>
      <t>万元。张家川经济开发区产业园区基础设施提升。</t>
    </r>
    <r>
      <rPr>
        <sz val="14"/>
        <rFont val="仿宋_GB2312"/>
        <charset val="134"/>
      </rPr>
      <t>①</t>
    </r>
    <r>
      <rPr>
        <sz val="14"/>
        <rFont val="宋体"/>
        <charset val="134"/>
      </rPr>
      <t>胡川片区涉及杆线迁移</t>
    </r>
    <r>
      <rPr>
        <sz val="14"/>
        <rFont val="Times New Roman"/>
        <charset val="134"/>
      </rPr>
      <t>8</t>
    </r>
    <r>
      <rPr>
        <sz val="14"/>
        <rFont val="宋体"/>
        <charset val="134"/>
      </rPr>
      <t>根，接入电网</t>
    </r>
    <r>
      <rPr>
        <sz val="14"/>
        <rFont val="Times New Roman"/>
        <charset val="134"/>
      </rPr>
      <t>600</t>
    </r>
    <r>
      <rPr>
        <sz val="14"/>
        <rFont val="宋体"/>
        <charset val="134"/>
      </rPr>
      <t>米，需配备供电设备包括提供</t>
    </r>
    <r>
      <rPr>
        <sz val="14"/>
        <rFont val="Times New Roman"/>
        <charset val="134"/>
      </rPr>
      <t>2</t>
    </r>
    <r>
      <rPr>
        <sz val="14"/>
        <rFont val="宋体"/>
        <charset val="134"/>
      </rPr>
      <t>处高压接入点及</t>
    </r>
    <r>
      <rPr>
        <sz val="14"/>
        <rFont val="Times New Roman"/>
        <charset val="134"/>
      </rPr>
      <t>1</t>
    </r>
    <r>
      <rPr>
        <sz val="14"/>
        <rFont val="宋体"/>
        <charset val="134"/>
      </rPr>
      <t>处低压接入点，供水接入点</t>
    </r>
    <r>
      <rPr>
        <sz val="14"/>
        <rFont val="Times New Roman"/>
        <charset val="134"/>
      </rPr>
      <t>1</t>
    </r>
    <r>
      <rPr>
        <sz val="14"/>
        <rFont val="宋体"/>
        <charset val="134"/>
      </rPr>
      <t>处；</t>
    </r>
    <r>
      <rPr>
        <sz val="14"/>
        <rFont val="仿宋_GB2312"/>
        <charset val="134"/>
      </rPr>
      <t>②</t>
    </r>
    <r>
      <rPr>
        <sz val="14"/>
        <rFont val="宋体"/>
        <charset val="134"/>
      </rPr>
      <t>龙山片区涉及杆线迁移</t>
    </r>
    <r>
      <rPr>
        <sz val="14"/>
        <rFont val="Times New Roman"/>
        <charset val="134"/>
      </rPr>
      <t>3</t>
    </r>
    <r>
      <rPr>
        <sz val="14"/>
        <rFont val="宋体"/>
        <charset val="134"/>
      </rPr>
      <t>根，接入电网</t>
    </r>
    <r>
      <rPr>
        <sz val="14"/>
        <rFont val="Times New Roman"/>
        <charset val="134"/>
      </rPr>
      <t>200</t>
    </r>
    <r>
      <rPr>
        <sz val="14"/>
        <rFont val="宋体"/>
        <charset val="134"/>
      </rPr>
      <t>米，需要配备低压供电接入点</t>
    </r>
    <r>
      <rPr>
        <sz val="14"/>
        <rFont val="Times New Roman"/>
        <charset val="134"/>
      </rPr>
      <t>1</t>
    </r>
    <r>
      <rPr>
        <sz val="14"/>
        <rFont val="宋体"/>
        <charset val="134"/>
      </rPr>
      <t>处，供水接入点</t>
    </r>
    <r>
      <rPr>
        <sz val="14"/>
        <rFont val="Times New Roman"/>
        <charset val="134"/>
      </rPr>
      <t>1</t>
    </r>
    <r>
      <rPr>
        <sz val="14"/>
        <rFont val="宋体"/>
        <charset val="134"/>
      </rPr>
      <t>处。</t>
    </r>
  </si>
  <si>
    <t>项目实施，将改善我县生物医药产业、食品加工产业园区基础设施，增强园区承载能力，带动产业聚集发展，预计可新增产值5亿元以上，可带动帮扶就业1000人以上，辐射带动当地特色农产品深加工，增加农产品附加值。</t>
  </si>
  <si>
    <t>改善我县生物医药产业、食品加工产业园区基础设施，增强园区承载能力，带动产业聚集发展，预计可新增产值5亿元以上，可带动帮扶就业1000人以上，可带动当地特色农产品深加工，增加农产品附加值。</t>
  </si>
  <si>
    <t>张家川经开区管委会</t>
  </si>
  <si>
    <t>其中：张家川经济开发区产业园区基础设施提升234万元使用天津港保税区帮扶资金。</t>
  </si>
  <si>
    <t>（二）</t>
  </si>
  <si>
    <t>农产品消费帮扶奖补及快递费补贴项目</t>
  </si>
  <si>
    <t>东西部协作消费帮扶奖补及农特产品快递费补贴项目</t>
  </si>
  <si>
    <t>张家川县</t>
  </si>
  <si>
    <t>1、安排60万元对参与东西部协作、中央定点帮扶单位以及在省外其它地区销售我县农特产品的经营主体进行奖补，由县商务局负责制定奖补方案，以县政府名义发布，按照方案执行。
2、安排30万元（上限）对我县农特产品采用电商方式销往全国各地（销往本地除外）的本地生产企业、经销企业、合作社等经营主体给予快递邮费补贴，参考标准：每单补贴3元。</t>
  </si>
  <si>
    <t>通过奖补激励带动农特产品生产经销企业参与消费帮扶工作积极性。指导企业用好补贴资金充分发挥政府资金的导向作用，通过资金补助，培育、激励电商企业发展带动农特产品生产及经销企业、合作社等经营主体参加全国各类促销活动的广泛性。</t>
  </si>
  <si>
    <t>带动脱贫群众稳定增收。提升农副产品知名度和市场占有率，降低农特产品上行快递运输成本，推动递寄行业成为发展农村电商、服务乡村振兴、助力巩固拓展脱贫攻坚成果的支撑。</t>
  </si>
  <si>
    <t>县商务局</t>
  </si>
  <si>
    <t>电商中心</t>
  </si>
  <si>
    <t>（三）</t>
  </si>
  <si>
    <t>科技专项支持项目</t>
  </si>
  <si>
    <t>中晚熟脱毒马铃薯种苗引进及培育试验研究项目</t>
  </si>
  <si>
    <t>张家川镇刘家村</t>
  </si>
  <si>
    <t>在张家川镇刘家村引进 10 种中晚熟脱毒马铃薯种苗，分别为：青薯9号、陇薯7号、陇薯10 号、陇薯15号、天薯16号、冀张薯12号、新大坪、沃土5号、黑美人、金边红80万苗，种植10座网棚种苗，生产马铃薯原原种120多万粒，试验示范原种生产20亩。</t>
  </si>
  <si>
    <t>原原种生产效益18万，原种生产效益6万元以上，户均增收2000元以上，指导种植中晚熟马铃薯原原种生产示范基地2000亩以上，间接经济效益600多万元。</t>
  </si>
  <si>
    <t>流转土地20亩，亩均增收800元，带动务工就业35户，户均收入2000元以上。</t>
  </si>
  <si>
    <t>县科学技术局</t>
  </si>
  <si>
    <t>张家川县葡萄设施栽培技术试验示范</t>
  </si>
  <si>
    <t>张家川镇刘家村，马鹿镇长宁村，川王镇马达村</t>
  </si>
  <si>
    <t>在张家川县现代果业产业园、鹏强种植农民专业合作社、川王镇现代农业产业园建设葡萄连栋温棚栽培基地，开展葡萄设施栽培技术试验示范园60亩，总结适合本地推广的葡萄设施栽培技术要点，实现提早成熟上市、连年丰产的目的；形成产量高、售价高、效益高、品质优的“三高一优”的栽培模式。</t>
  </si>
  <si>
    <t>对现有玉波系列、黑色极香、阳光玫瑰等葡萄品种，高标准建立设施葡萄栽培示范园60亩，当年力争实现亩产500kg，年总产值300万元；带动贫困人口就业不少于24人，人均年增收3000元以上；培训人员不少于80人次。</t>
  </si>
  <si>
    <t>建立联农带农机制，通过土地流转和吸纳就业的形式带动包括建档立卡户在内的31户农户，增加其家庭收入。</t>
  </si>
  <si>
    <t>大田简易设施条件下羊肚菌试验种植</t>
  </si>
  <si>
    <t>张家川县刘堡镇米家村</t>
  </si>
  <si>
    <t>搭建小拱棚种植试验种植羊肚菌3亩</t>
  </si>
  <si>
    <t>探索建立大田羊肚菌种植新模式，减少投资，提高经济效益和社会效益。</t>
  </si>
  <si>
    <t>土地流转、吸纳务工</t>
  </si>
  <si>
    <t>张家川县中药材优质高效栽培技术示范推广</t>
  </si>
  <si>
    <t>马关镇庙湾村、上豆村</t>
  </si>
  <si>
    <t>在马关镇庙湾村、上豆村开展育苗技术研究，建立中药材育苗基地，采用土地流转和土地入股形式集中连片建立黄芪、红芪、党参、独活等特色中药材示范推广1500亩，引进先进生产技术，提高中药村产量和质量，并建立产后初加工中心延长产业链条，带动临近群众就业务工，增加经济收入，为中药村产业发展和乡村振兴做出积极贡献。</t>
  </si>
  <si>
    <t>示范推广栽培 1500亩(其中黄芪 900亩，红芪 400亩，独活200亩)。亩产达到1500公斤以上，亩产值约10000 元，总产值1500万元。</t>
  </si>
  <si>
    <t>种植中药材1500亩，就近解决马关镇庙湾村在基地务工</t>
  </si>
  <si>
    <t>张家川县苹果提质增效技术集成</t>
  </si>
  <si>
    <t>龙山镇马河村</t>
  </si>
  <si>
    <t>对550余亩苹果园推广主杆形树形、进行树形改造和四季修剪、改善通风透光条件，达到树体生长平衡，调节大小年结果矛盾，促进立体结果.</t>
  </si>
  <si>
    <t>①通过项目实施，促进平均亩产量提高到 1200公斤以上；②优质果率达到85%以上，果品质量上一个新台阶；③全园经济效益达到 200万元以上。</t>
  </si>
  <si>
    <t>土地流转，吸纳就业，技术指导</t>
  </si>
  <si>
    <t>（四）</t>
  </si>
  <si>
    <t>产业发展和产业配套项目</t>
  </si>
  <si>
    <t>龙山镇马铃薯储藏库建设项目</t>
  </si>
  <si>
    <t>龙山镇西沟村</t>
  </si>
  <si>
    <t>安排村集体资金380万元在龙山镇西沟村建设马铃薯贮藏库2000平方米以上，投资财政资金形成的固定资产，产权归村集体所有，使用主体与村集体签订协议，按协议给村集体年分红。</t>
  </si>
  <si>
    <t>改善马铃薯储藏条件，减少因储藏不科学导致的马铃薯损失。</t>
  </si>
  <si>
    <t>通过吸纳就业、土地流转等方式，提高农户收入，并以协议约定比例给村集体分红</t>
  </si>
  <si>
    <t>县农业农村局</t>
  </si>
  <si>
    <t>县种子管理站</t>
  </si>
  <si>
    <t>村集体经济发展项目</t>
  </si>
  <si>
    <t>张棉驿乡
闫家乡</t>
  </si>
  <si>
    <t>1、张棉驿乡村集体经济项目。张棉乡盘山村、张棉村各50万元实施中草药种植、饲草料加工和梅花鹿养殖项目。财政资金形成的固定资产，产权归村集体所有，使用主体与村集体签订协议，按协议给村集体年分红。
2、闫家乡村集体资金发展项目。朝阳村100万元，用于配股股份经济合作社，用于购置农用机械，提升农机服务作业水平。投资财政资金形成的固定资产，产权归村集体所有，使用主体与村集体签订协议，按协议给村集体年分红。</t>
  </si>
  <si>
    <t>用于本村村集体发展产业，促进村集体经济发展，增加村集体经济收入。</t>
  </si>
  <si>
    <t>按照投资金额一定比例给村集体固定分红。</t>
  </si>
  <si>
    <t>张棉乡闫家乡</t>
  </si>
  <si>
    <t>胡川镇蔬菜（食用菌）大棚建设项目</t>
  </si>
  <si>
    <t>胡川镇</t>
  </si>
  <si>
    <t>投资100万元用于胡川镇蔬菜（食用菌）大棚二期基础设施建设项目，主要包括建设取水井、自来水管、水池、排水渠、供电系统等基础设施。</t>
  </si>
  <si>
    <t>用于发展产业，促进经济发展。</t>
  </si>
  <si>
    <t>通过吸纳就业、土地流转、产品代销等方式，发展特色产业，提高农户收入。</t>
  </si>
  <si>
    <t>张家川县西部产业园区配套设施建设项目</t>
  </si>
  <si>
    <t>续建</t>
  </si>
  <si>
    <t>马关镇
龙山镇</t>
  </si>
  <si>
    <r>
      <rPr>
        <sz val="14"/>
        <rFont val="宋体"/>
        <charset val="134"/>
      </rPr>
      <t>1、西部肉牛养殖园区供电项目80万元。
2、西部蔬菜园区供电项目50万元。
3、</t>
    </r>
    <r>
      <rPr>
        <sz val="13"/>
        <rFont val="宋体"/>
        <charset val="134"/>
      </rPr>
      <t>上豆中药材生产基地基础设施配电项目50万元。</t>
    </r>
    <r>
      <rPr>
        <sz val="14"/>
        <rFont val="宋体"/>
        <charset val="134"/>
      </rPr>
      <t xml:space="preserve">
4、龙山镇马铃薯淀粉生产线建设项目，配套电力设施90万元。</t>
    </r>
  </si>
  <si>
    <t>健全农户与现代农业有机衔接机制，即村企联合、产业连片、基地连户、股份连心、责任连体，成为带动致富示范样板。</t>
  </si>
  <si>
    <t>县农业农村局
县畜牧中心</t>
  </si>
  <si>
    <t>马关镇龙山镇</t>
  </si>
  <si>
    <t>茎穗兼收玉米收获机购置</t>
  </si>
  <si>
    <t>相关乡镇</t>
  </si>
  <si>
    <t>投资175万元，购置5台茎穗兼收玉米收获机，提高玉米收获效率。财政资金形成的资产归村集体所有，经营主体按照协议约定比例为村集体分红。</t>
  </si>
  <si>
    <t>提高饲料玉米收贮效率，减少成本。</t>
  </si>
  <si>
    <t>解决秸秆打捆问题，推动养殖业发展，加快饲料玉米收贮效率，提高集体经济。</t>
  </si>
  <si>
    <t>县畜牧中心</t>
  </si>
  <si>
    <t>张家川县产业项目招商引资宣传推介项目</t>
  </si>
  <si>
    <t>编印张家川县招商引资宣传资料等,开展招商引资宣传推介，吸引投资企业和招商项目落地。</t>
  </si>
  <si>
    <t>通过宣传推介县域资源优势，积极洽谈招商项目，广泛吸引投资企业和招商项目落地，增加税收，解决就业，促进当地经济社会高质量发展。</t>
  </si>
  <si>
    <t>通过招商引资，吸引投资企业和项目落地，拓宽就业渠道，带动群众就业增收，助推巩固拓展脱贫攻坚成果和乡村振兴。</t>
  </si>
  <si>
    <t>县招商中心</t>
  </si>
  <si>
    <t>二</t>
  </si>
  <si>
    <t>劳务协作项目</t>
  </si>
  <si>
    <t>外出务工交通补贴及就业帮扶车间（含乡村就业工厂）奖补</t>
  </si>
  <si>
    <r>
      <rPr>
        <sz val="14"/>
        <rFont val="Times New Roman"/>
        <charset val="134"/>
      </rPr>
      <t>15</t>
    </r>
    <r>
      <rPr>
        <sz val="14"/>
        <rFont val="宋体"/>
        <charset val="134"/>
      </rPr>
      <t>乡镇政府</t>
    </r>
    <r>
      <rPr>
        <sz val="14"/>
        <rFont val="Times New Roman"/>
        <charset val="134"/>
      </rPr>
      <t>255</t>
    </r>
    <r>
      <rPr>
        <sz val="14"/>
        <rFont val="宋体"/>
        <charset val="134"/>
      </rPr>
      <t>个行政村</t>
    </r>
  </si>
  <si>
    <t>1、根据《省人力资源和社会保障厅 省发展改革委 省财政厅 省农业农村厅 省乡村振兴局关于做好2023年脱贫人口稳岗就业工作的通知》（甘人社通【2023】91号）对跨省就业外出务工者3600人，给予600元/人一次性交通补助；对县外省内就业外出务工320人，给予200元/人一次性交通补助。安排222.4万元。
2、对就业帮扶车间（含乡村就业工厂）吸纳已脱贫劳动力稳定就业6个月以上的，按3000元/人的标准给予奖补。安排60万元。</t>
  </si>
  <si>
    <t>鼓励我县脱贫动力外出务工，鼓励就业帮扶车间（含乡村就业工厂）吸纳脱贫劳动力就地就近就业。</t>
  </si>
  <si>
    <t>通过外出务工和就地就近就业，增加我县脱贫劳动力收入。</t>
  </si>
  <si>
    <t>县人社局</t>
  </si>
  <si>
    <r>
      <rPr>
        <sz val="12"/>
        <rFont val="宋体"/>
        <charset val="134"/>
      </rPr>
      <t xml:space="preserve">县人社局
</t>
    </r>
    <r>
      <rPr>
        <sz val="12"/>
        <rFont val="Times New Roman"/>
        <charset val="134"/>
      </rPr>
      <t>15</t>
    </r>
    <r>
      <rPr>
        <sz val="12"/>
        <rFont val="宋体"/>
        <charset val="134"/>
      </rPr>
      <t>乡镇</t>
    </r>
  </si>
  <si>
    <t>三</t>
  </si>
  <si>
    <t>促进乡村振兴项目</t>
  </si>
  <si>
    <t>“百村振兴”示范村项目</t>
  </si>
  <si>
    <t>“百村振兴”示范村建设项目</t>
  </si>
  <si>
    <r>
      <rPr>
        <sz val="10"/>
        <rFont val="宋体"/>
        <charset val="134"/>
      </rPr>
      <t>恭门镇天河村</t>
    </r>
    <r>
      <rPr>
        <sz val="10"/>
        <rFont val="Times New Roman"/>
        <charset val="134"/>
      </rPr>
      <t xml:space="preserve">
</t>
    </r>
    <r>
      <rPr>
        <sz val="10"/>
        <rFont val="宋体"/>
        <charset val="134"/>
      </rPr>
      <t>木河乡桃园村</t>
    </r>
    <r>
      <rPr>
        <sz val="10"/>
        <rFont val="Times New Roman"/>
        <charset val="134"/>
      </rPr>
      <t xml:space="preserve">
</t>
    </r>
    <r>
      <rPr>
        <sz val="10"/>
        <rFont val="宋体"/>
        <charset val="134"/>
      </rPr>
      <t>马鹿镇花园村
马鹿镇宝坪村
大阳镇河李村</t>
    </r>
  </si>
  <si>
    <t>主要用于天津援建5个示范村村内小型公益性基础设施建设补短板、改善饮水、道路建设等生产生活条件项目。由农业农村局指导乡镇制定具体方案后实施。资金按河李村、花园村各110万元，天河村、桃园村各130万元，宝坪村120万元分配。</t>
  </si>
  <si>
    <t>项目实施后，可推进城乡空间布局优化、公共基础设施和基本公共服务提升，全面推进乡村振兴探索成功经验和有效模式。</t>
  </si>
  <si>
    <t>项目实施可提升农村公共基础设施和公共服务水平示范引领乡村建设和乡村发展。</t>
  </si>
  <si>
    <t>易地搬迁后续
扶持项目</t>
  </si>
  <si>
    <t>恭门镇毛山村安置区挡土墙建设项目</t>
  </si>
  <si>
    <t>毛山村</t>
  </si>
  <si>
    <t>新建挡土墙210米，采用C20片石混凝土，共2600立方米以上。</t>
  </si>
  <si>
    <t>改善群众生活生产条件，方便出行，有效解决群众行路难问题。</t>
  </si>
  <si>
    <t>有效改善村级基础设施条件</t>
  </si>
  <si>
    <t>县发改局</t>
  </si>
  <si>
    <t>恭门镇</t>
  </si>
  <si>
    <t>四</t>
  </si>
  <si>
    <t>提升三保障公共服务水平项目</t>
  </si>
  <si>
    <t>提升教育服务水平</t>
  </si>
  <si>
    <t>张家川县新建小学（东关村）教学楼建设项目</t>
  </si>
  <si>
    <t>张家川县
新建小学</t>
  </si>
  <si>
    <t>新建教学楼2250平方米。</t>
  </si>
  <si>
    <r>
      <rPr>
        <sz val="14"/>
        <rFont val="宋体"/>
        <charset val="134"/>
      </rPr>
      <t>新建小学现有教学班43个，在校学生3154名，其中城镇户籍学生1466名，农村户籍学生1688名，学校大班额和学位不足的问题日益突出。该项目新建教学楼</t>
    </r>
    <r>
      <rPr>
        <sz val="14"/>
        <rFont val="Times New Roman"/>
        <charset val="134"/>
      </rPr>
      <t>2250</t>
    </r>
    <r>
      <rPr>
        <sz val="14"/>
        <rFont val="宋体"/>
        <charset val="134"/>
      </rPr>
      <t>平方米，可增加近800个学位，有效解决大班额的问题。</t>
    </r>
  </si>
  <si>
    <t>县教育局</t>
  </si>
  <si>
    <t>张家川县实验中学新入职教师和骨干教师、中层管理人员培训项目（组团式帮扶）</t>
  </si>
  <si>
    <t>实验中学</t>
  </si>
  <si>
    <t>对学校近三年新入职60名教师到天津进行专业水平和业务能力培训学习培训，共需资金30万元；对学校骨干教师和中层管理人员到京津地区进行跟岗培训，共20人需资金10万元。</t>
  </si>
  <si>
    <t>项目建成后可有效提升实验中学办学条件，全面提升我校青年教师的业务素质和能力，满足群众对我县高质量教育的需求，项目建设效益显著，有利于巩固拓展脱贫攻坚成果和乡村振兴。</t>
  </si>
  <si>
    <t>县实验中学</t>
  </si>
  <si>
    <t>张家川县职业中学教育教学设备采购项目（组团式帮扶）</t>
  </si>
  <si>
    <t>张家川县职业中学</t>
  </si>
  <si>
    <t>采购物联网全栈智能应用实训系统1套</t>
  </si>
  <si>
    <t>提升教学质量，培养专业人才，促进学科发展，提高实践能力和创新能力，为培养高素质的计算机人才提供支持，加强学校在数字产品检测与维修研究实力。</t>
  </si>
  <si>
    <t>县职业中学</t>
  </si>
  <si>
    <t>提升基层医疗服务水平</t>
  </si>
  <si>
    <t>张家川县第一人民医院介入科室建设项目（组团式帮扶）</t>
  </si>
  <si>
    <t>张家川县第一人民医院</t>
  </si>
  <si>
    <t>为提高介入救治水平，能够及时、安全、有效提高医疗质量，全面的综合性救治，计划在张家川县第一人民医院介入科室采购相关设备，计划投资300万元，购置重点医疗设备费用300万元，主要为导管室导管柜、导管室工作站、导管室一体化血管内超声、稳压电源等设备各一台。</t>
  </si>
  <si>
    <t>进一步提高疾病诊断、治疗能力，提高患者寿命。</t>
  </si>
  <si>
    <t>为基层百姓提供高品质的医疗技术与医疗服务，以市场化手段解决基层百姓看病难看病贵问题。</t>
  </si>
  <si>
    <t>县卫健局</t>
  </si>
  <si>
    <t>张家川县医护人员培训项目</t>
  </si>
  <si>
    <t>计划在全县医疗卫生机构中，选派约40名紧缺专业技术人员，分两批次到省市级三甲医院进修学习1年。</t>
  </si>
  <si>
    <t>提高基层医务人员的工作效率和服务意识，便于优质医疗资源下沉到乡镇和农村，为群众提供家门口“一站式”智能公共卫生服务，聚焦于服务群众，防止因病返贫，提升老百姓的获得感。</t>
  </si>
  <si>
    <t>可巡回式对群众进行健康体检和宣教，遇到健康状况异常的群众，能及时进行干预和治疗。</t>
  </si>
  <si>
    <t>五</t>
  </si>
  <si>
    <t>干部交流和人才培训</t>
  </si>
  <si>
    <t>乡村振兴一线干部能力提升培训</t>
  </si>
  <si>
    <t>组织110名乡村振兴一线干部走出去(甘肃省内）培训</t>
  </si>
  <si>
    <t>进一步提升我县乡村振兴一线干部工作能力。</t>
  </si>
  <si>
    <t>县委组织部</t>
  </si>
  <si>
    <t>六</t>
  </si>
  <si>
    <t>两地对口
帮扶项目</t>
  </si>
  <si>
    <t>两地街镇结对
帮扶项目</t>
  </si>
  <si>
    <t>龙山镇官泉村小巷道硬化及挡土墙建设项目</t>
  </si>
  <si>
    <t>龙山镇官泉村</t>
  </si>
  <si>
    <t>小巷道硬化11000平方米，新建挡土墙1处，长61米，高3米。</t>
  </si>
  <si>
    <t>补齐村级基础设施短板，改善群众生活生产条件，方便出行，巩固拓展脱贫攻坚成果。</t>
  </si>
  <si>
    <t>吸纳更多劳动力务工，提高经济收入。</t>
  </si>
  <si>
    <t>龙山镇</t>
  </si>
  <si>
    <t>两地对口部门
帮扶项目</t>
  </si>
  <si>
    <t>张家川县2024年听力残疾人助听器适配项目</t>
  </si>
  <si>
    <t>2024年东西部协作天津市滨海新区残联对口帮扶资金15万元，为具有张家川县户籍且有康复需求的50名脱贫户和监测户中重度、低收入听力残疾人为适配对象，适配助听器50台。每台均价3000元，共计50台15万元。</t>
  </si>
  <si>
    <t>明显改善听力残疾人的社会交往和生活质量，提高残疾人社会活动参与能力，提升听力残疾人的幸福感，为实现残疾人“人人享有康复服务”目标做贡献。</t>
  </si>
  <si>
    <t>县残联</t>
  </si>
  <si>
    <t>乡村振兴带头人培训</t>
  </si>
  <si>
    <t>投资15万元用于开展乡村振兴带头人培训100人。</t>
  </si>
  <si>
    <t>通过项目建设，提升农业新型经营主体带头人经营管理水平，提高企业及农户收入。</t>
  </si>
  <si>
    <t>增强经营主体致富带富能力，提供就业岗位，吸纳群众就业，带动群众创业增收。</t>
  </si>
  <si>
    <t>县乡村
振兴局</t>
  </si>
  <si>
    <t>县乡村振兴局</t>
  </si>
  <si>
    <t>七</t>
  </si>
  <si>
    <t>其他考核指标
项目</t>
  </si>
  <si>
    <t>防返贫保险
续建项目</t>
  </si>
  <si>
    <t>为全县2118户10330人监测户投保防返贫保险，针对投保对象因病、因灾、因学、因意外事故刚性支出较大或收入大幅缩减等原因影响存在返贫风险，进行救济。</t>
  </si>
  <si>
    <t>缓解防返贫监测对象因意外事故、罹患疾病等原因引发的返贫风险，确保不发生规模性返贫。</t>
  </si>
  <si>
    <t>绩效评价</t>
  </si>
  <si>
    <t>通过政府购买服务，绩效评价项目，规范管理资金。</t>
  </si>
  <si>
    <t>其中使用天津港保税区帮扶资金9万元。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</si>
</sst>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00_ "/>
    <numFmt numFmtId="178" formatCode="0.00_ "/>
    <numFmt numFmtId="179" formatCode="0.00_);[Red]\(0.00\)"/>
    <numFmt numFmtId="180" formatCode="0.0000_);[Red]\(0.0000\)"/>
    <numFmt numFmtId="181" formatCode="0_ "/>
    <numFmt numFmtId="182" formatCode="0_);\(0\)"/>
    <numFmt numFmtId="183" formatCode="0.000_);[Red]\(0.000\)"/>
  </numFmts>
  <fonts count="50">
    <font>
      <sz val="11"/>
      <color theme="1"/>
      <name val="宋体"/>
      <charset val="134"/>
      <scheme val="minor"/>
    </font>
    <font>
      <sz val="14"/>
      <name val="宋体"/>
      <charset val="134"/>
      <scheme val="minor"/>
    </font>
    <font>
      <sz val="14"/>
      <name val="宋体"/>
      <charset val="134"/>
    </font>
    <font>
      <b/>
      <sz val="14"/>
      <name val="宋体"/>
      <charset val="134"/>
    </font>
    <font>
      <b/>
      <sz val="14"/>
      <name val="宋体"/>
      <charset val="134"/>
      <scheme val="minor"/>
    </font>
    <font>
      <sz val="14"/>
      <color rgb="FFFF0000"/>
      <name val="宋体"/>
      <charset val="134"/>
    </font>
    <font>
      <sz val="11"/>
      <name val="宋体"/>
      <charset val="134"/>
      <scheme val="minor"/>
    </font>
    <font>
      <sz val="18"/>
      <name val="黑体"/>
      <charset val="134"/>
    </font>
    <font>
      <sz val="18"/>
      <name val="Times New Roman"/>
      <charset val="134"/>
    </font>
    <font>
      <sz val="11"/>
      <name val="Times New Roman"/>
      <charset val="134"/>
    </font>
    <font>
      <sz val="28"/>
      <name val="方正小标宋简体"/>
      <charset val="134"/>
    </font>
    <font>
      <b/>
      <sz val="18"/>
      <name val="黑体"/>
      <charset val="134"/>
    </font>
    <font>
      <b/>
      <sz val="18"/>
      <name val="宋体"/>
      <charset val="134"/>
    </font>
    <font>
      <b/>
      <sz val="18"/>
      <name val="Times New Roman"/>
      <charset val="134"/>
    </font>
    <font>
      <b/>
      <sz val="14"/>
      <name val="Times New Roman"/>
      <charset val="134"/>
    </font>
    <font>
      <b/>
      <sz val="14"/>
      <name val="黑体"/>
      <charset val="134"/>
    </font>
    <font>
      <sz val="14"/>
      <name val="Times New Roman"/>
      <charset val="134"/>
    </font>
    <font>
      <b/>
      <sz val="13"/>
      <name val="黑体"/>
      <charset val="134"/>
    </font>
    <font>
      <sz val="10"/>
      <name val="宋体"/>
      <charset val="134"/>
    </font>
    <font>
      <sz val="14"/>
      <color indexed="8"/>
      <name val="宋体"/>
      <charset val="134"/>
      <scheme val="minor"/>
    </font>
    <font>
      <b/>
      <sz val="15"/>
      <name val="宋体"/>
      <charset val="134"/>
    </font>
    <font>
      <b/>
      <sz val="16"/>
      <name val="宋体"/>
      <charset val="134"/>
    </font>
    <font>
      <b/>
      <sz val="12"/>
      <name val="宋体"/>
      <charset val="134"/>
    </font>
    <font>
      <sz val="14"/>
      <color theme="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Times New Roman"/>
      <charset val="134"/>
    </font>
    <font>
      <sz val="14"/>
      <name val="Calibri"/>
      <charset val="134"/>
    </font>
    <font>
      <sz val="14"/>
      <name val="仿宋_GB2312"/>
      <charset val="134"/>
    </font>
    <font>
      <sz val="13"/>
      <name val="宋体"/>
      <charset val="134"/>
    </font>
    <font>
      <sz val="12"/>
      <name val="Times New Roman"/>
      <charset val="134"/>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2"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3" applyNumberFormat="0" applyFill="0" applyAlignment="0" applyProtection="0">
      <alignment vertical="center"/>
    </xf>
    <xf numFmtId="0" fontId="31" fillId="0" borderId="3" applyNumberFormat="0" applyFill="0" applyAlignment="0" applyProtection="0">
      <alignment vertical="center"/>
    </xf>
    <xf numFmtId="0" fontId="32" fillId="0" borderId="4" applyNumberFormat="0" applyFill="0" applyAlignment="0" applyProtection="0">
      <alignment vertical="center"/>
    </xf>
    <xf numFmtId="0" fontId="32" fillId="0" borderId="0" applyNumberFormat="0" applyFill="0" applyBorder="0" applyAlignment="0" applyProtection="0">
      <alignment vertical="center"/>
    </xf>
    <xf numFmtId="0" fontId="33" fillId="3" borderId="5" applyNumberFormat="0" applyAlignment="0" applyProtection="0">
      <alignment vertical="center"/>
    </xf>
    <xf numFmtId="0" fontId="34" fillId="4" borderId="6" applyNumberFormat="0" applyAlignment="0" applyProtection="0">
      <alignment vertical="center"/>
    </xf>
    <xf numFmtId="0" fontId="35" fillId="4" borderId="5" applyNumberFormat="0" applyAlignment="0" applyProtection="0">
      <alignment vertical="center"/>
    </xf>
    <xf numFmtId="0" fontId="36" fillId="5" borderId="7" applyNumberFormat="0" applyAlignment="0" applyProtection="0">
      <alignment vertical="center"/>
    </xf>
    <xf numFmtId="0" fontId="37" fillId="0" borderId="8" applyNumberFormat="0" applyFill="0" applyAlignment="0" applyProtection="0">
      <alignment vertical="center"/>
    </xf>
    <xf numFmtId="0" fontId="38" fillId="0" borderId="9"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24" fillId="0" borderId="0"/>
    <xf numFmtId="0" fontId="24" fillId="0" borderId="0"/>
    <xf numFmtId="0" fontId="24" fillId="0" borderId="0">
      <alignment vertical="center"/>
    </xf>
  </cellStyleXfs>
  <cellXfs count="104">
    <xf numFmtId="0" fontId="0" fillId="0" borderId="0" xfId="0">
      <alignment vertical="center"/>
    </xf>
    <xf numFmtId="0" fontId="1" fillId="0" borderId="0" xfId="0" applyFont="1" applyFill="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lignment vertical="center"/>
    </xf>
    <xf numFmtId="0" fontId="6" fillId="0" borderId="0" xfId="0" applyFont="1" applyFill="1" applyAlignment="1">
      <alignment horizontal="justify" vertical="center"/>
    </xf>
    <xf numFmtId="0" fontId="7"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9" fillId="0" borderId="0" xfId="0" applyFont="1" applyFill="1" applyBorder="1" applyAlignment="1">
      <alignment horizontal="justify"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7" fontId="14" fillId="0" borderId="1" xfId="0" applyNumberFormat="1" applyFont="1" applyFill="1" applyBorder="1" applyAlignment="1">
      <alignment horizontal="justify" vertical="center" wrapText="1"/>
    </xf>
    <xf numFmtId="0" fontId="14" fillId="0" borderId="1" xfId="0" applyFont="1" applyFill="1" applyBorder="1" applyAlignment="1">
      <alignment horizontal="justify" vertical="center" wrapText="1"/>
    </xf>
    <xf numFmtId="178" fontId="14"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justify" vertical="center" wrapText="1"/>
    </xf>
    <xf numFmtId="0" fontId="1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2" fillId="0" borderId="1" xfId="50" applyFont="1" applyFill="1" applyBorder="1" applyAlignment="1">
      <alignment horizontal="center" vertical="center" wrapText="1"/>
    </xf>
    <xf numFmtId="0" fontId="16" fillId="0" borderId="1" xfId="0" applyFont="1" applyFill="1" applyBorder="1" applyAlignment="1">
      <alignment horizontal="left" vertical="center" wrapText="1"/>
    </xf>
    <xf numFmtId="176" fontId="16"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justify"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left" vertical="center" wrapText="1"/>
    </xf>
    <xf numFmtId="179" fontId="2" fillId="0" borderId="1" xfId="0" applyNumberFormat="1" applyFont="1" applyFill="1" applyBorder="1" applyAlignment="1">
      <alignment horizontal="center" vertical="center" wrapText="1"/>
    </xf>
    <xf numFmtId="176" fontId="2" fillId="0" borderId="1" xfId="49" applyNumberFormat="1" applyFont="1" applyFill="1" applyBorder="1" applyAlignment="1">
      <alignment horizontal="justify" vertical="center" wrapText="1"/>
    </xf>
    <xf numFmtId="176" fontId="2" fillId="0" borderId="1" xfId="49" applyNumberFormat="1" applyFont="1" applyFill="1" applyBorder="1" applyAlignment="1">
      <alignment horizontal="center" vertical="center" wrapText="1"/>
    </xf>
    <xf numFmtId="176" fontId="2" fillId="0" borderId="1" xfId="49" applyNumberFormat="1" applyFont="1" applyFill="1" applyBorder="1" applyAlignment="1">
      <alignment horizontal="left" vertical="center" wrapText="1"/>
    </xf>
    <xf numFmtId="179" fontId="2" fillId="0" borderId="1" xfId="49" applyNumberFormat="1" applyFont="1" applyFill="1" applyBorder="1" applyAlignment="1">
      <alignment horizontal="center" vertical="center" wrapText="1"/>
    </xf>
    <xf numFmtId="0" fontId="2" fillId="0" borderId="1" xfId="49" applyFont="1" applyFill="1" applyBorder="1" applyAlignment="1">
      <alignment horizontal="justify" vertical="center" wrapText="1"/>
    </xf>
    <xf numFmtId="0" fontId="2" fillId="0" borderId="1" xfId="49" applyFont="1" applyFill="1" applyBorder="1" applyAlignment="1">
      <alignment horizontal="center" vertical="center" wrapText="1"/>
    </xf>
    <xf numFmtId="0" fontId="2" fillId="0" borderId="1" xfId="49" applyFont="1" applyFill="1" applyBorder="1" applyAlignment="1">
      <alignment horizontal="left" vertical="center" wrapText="1" readingOrder="1"/>
    </xf>
    <xf numFmtId="0" fontId="2" fillId="0" borderId="1" xfId="49" applyFont="1" applyFill="1" applyBorder="1" applyAlignment="1">
      <alignment horizontal="center" vertical="center" wrapText="1" readingOrder="1"/>
    </xf>
    <xf numFmtId="179" fontId="2" fillId="0" borderId="1" xfId="49" applyNumberFormat="1" applyFont="1" applyFill="1" applyBorder="1" applyAlignment="1">
      <alignment horizontal="center" vertical="center" wrapText="1" readingOrder="1"/>
    </xf>
    <xf numFmtId="0" fontId="2" fillId="0" borderId="1" xfId="49" applyFont="1" applyFill="1" applyBorder="1" applyAlignment="1">
      <alignment horizontal="justify" vertical="center" wrapText="1" readingOrder="1"/>
    </xf>
    <xf numFmtId="0" fontId="2" fillId="0" borderId="1" xfId="49" applyFont="1" applyFill="1" applyBorder="1" applyAlignment="1">
      <alignment horizontal="left" vertical="center" wrapText="1"/>
    </xf>
    <xf numFmtId="176" fontId="16" fillId="0" borderId="1" xfId="0" applyNumberFormat="1" applyFont="1" applyFill="1" applyBorder="1" applyAlignment="1">
      <alignment horizontal="justify" vertical="center" wrapText="1"/>
    </xf>
    <xf numFmtId="177" fontId="2" fillId="0" borderId="1" xfId="0" applyNumberFormat="1" applyFont="1" applyFill="1" applyBorder="1" applyAlignment="1">
      <alignment horizontal="justify" vertical="center" wrapText="1"/>
    </xf>
    <xf numFmtId="178" fontId="2" fillId="0" borderId="1" xfId="0" applyNumberFormat="1" applyFont="1" applyFill="1" applyBorder="1" applyAlignment="1">
      <alignment horizontal="center" vertical="center" wrapText="1"/>
    </xf>
    <xf numFmtId="0" fontId="14" fillId="0" borderId="1" xfId="51" applyFont="1" applyFill="1" applyBorder="1" applyAlignment="1" applyProtection="1">
      <alignment horizontal="center" vertical="center" wrapText="1"/>
    </xf>
    <xf numFmtId="178" fontId="16"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80" fontId="14" fillId="0" borderId="1" xfId="0" applyNumberFormat="1" applyFont="1" applyFill="1" applyBorder="1" applyAlignment="1">
      <alignment horizontal="justify" vertical="center" wrapText="1"/>
    </xf>
    <xf numFmtId="0" fontId="19" fillId="0" borderId="1" xfId="50" applyNumberFormat="1" applyFont="1" applyFill="1" applyBorder="1" applyAlignment="1">
      <alignment horizontal="justify" vertical="center" wrapText="1"/>
    </xf>
    <xf numFmtId="176" fontId="13" fillId="0" borderId="1" xfId="0" applyNumberFormat="1" applyFont="1" applyFill="1" applyBorder="1" applyAlignment="1">
      <alignment horizontal="justify" vertical="center" wrapText="1"/>
    </xf>
    <xf numFmtId="0" fontId="1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179" fontId="13"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179" fontId="22" fillId="0" borderId="1" xfId="0" applyNumberFormat="1" applyFont="1" applyFill="1" applyBorder="1" applyAlignment="1">
      <alignment horizontal="center" vertical="center" wrapText="1"/>
    </xf>
    <xf numFmtId="179" fontId="21"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justify" vertical="center" wrapText="1"/>
    </xf>
    <xf numFmtId="179" fontId="14" fillId="0" borderId="1" xfId="0" applyNumberFormat="1" applyFont="1" applyFill="1" applyBorder="1" applyAlignment="1">
      <alignment horizontal="justify" vertical="center" wrapText="1"/>
    </xf>
    <xf numFmtId="177" fontId="14" fillId="0" borderId="1" xfId="0" applyNumberFormat="1" applyFont="1" applyFill="1" applyBorder="1" applyAlignment="1">
      <alignment horizontal="center" vertical="center" wrapText="1"/>
    </xf>
    <xf numFmtId="181"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182" fontId="2" fillId="0" borderId="1" xfId="49" applyNumberFormat="1" applyFont="1" applyFill="1" applyBorder="1" applyAlignment="1">
      <alignment horizontal="center" vertical="center" wrapText="1"/>
    </xf>
    <xf numFmtId="177" fontId="2" fillId="0" borderId="1" xfId="49" applyNumberFormat="1" applyFont="1" applyFill="1" applyBorder="1" applyAlignment="1">
      <alignment horizontal="center" vertical="center" wrapText="1"/>
    </xf>
    <xf numFmtId="180" fontId="2" fillId="0" borderId="1" xfId="49" applyNumberFormat="1" applyFont="1" applyFill="1" applyBorder="1" applyAlignment="1">
      <alignment horizontal="center" vertical="center" wrapText="1"/>
    </xf>
    <xf numFmtId="0" fontId="2" fillId="0" borderId="1" xfId="49"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177" fontId="2" fillId="0" borderId="1" xfId="49" applyNumberFormat="1" applyFont="1" applyFill="1" applyBorder="1" applyAlignment="1">
      <alignment horizontal="center" vertical="center" wrapText="1" readingOrder="1"/>
    </xf>
    <xf numFmtId="180" fontId="5" fillId="0" borderId="1" xfId="49" applyNumberFormat="1" applyFont="1" applyFill="1" applyBorder="1" applyAlignment="1">
      <alignment horizontal="center" vertical="center" wrapText="1"/>
    </xf>
    <xf numFmtId="181" fontId="16" fillId="0" borderId="1" xfId="0"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177" fontId="18"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81" fontId="14" fillId="0" borderId="1" xfId="0" applyNumberFormat="1" applyFont="1" applyFill="1" applyBorder="1" applyAlignment="1">
      <alignment horizontal="center" vertical="center" wrapText="1"/>
    </xf>
    <xf numFmtId="178" fontId="14" fillId="0" borderId="1" xfId="0" applyNumberFormat="1" applyFont="1" applyFill="1" applyBorder="1" applyAlignment="1">
      <alignment horizontal="justify" vertical="center" wrapText="1"/>
    </xf>
    <xf numFmtId="183" fontId="2" fillId="0" borderId="1" xfId="0" applyNumberFormat="1" applyFont="1" applyFill="1" applyBorder="1" applyAlignment="1">
      <alignment horizontal="center" vertical="center" wrapText="1"/>
    </xf>
    <xf numFmtId="183" fontId="23" fillId="0" borderId="1" xfId="0" applyNumberFormat="1" applyFont="1" applyFill="1" applyBorder="1" applyAlignment="1">
      <alignment horizontal="center" vertical="center" wrapText="1"/>
    </xf>
    <xf numFmtId="181" fontId="24"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9" fontId="14"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179" fontId="16" fillId="0" borderId="1" xfId="0" applyNumberFormat="1" applyFont="1" applyFill="1" applyBorder="1" applyAlignment="1">
      <alignment horizontal="center" vertical="center" wrapText="1"/>
    </xf>
    <xf numFmtId="180" fontId="16"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 fillId="0" borderId="0" xfId="0" applyFont="1" applyFill="1" applyBorder="1" applyAlignment="1">
      <alignment vertical="center" wrapText="1"/>
    </xf>
    <xf numFmtId="0" fontId="3" fillId="0" borderId="1" xfId="0" applyFont="1" applyFill="1" applyBorder="1" applyAlignment="1">
      <alignment vertical="center" wrapText="1"/>
    </xf>
    <xf numFmtId="177" fontId="24" fillId="0" borderId="1" xfId="0" applyNumberFormat="1" applyFont="1" applyFill="1" applyBorder="1" applyAlignment="1">
      <alignment horizontal="justify" vertical="center" wrapText="1"/>
    </xf>
    <xf numFmtId="0" fontId="1" fillId="0" borderId="1" xfId="0" applyFont="1" applyFill="1" applyBorder="1" applyAlignment="1">
      <alignment vertical="center" wrapText="1"/>
    </xf>
    <xf numFmtId="0" fontId="5" fillId="0" borderId="1" xfId="0"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2" xfId="50"/>
    <cellStyle name="常规 6"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0"/>
  <sheetViews>
    <sheetView tabSelected="1" zoomScale="70" zoomScaleNormal="70" topLeftCell="A15" workbookViewId="0">
      <selection activeCell="F21" sqref="F21"/>
    </sheetView>
  </sheetViews>
  <sheetFormatPr defaultColWidth="9" defaultRowHeight="13.5"/>
  <cols>
    <col min="1" max="1" width="9.25" style="6" customWidth="1"/>
    <col min="2" max="2" width="19.875" style="6" customWidth="1"/>
    <col min="3" max="3" width="7.875" style="6" customWidth="1"/>
    <col min="4" max="4" width="12" style="7" customWidth="1"/>
    <col min="5" max="5" width="13.75" style="7" customWidth="1"/>
    <col min="6" max="6" width="55.75" style="8" customWidth="1"/>
    <col min="7" max="7" width="10.375" style="6" customWidth="1"/>
    <col min="8" max="8" width="37.375" style="7" customWidth="1"/>
    <col min="9" max="9" width="25" style="8" customWidth="1"/>
    <col min="10" max="10" width="5.125" style="6" customWidth="1"/>
    <col min="11" max="11" width="5.35833333333333" style="7" customWidth="1"/>
    <col min="12" max="12" width="11.75" style="7" customWidth="1"/>
    <col min="13" max="13" width="10.25" style="7" customWidth="1"/>
    <col min="14" max="14" width="11" style="7" customWidth="1"/>
    <col min="15" max="16" width="10.75" style="7" customWidth="1"/>
    <col min="17" max="17" width="11.375" style="7" customWidth="1"/>
    <col min="18" max="18" width="10.5" style="6" customWidth="1"/>
    <col min="19" max="19" width="8.625" style="6" customWidth="1"/>
    <col min="20" max="20" width="11.7833333333333" style="7" customWidth="1"/>
    <col min="21" max="21" width="25.5333333333333" style="7" customWidth="1"/>
    <col min="22" max="16384" width="9" style="7"/>
  </cols>
  <sheetData>
    <row r="1" ht="22.5" spans="1:20">
      <c r="A1" s="9" t="s">
        <v>0</v>
      </c>
      <c r="B1" s="10"/>
      <c r="C1" s="10"/>
      <c r="D1" s="10"/>
      <c r="E1" s="10"/>
      <c r="F1" s="11"/>
      <c r="G1" s="12"/>
      <c r="H1" s="12"/>
      <c r="I1" s="11"/>
      <c r="J1" s="12"/>
      <c r="K1" s="12"/>
      <c r="L1" s="12"/>
      <c r="M1" s="12"/>
      <c r="N1" s="12"/>
      <c r="O1" s="12"/>
      <c r="P1" s="12"/>
      <c r="Q1" s="12"/>
      <c r="R1" s="12"/>
      <c r="S1" s="12"/>
      <c r="T1" s="12"/>
    </row>
    <row r="2" ht="54.95" customHeight="1" spans="1:20">
      <c r="A2" s="13" t="s">
        <v>1</v>
      </c>
      <c r="B2" s="13"/>
      <c r="C2" s="13"/>
      <c r="D2" s="13"/>
      <c r="E2" s="13"/>
      <c r="F2" s="14"/>
      <c r="G2" s="13"/>
      <c r="H2" s="13"/>
      <c r="I2" s="14"/>
      <c r="J2" s="13"/>
      <c r="K2" s="13"/>
      <c r="L2" s="13"/>
      <c r="M2" s="13"/>
      <c r="N2" s="13"/>
      <c r="O2" s="13"/>
      <c r="P2" s="13"/>
      <c r="Q2" s="13"/>
      <c r="R2" s="13"/>
      <c r="S2" s="13"/>
      <c r="T2" s="13"/>
    </row>
    <row r="3" ht="29.1" customHeight="1" spans="1:20">
      <c r="A3" s="15" t="s">
        <v>2</v>
      </c>
      <c r="B3" s="15" t="s">
        <v>3</v>
      </c>
      <c r="C3" s="15" t="s">
        <v>4</v>
      </c>
      <c r="D3" s="16" t="s">
        <v>5</v>
      </c>
      <c r="E3" s="15" t="s">
        <v>6</v>
      </c>
      <c r="F3" s="16" t="s">
        <v>7</v>
      </c>
      <c r="G3" s="15" t="s">
        <v>8</v>
      </c>
      <c r="H3" s="17" t="s">
        <v>9</v>
      </c>
      <c r="I3" s="61"/>
      <c r="J3" s="19"/>
      <c r="K3" s="19"/>
      <c r="L3" s="19"/>
      <c r="M3" s="19"/>
      <c r="N3" s="19"/>
      <c r="O3" s="19"/>
      <c r="P3" s="19"/>
      <c r="Q3" s="19"/>
      <c r="R3" s="62" t="s">
        <v>10</v>
      </c>
      <c r="S3" s="62" t="s">
        <v>11</v>
      </c>
      <c r="T3" s="62" t="s">
        <v>12</v>
      </c>
    </row>
    <row r="4" ht="68.1" customHeight="1" spans="1:20">
      <c r="A4" s="18"/>
      <c r="B4" s="18"/>
      <c r="C4" s="18"/>
      <c r="D4" s="18"/>
      <c r="E4" s="18"/>
      <c r="F4" s="18"/>
      <c r="G4" s="18"/>
      <c r="H4" s="17" t="s">
        <v>13</v>
      </c>
      <c r="I4" s="17" t="s">
        <v>14</v>
      </c>
      <c r="J4" s="62" t="s">
        <v>15</v>
      </c>
      <c r="K4" s="63"/>
      <c r="L4" s="64" t="s">
        <v>16</v>
      </c>
      <c r="M4" s="65"/>
      <c r="N4" s="65"/>
      <c r="O4" s="64" t="s">
        <v>17</v>
      </c>
      <c r="P4" s="65"/>
      <c r="Q4" s="65"/>
      <c r="R4" s="63"/>
      <c r="S4" s="63"/>
      <c r="T4" s="63"/>
    </row>
    <row r="5" ht="59.1" customHeight="1" spans="1:20">
      <c r="A5" s="18"/>
      <c r="B5" s="18"/>
      <c r="C5" s="18"/>
      <c r="D5" s="18"/>
      <c r="E5" s="18"/>
      <c r="F5" s="18"/>
      <c r="G5" s="18"/>
      <c r="H5" s="19"/>
      <c r="I5" s="19"/>
      <c r="J5" s="66" t="s">
        <v>18</v>
      </c>
      <c r="K5" s="66" t="s">
        <v>19</v>
      </c>
      <c r="L5" s="67" t="s">
        <v>20</v>
      </c>
      <c r="M5" s="68" t="s">
        <v>21</v>
      </c>
      <c r="N5" s="69" t="s">
        <v>22</v>
      </c>
      <c r="O5" s="69" t="s">
        <v>20</v>
      </c>
      <c r="P5" s="68" t="s">
        <v>23</v>
      </c>
      <c r="Q5" s="69" t="s">
        <v>24</v>
      </c>
      <c r="R5" s="63"/>
      <c r="S5" s="63"/>
      <c r="T5" s="63"/>
    </row>
    <row r="6" s="1" customFormat="1" ht="39.95" customHeight="1" spans="1:20">
      <c r="A6" s="20"/>
      <c r="B6" s="21" t="s">
        <v>25</v>
      </c>
      <c r="C6" s="20"/>
      <c r="D6" s="22"/>
      <c r="E6" s="23"/>
      <c r="F6" s="23"/>
      <c r="G6" s="24">
        <f>G7+G25+G27+G32+G40+G42+G48</f>
        <v>5965</v>
      </c>
      <c r="H6" s="25"/>
      <c r="I6" s="25"/>
      <c r="J6" s="70"/>
      <c r="K6" s="71"/>
      <c r="L6" s="71"/>
      <c r="M6" s="72"/>
      <c r="N6" s="72"/>
      <c r="O6" s="72"/>
      <c r="P6" s="72"/>
      <c r="Q6" s="72"/>
      <c r="R6" s="71"/>
      <c r="S6" s="71"/>
      <c r="T6" s="71"/>
    </row>
    <row r="7" s="1" customFormat="1" ht="39.95" customHeight="1" spans="1:20">
      <c r="A7" s="26" t="s">
        <v>26</v>
      </c>
      <c r="B7" s="26" t="s">
        <v>27</v>
      </c>
      <c r="C7" s="20"/>
      <c r="D7" s="23"/>
      <c r="E7" s="23"/>
      <c r="F7" s="23"/>
      <c r="G7" s="24">
        <f>G8+G10+G12+G18</f>
        <v>3579</v>
      </c>
      <c r="H7" s="23"/>
      <c r="I7" s="23"/>
      <c r="J7" s="20"/>
      <c r="K7" s="23"/>
      <c r="L7" s="23"/>
      <c r="M7" s="23"/>
      <c r="N7" s="23"/>
      <c r="O7" s="23"/>
      <c r="P7" s="23"/>
      <c r="Q7" s="23"/>
      <c r="R7" s="23"/>
      <c r="S7" s="23"/>
      <c r="T7" s="23"/>
    </row>
    <row r="8" s="1" customFormat="1" ht="35.1" customHeight="1" spans="1:20">
      <c r="A8" s="21" t="s">
        <v>28</v>
      </c>
      <c r="B8" s="21" t="s">
        <v>29</v>
      </c>
      <c r="C8" s="20"/>
      <c r="D8" s="23"/>
      <c r="E8" s="23"/>
      <c r="F8" s="23"/>
      <c r="G8" s="24">
        <f>G9</f>
        <v>2234</v>
      </c>
      <c r="H8" s="23"/>
      <c r="I8" s="23"/>
      <c r="J8" s="20"/>
      <c r="K8" s="20"/>
      <c r="L8" s="73"/>
      <c r="M8" s="73"/>
      <c r="N8" s="73"/>
      <c r="O8" s="73"/>
      <c r="P8" s="73"/>
      <c r="Q8" s="73"/>
      <c r="R8" s="23"/>
      <c r="S8" s="23"/>
      <c r="T8" s="23"/>
    </row>
    <row r="9" s="2" customFormat="1" ht="358" customHeight="1" spans="1:21">
      <c r="A9" s="27">
        <v>1</v>
      </c>
      <c r="B9" s="28" t="s">
        <v>30</v>
      </c>
      <c r="C9" s="29" t="s">
        <v>31</v>
      </c>
      <c r="D9" s="30" t="s">
        <v>32</v>
      </c>
      <c r="E9" s="29" t="s">
        <v>33</v>
      </c>
      <c r="F9" s="31" t="s">
        <v>34</v>
      </c>
      <c r="G9" s="32">
        <v>2234</v>
      </c>
      <c r="H9" s="33" t="s">
        <v>35</v>
      </c>
      <c r="I9" s="33" t="s">
        <v>36</v>
      </c>
      <c r="J9" s="74">
        <v>17</v>
      </c>
      <c r="K9" s="74">
        <v>0</v>
      </c>
      <c r="L9" s="75">
        <v>0.4</v>
      </c>
      <c r="M9" s="76">
        <v>0.04</v>
      </c>
      <c r="N9" s="76">
        <v>0.36</v>
      </c>
      <c r="O9" s="76">
        <v>0.4</v>
      </c>
      <c r="P9" s="76">
        <v>0.16</v>
      </c>
      <c r="Q9" s="76">
        <v>0.24</v>
      </c>
      <c r="R9" s="27" t="s">
        <v>37</v>
      </c>
      <c r="S9" s="27" t="s">
        <v>37</v>
      </c>
      <c r="T9" s="98" t="s">
        <v>38</v>
      </c>
      <c r="U9" s="99"/>
    </row>
    <row r="10" s="1" customFormat="1" ht="63" customHeight="1" spans="1:20">
      <c r="A10" s="21" t="s">
        <v>39</v>
      </c>
      <c r="B10" s="21" t="s">
        <v>40</v>
      </c>
      <c r="C10" s="34"/>
      <c r="D10" s="35"/>
      <c r="E10" s="34"/>
      <c r="F10" s="35"/>
      <c r="G10" s="24">
        <f>G11</f>
        <v>90</v>
      </c>
      <c r="H10" s="35"/>
      <c r="I10" s="35"/>
      <c r="J10" s="34"/>
      <c r="K10" s="34"/>
      <c r="L10" s="34"/>
      <c r="M10" s="34"/>
      <c r="N10" s="34"/>
      <c r="O10" s="34"/>
      <c r="P10" s="34"/>
      <c r="Q10" s="35"/>
      <c r="R10" s="34"/>
      <c r="S10" s="34"/>
      <c r="T10" s="35"/>
    </row>
    <row r="11" s="2" customFormat="1" ht="180.95" customHeight="1" spans="1:20">
      <c r="A11" s="27">
        <v>1</v>
      </c>
      <c r="B11" s="36" t="s">
        <v>41</v>
      </c>
      <c r="C11" s="27" t="s">
        <v>31</v>
      </c>
      <c r="D11" s="30" t="s">
        <v>32</v>
      </c>
      <c r="E11" s="27" t="s">
        <v>42</v>
      </c>
      <c r="F11" s="37" t="s">
        <v>43</v>
      </c>
      <c r="G11" s="38">
        <v>90</v>
      </c>
      <c r="H11" s="36" t="s">
        <v>44</v>
      </c>
      <c r="I11" s="36" t="s">
        <v>45</v>
      </c>
      <c r="J11" s="74">
        <v>30</v>
      </c>
      <c r="K11" s="74">
        <v>0</v>
      </c>
      <c r="L11" s="75">
        <v>0.0286</v>
      </c>
      <c r="M11" s="27">
        <v>0.0286</v>
      </c>
      <c r="N11" s="27">
        <v>0</v>
      </c>
      <c r="O11" s="75">
        <v>0.132</v>
      </c>
      <c r="P11" s="75">
        <v>0.132</v>
      </c>
      <c r="Q11" s="27">
        <v>0</v>
      </c>
      <c r="R11" s="27" t="s">
        <v>46</v>
      </c>
      <c r="S11" s="27" t="s">
        <v>47</v>
      </c>
      <c r="T11" s="98"/>
    </row>
    <row r="12" s="1" customFormat="1" ht="48" customHeight="1" spans="1:20">
      <c r="A12" s="21" t="s">
        <v>48</v>
      </c>
      <c r="B12" s="21" t="s">
        <v>49</v>
      </c>
      <c r="C12" s="20"/>
      <c r="D12" s="25"/>
      <c r="E12" s="20"/>
      <c r="F12" s="25"/>
      <c r="G12" s="24">
        <f>G13+G14+G15+G16+G17</f>
        <v>100</v>
      </c>
      <c r="H12" s="23"/>
      <c r="I12" s="23"/>
      <c r="J12" s="24"/>
      <c r="K12" s="24"/>
      <c r="L12" s="24"/>
      <c r="M12" s="24"/>
      <c r="N12" s="24"/>
      <c r="O12" s="24"/>
      <c r="P12" s="24"/>
      <c r="Q12" s="89"/>
      <c r="R12" s="23"/>
      <c r="S12" s="23"/>
      <c r="T12" s="23"/>
    </row>
    <row r="13" s="1" customFormat="1" ht="123.95" customHeight="1" spans="1:20">
      <c r="A13" s="27">
        <v>1</v>
      </c>
      <c r="B13" s="39" t="s">
        <v>50</v>
      </c>
      <c r="C13" s="40" t="s">
        <v>31</v>
      </c>
      <c r="D13" s="30" t="s">
        <v>32</v>
      </c>
      <c r="E13" s="40" t="s">
        <v>51</v>
      </c>
      <c r="F13" s="41" t="s">
        <v>52</v>
      </c>
      <c r="G13" s="42">
        <v>20</v>
      </c>
      <c r="H13" s="39" t="s">
        <v>53</v>
      </c>
      <c r="I13" s="39" t="s">
        <v>54</v>
      </c>
      <c r="J13" s="77">
        <v>3</v>
      </c>
      <c r="K13" s="77">
        <v>2</v>
      </c>
      <c r="L13" s="78">
        <v>0.0175</v>
      </c>
      <c r="M13" s="78">
        <v>0.0105</v>
      </c>
      <c r="N13" s="78">
        <v>0.007</v>
      </c>
      <c r="O13" s="78">
        <v>0.0752</v>
      </c>
      <c r="P13" s="78">
        <v>0.0472</v>
      </c>
      <c r="Q13" s="78">
        <v>0.028</v>
      </c>
      <c r="R13" s="44" t="s">
        <v>55</v>
      </c>
      <c r="S13" s="44" t="s">
        <v>55</v>
      </c>
      <c r="T13" s="98"/>
    </row>
    <row r="14" s="1" customFormat="1" ht="144.95" customHeight="1" spans="1:20">
      <c r="A14" s="27">
        <v>2</v>
      </c>
      <c r="B14" s="36" t="s">
        <v>56</v>
      </c>
      <c r="C14" s="40" t="s">
        <v>31</v>
      </c>
      <c r="D14" s="30" t="s">
        <v>32</v>
      </c>
      <c r="E14" s="40" t="s">
        <v>57</v>
      </c>
      <c r="F14" s="41" t="s">
        <v>58</v>
      </c>
      <c r="G14" s="42">
        <v>20</v>
      </c>
      <c r="H14" s="39" t="s">
        <v>59</v>
      </c>
      <c r="I14" s="39" t="s">
        <v>60</v>
      </c>
      <c r="J14" s="40">
        <v>2</v>
      </c>
      <c r="K14" s="40">
        <v>1</v>
      </c>
      <c r="L14" s="78">
        <v>0.0024</v>
      </c>
      <c r="M14" s="79">
        <v>0.0011</v>
      </c>
      <c r="N14" s="79">
        <v>0.0013</v>
      </c>
      <c r="O14" s="79">
        <v>0.0118</v>
      </c>
      <c r="P14" s="79">
        <v>0.0054</v>
      </c>
      <c r="Q14" s="79">
        <v>0.0064</v>
      </c>
      <c r="R14" s="44" t="s">
        <v>55</v>
      </c>
      <c r="S14" s="44" t="s">
        <v>55</v>
      </c>
      <c r="T14" s="100"/>
    </row>
    <row r="15" s="1" customFormat="1" ht="72.95" customHeight="1" spans="1:20">
      <c r="A15" s="27">
        <v>3</v>
      </c>
      <c r="B15" s="43" t="s">
        <v>61</v>
      </c>
      <c r="C15" s="44" t="s">
        <v>31</v>
      </c>
      <c r="D15" s="30" t="s">
        <v>32</v>
      </c>
      <c r="E15" s="44" t="s">
        <v>62</v>
      </c>
      <c r="F15" s="41" t="s">
        <v>63</v>
      </c>
      <c r="G15" s="42">
        <v>20</v>
      </c>
      <c r="H15" s="39" t="s">
        <v>64</v>
      </c>
      <c r="I15" s="39" t="s">
        <v>65</v>
      </c>
      <c r="J15" s="80">
        <v>0</v>
      </c>
      <c r="K15" s="80">
        <v>1</v>
      </c>
      <c r="L15" s="78">
        <v>0.0005</v>
      </c>
      <c r="M15" s="81">
        <v>0.0003</v>
      </c>
      <c r="N15" s="80">
        <v>0.0002</v>
      </c>
      <c r="O15" s="80">
        <v>0.0028</v>
      </c>
      <c r="P15" s="80">
        <v>0.0018</v>
      </c>
      <c r="Q15" s="80">
        <v>0.001</v>
      </c>
      <c r="R15" s="44" t="s">
        <v>55</v>
      </c>
      <c r="S15" s="44" t="s">
        <v>55</v>
      </c>
      <c r="T15" s="100"/>
    </row>
    <row r="16" s="1" customFormat="1" ht="143.1" customHeight="1" spans="1:20">
      <c r="A16" s="27">
        <v>4</v>
      </c>
      <c r="B16" s="45" t="s">
        <v>66</v>
      </c>
      <c r="C16" s="46" t="s">
        <v>31</v>
      </c>
      <c r="D16" s="30" t="s">
        <v>32</v>
      </c>
      <c r="E16" s="46" t="s">
        <v>67</v>
      </c>
      <c r="F16" s="45" t="s">
        <v>68</v>
      </c>
      <c r="G16" s="47">
        <v>20</v>
      </c>
      <c r="H16" s="48" t="s">
        <v>69</v>
      </c>
      <c r="I16" s="48" t="s">
        <v>70</v>
      </c>
      <c r="J16" s="46">
        <v>2</v>
      </c>
      <c r="K16" s="46">
        <v>0</v>
      </c>
      <c r="L16" s="82">
        <v>0.004</v>
      </c>
      <c r="M16" s="46">
        <v>0.0029</v>
      </c>
      <c r="N16" s="46">
        <v>0.0011</v>
      </c>
      <c r="O16" s="46">
        <v>0.004</v>
      </c>
      <c r="P16" s="46">
        <v>0.0029</v>
      </c>
      <c r="Q16" s="46">
        <v>0.0011</v>
      </c>
      <c r="R16" s="44" t="s">
        <v>55</v>
      </c>
      <c r="S16" s="44" t="s">
        <v>55</v>
      </c>
      <c r="T16" s="98"/>
    </row>
    <row r="17" s="1" customFormat="1" ht="102" customHeight="1" spans="1:20">
      <c r="A17" s="27">
        <v>5</v>
      </c>
      <c r="B17" s="39" t="s">
        <v>71</v>
      </c>
      <c r="C17" s="40" t="s">
        <v>31</v>
      </c>
      <c r="D17" s="30" t="s">
        <v>32</v>
      </c>
      <c r="E17" s="40" t="s">
        <v>72</v>
      </c>
      <c r="F17" s="49" t="s">
        <v>73</v>
      </c>
      <c r="G17" s="42">
        <v>20</v>
      </c>
      <c r="H17" s="43" t="s">
        <v>74</v>
      </c>
      <c r="I17" s="39" t="s">
        <v>75</v>
      </c>
      <c r="J17" s="40">
        <v>1</v>
      </c>
      <c r="K17" s="40">
        <v>0</v>
      </c>
      <c r="L17" s="78">
        <v>0.006</v>
      </c>
      <c r="M17" s="79">
        <v>0.0041</v>
      </c>
      <c r="N17" s="79">
        <v>0.0019</v>
      </c>
      <c r="O17" s="83">
        <v>0.006</v>
      </c>
      <c r="P17" s="79">
        <v>0.0041</v>
      </c>
      <c r="Q17" s="79">
        <v>0.0019</v>
      </c>
      <c r="R17" s="44" t="s">
        <v>55</v>
      </c>
      <c r="S17" s="44" t="s">
        <v>55</v>
      </c>
      <c r="T17" s="98"/>
    </row>
    <row r="18" s="1" customFormat="1" ht="42" customHeight="1" spans="1:20">
      <c r="A18" s="21" t="s">
        <v>76</v>
      </c>
      <c r="B18" s="26" t="s">
        <v>77</v>
      </c>
      <c r="C18" s="27"/>
      <c r="D18" s="50"/>
      <c r="E18" s="27"/>
      <c r="F18" s="36"/>
      <c r="G18" s="24">
        <f>SUM(G19:G24)</f>
        <v>1155</v>
      </c>
      <c r="H18" s="36"/>
      <c r="I18" s="36"/>
      <c r="J18" s="54"/>
      <c r="K18" s="84"/>
      <c r="L18" s="85"/>
      <c r="M18" s="85"/>
      <c r="N18" s="85"/>
      <c r="O18" s="85"/>
      <c r="P18" s="85"/>
      <c r="Q18" s="85"/>
      <c r="R18" s="27"/>
      <c r="S18" s="27"/>
      <c r="T18" s="35"/>
    </row>
    <row r="19" s="3" customFormat="1" ht="108.95" customHeight="1" spans="1:20">
      <c r="A19" s="27">
        <v>1</v>
      </c>
      <c r="B19" s="36" t="s">
        <v>78</v>
      </c>
      <c r="C19" s="27" t="s">
        <v>31</v>
      </c>
      <c r="D19" s="30" t="s">
        <v>32</v>
      </c>
      <c r="E19" s="27" t="s">
        <v>79</v>
      </c>
      <c r="F19" s="33" t="s">
        <v>80</v>
      </c>
      <c r="G19" s="38">
        <v>380</v>
      </c>
      <c r="H19" s="51" t="s">
        <v>81</v>
      </c>
      <c r="I19" s="51" t="s">
        <v>82</v>
      </c>
      <c r="J19" s="74">
        <v>1</v>
      </c>
      <c r="K19" s="74">
        <v>0</v>
      </c>
      <c r="L19" s="75">
        <v>0.009</v>
      </c>
      <c r="M19" s="75">
        <v>0.002</v>
      </c>
      <c r="N19" s="75">
        <v>0.007</v>
      </c>
      <c r="O19" s="75">
        <v>0.003</v>
      </c>
      <c r="P19" s="75">
        <v>0.001</v>
      </c>
      <c r="Q19" s="75">
        <v>0.002</v>
      </c>
      <c r="R19" s="27" t="s">
        <v>83</v>
      </c>
      <c r="S19" s="27" t="s">
        <v>84</v>
      </c>
      <c r="T19" s="100"/>
    </row>
    <row r="20" s="3" customFormat="1" ht="201" customHeight="1" spans="1:20">
      <c r="A20" s="27">
        <v>2</v>
      </c>
      <c r="B20" s="33" t="s">
        <v>85</v>
      </c>
      <c r="C20" s="29" t="s">
        <v>31</v>
      </c>
      <c r="D20" s="30" t="s">
        <v>32</v>
      </c>
      <c r="E20" s="29" t="s">
        <v>86</v>
      </c>
      <c r="F20" s="37" t="s">
        <v>87</v>
      </c>
      <c r="G20" s="38">
        <v>200</v>
      </c>
      <c r="H20" s="33" t="s">
        <v>88</v>
      </c>
      <c r="I20" s="33" t="s">
        <v>89</v>
      </c>
      <c r="J20" s="74">
        <v>2</v>
      </c>
      <c r="K20" s="74">
        <v>3</v>
      </c>
      <c r="L20" s="75">
        <v>0.0357</v>
      </c>
      <c r="M20" s="75">
        <v>0.0101</v>
      </c>
      <c r="N20" s="75">
        <v>0.0256</v>
      </c>
      <c r="O20" s="75">
        <v>0.1237</v>
      </c>
      <c r="P20" s="75">
        <v>0.0355</v>
      </c>
      <c r="Q20" s="75">
        <v>0.0882</v>
      </c>
      <c r="R20" s="27" t="s">
        <v>83</v>
      </c>
      <c r="S20" s="27" t="s">
        <v>90</v>
      </c>
      <c r="T20" s="100"/>
    </row>
    <row r="21" s="3" customFormat="1" ht="81.95" customHeight="1" spans="1:20">
      <c r="A21" s="27">
        <v>3</v>
      </c>
      <c r="B21" s="33" t="s">
        <v>91</v>
      </c>
      <c r="C21" s="29" t="s">
        <v>31</v>
      </c>
      <c r="D21" s="30" t="s">
        <v>32</v>
      </c>
      <c r="E21" s="29" t="s">
        <v>92</v>
      </c>
      <c r="F21" s="37" t="s">
        <v>93</v>
      </c>
      <c r="G21" s="38">
        <v>100</v>
      </c>
      <c r="H21" s="33" t="s">
        <v>94</v>
      </c>
      <c r="I21" s="33" t="s">
        <v>95</v>
      </c>
      <c r="J21" s="29">
        <v>2</v>
      </c>
      <c r="K21" s="29">
        <v>2</v>
      </c>
      <c r="L21" s="75">
        <v>0.0172</v>
      </c>
      <c r="M21" s="76">
        <v>0.0051</v>
      </c>
      <c r="N21" s="76">
        <v>0.0121</v>
      </c>
      <c r="O21" s="76">
        <v>0.0486</v>
      </c>
      <c r="P21" s="76">
        <v>0.0128</v>
      </c>
      <c r="Q21" s="76">
        <v>0.0358</v>
      </c>
      <c r="R21" s="27" t="s">
        <v>83</v>
      </c>
      <c r="S21" s="27" t="s">
        <v>92</v>
      </c>
      <c r="T21" s="100"/>
    </row>
    <row r="22" s="3" customFormat="1" ht="117" customHeight="1" spans="1:20">
      <c r="A22" s="27">
        <v>4</v>
      </c>
      <c r="B22" s="33" t="s">
        <v>96</v>
      </c>
      <c r="C22" s="29" t="s">
        <v>97</v>
      </c>
      <c r="D22" s="30" t="s">
        <v>32</v>
      </c>
      <c r="E22" s="29" t="s">
        <v>98</v>
      </c>
      <c r="F22" s="37" t="s">
        <v>99</v>
      </c>
      <c r="G22" s="38">
        <v>270</v>
      </c>
      <c r="H22" s="33" t="s">
        <v>95</v>
      </c>
      <c r="I22" s="33" t="s">
        <v>100</v>
      </c>
      <c r="J22" s="29">
        <v>2</v>
      </c>
      <c r="K22" s="29">
        <v>1</v>
      </c>
      <c r="L22" s="75">
        <v>0.0434</v>
      </c>
      <c r="M22" s="76">
        <v>0.0199</v>
      </c>
      <c r="N22" s="76">
        <v>0.0235</v>
      </c>
      <c r="O22" s="76">
        <v>0.1786</v>
      </c>
      <c r="P22" s="76">
        <v>0.08175</v>
      </c>
      <c r="Q22" s="76">
        <v>0.09685</v>
      </c>
      <c r="R22" s="27" t="s">
        <v>101</v>
      </c>
      <c r="S22" s="27" t="s">
        <v>102</v>
      </c>
      <c r="T22" s="100"/>
    </row>
    <row r="23" s="3" customFormat="1" ht="90.95" customHeight="1" spans="1:20">
      <c r="A23" s="27">
        <v>5</v>
      </c>
      <c r="B23" s="33" t="s">
        <v>103</v>
      </c>
      <c r="C23" s="29" t="s">
        <v>31</v>
      </c>
      <c r="D23" s="30" t="s">
        <v>32</v>
      </c>
      <c r="E23" s="29" t="s">
        <v>104</v>
      </c>
      <c r="F23" s="37" t="s">
        <v>105</v>
      </c>
      <c r="G23" s="38">
        <v>175</v>
      </c>
      <c r="H23" s="33" t="s">
        <v>106</v>
      </c>
      <c r="I23" s="28" t="s">
        <v>107</v>
      </c>
      <c r="J23" s="29">
        <v>5</v>
      </c>
      <c r="K23" s="86"/>
      <c r="L23" s="76">
        <f>M23+N23</f>
        <v>0.1002</v>
      </c>
      <c r="M23" s="76">
        <v>0.0405</v>
      </c>
      <c r="N23" s="76">
        <v>0.0597</v>
      </c>
      <c r="O23" s="76">
        <f>P23+Q23</f>
        <v>0.4008</v>
      </c>
      <c r="P23" s="76">
        <v>0.162</v>
      </c>
      <c r="Q23" s="27">
        <v>0.2388</v>
      </c>
      <c r="R23" s="27" t="s">
        <v>108</v>
      </c>
      <c r="S23" s="98" t="s">
        <v>108</v>
      </c>
      <c r="T23" s="100"/>
    </row>
    <row r="24" s="4" customFormat="1" ht="123.95" customHeight="1" spans="1:20">
      <c r="A24" s="27">
        <v>6</v>
      </c>
      <c r="B24" s="27" t="s">
        <v>109</v>
      </c>
      <c r="C24" s="27" t="s">
        <v>31</v>
      </c>
      <c r="D24" s="30" t="s">
        <v>32</v>
      </c>
      <c r="E24" s="27" t="s">
        <v>42</v>
      </c>
      <c r="F24" s="28" t="s">
        <v>110</v>
      </c>
      <c r="G24" s="52">
        <v>30</v>
      </c>
      <c r="H24" s="28" t="s">
        <v>111</v>
      </c>
      <c r="I24" s="28" t="s">
        <v>112</v>
      </c>
      <c r="J24" s="87">
        <v>1</v>
      </c>
      <c r="K24" s="87">
        <v>2</v>
      </c>
      <c r="L24" s="75">
        <v>0.0016</v>
      </c>
      <c r="M24" s="75">
        <v>0.0003</v>
      </c>
      <c r="N24" s="75">
        <v>0.0013</v>
      </c>
      <c r="O24" s="75">
        <v>0.0068</v>
      </c>
      <c r="P24" s="75">
        <v>0.0012</v>
      </c>
      <c r="Q24" s="75">
        <v>0.0056</v>
      </c>
      <c r="R24" s="87" t="s">
        <v>46</v>
      </c>
      <c r="S24" s="87" t="s">
        <v>113</v>
      </c>
      <c r="T24" s="98"/>
    </row>
    <row r="25" s="1" customFormat="1" ht="42.95" customHeight="1" spans="1:20">
      <c r="A25" s="26" t="s">
        <v>114</v>
      </c>
      <c r="B25" s="26" t="s">
        <v>115</v>
      </c>
      <c r="C25" s="53"/>
      <c r="D25" s="50"/>
      <c r="E25" s="20"/>
      <c r="F25" s="23"/>
      <c r="G25" s="24">
        <f>G26</f>
        <v>282.4</v>
      </c>
      <c r="H25" s="25"/>
      <c r="I25" s="25"/>
      <c r="J25" s="88"/>
      <c r="K25" s="88"/>
      <c r="L25" s="73"/>
      <c r="M25" s="73"/>
      <c r="N25" s="73"/>
      <c r="O25" s="73"/>
      <c r="P25" s="73"/>
      <c r="Q25" s="73"/>
      <c r="R25" s="20"/>
      <c r="S25" s="20"/>
      <c r="T25" s="23"/>
    </row>
    <row r="26" s="1" customFormat="1" ht="193" customHeight="1" spans="1:20">
      <c r="A26" s="34">
        <v>1</v>
      </c>
      <c r="B26" s="27" t="s">
        <v>116</v>
      </c>
      <c r="C26" s="27" t="s">
        <v>31</v>
      </c>
      <c r="D26" s="30" t="s">
        <v>32</v>
      </c>
      <c r="E26" s="34" t="s">
        <v>117</v>
      </c>
      <c r="F26" s="36" t="s">
        <v>118</v>
      </c>
      <c r="G26" s="54">
        <v>282.4</v>
      </c>
      <c r="H26" s="36" t="s">
        <v>119</v>
      </c>
      <c r="I26" s="36" t="s">
        <v>120</v>
      </c>
      <c r="J26" s="34">
        <v>142</v>
      </c>
      <c r="K26" s="84">
        <v>113</v>
      </c>
      <c r="L26" s="85">
        <v>0.392</v>
      </c>
      <c r="M26" s="85">
        <v>0.392</v>
      </c>
      <c r="N26" s="85"/>
      <c r="O26" s="85">
        <v>0.392</v>
      </c>
      <c r="P26" s="85">
        <v>0.392</v>
      </c>
      <c r="Q26" s="27"/>
      <c r="R26" s="75" t="s">
        <v>121</v>
      </c>
      <c r="S26" s="101" t="s">
        <v>122</v>
      </c>
      <c r="T26" s="102"/>
    </row>
    <row r="27" s="1" customFormat="1" ht="48" customHeight="1" spans="1:20">
      <c r="A27" s="26" t="s">
        <v>123</v>
      </c>
      <c r="B27" s="55" t="s">
        <v>124</v>
      </c>
      <c r="C27" s="20"/>
      <c r="D27" s="50"/>
      <c r="E27" s="20"/>
      <c r="F27" s="23"/>
      <c r="G27" s="24">
        <f>G28+G30</f>
        <v>730.6</v>
      </c>
      <c r="H27" s="23"/>
      <c r="I27" s="23"/>
      <c r="J27" s="20"/>
      <c r="K27" s="20"/>
      <c r="L27" s="20"/>
      <c r="M27" s="20"/>
      <c r="N27" s="20"/>
      <c r="O27" s="20"/>
      <c r="P27" s="20"/>
      <c r="Q27" s="20"/>
      <c r="R27" s="20"/>
      <c r="S27" s="20"/>
      <c r="T27" s="23"/>
    </row>
    <row r="28" s="1" customFormat="1" ht="48" customHeight="1" spans="1:20">
      <c r="A28" s="26" t="s">
        <v>28</v>
      </c>
      <c r="B28" s="26" t="s">
        <v>125</v>
      </c>
      <c r="C28" s="20"/>
      <c r="D28" s="30"/>
      <c r="E28" s="20"/>
      <c r="F28" s="23"/>
      <c r="G28" s="24">
        <f>G29</f>
        <v>600</v>
      </c>
      <c r="H28" s="23"/>
      <c r="I28" s="23"/>
      <c r="J28" s="20"/>
      <c r="K28" s="20"/>
      <c r="L28" s="20"/>
      <c r="M28" s="20"/>
      <c r="N28" s="20"/>
      <c r="O28" s="20"/>
      <c r="P28" s="20"/>
      <c r="Q28" s="20"/>
      <c r="R28" s="20"/>
      <c r="S28" s="20"/>
      <c r="T28" s="23"/>
    </row>
    <row r="29" s="1" customFormat="1" ht="102" customHeight="1" spans="1:20">
      <c r="A29" s="34">
        <v>1</v>
      </c>
      <c r="B29" s="27" t="s">
        <v>126</v>
      </c>
      <c r="C29" s="27" t="s">
        <v>31</v>
      </c>
      <c r="D29" s="30" t="s">
        <v>32</v>
      </c>
      <c r="E29" s="56" t="s">
        <v>127</v>
      </c>
      <c r="F29" s="36" t="s">
        <v>128</v>
      </c>
      <c r="G29" s="54">
        <v>600</v>
      </c>
      <c r="H29" s="36" t="s">
        <v>129</v>
      </c>
      <c r="I29" s="36" t="s">
        <v>130</v>
      </c>
      <c r="J29" s="34">
        <v>2</v>
      </c>
      <c r="K29" s="34">
        <v>2</v>
      </c>
      <c r="L29" s="34"/>
      <c r="M29" s="34"/>
      <c r="N29" s="34"/>
      <c r="O29" s="34"/>
      <c r="P29" s="34"/>
      <c r="Q29" s="34"/>
      <c r="R29" s="27" t="s">
        <v>83</v>
      </c>
      <c r="S29" s="27" t="s">
        <v>104</v>
      </c>
      <c r="T29" s="36"/>
    </row>
    <row r="30" s="1" customFormat="1" ht="44.1" customHeight="1" spans="1:20">
      <c r="A30" s="26" t="s">
        <v>39</v>
      </c>
      <c r="B30" s="26" t="s">
        <v>131</v>
      </c>
      <c r="C30" s="20"/>
      <c r="D30" s="30"/>
      <c r="E30" s="20"/>
      <c r="F30" s="25"/>
      <c r="G30" s="24">
        <f>G31</f>
        <v>130.6</v>
      </c>
      <c r="H30" s="23"/>
      <c r="I30" s="23"/>
      <c r="J30" s="24"/>
      <c r="K30" s="89"/>
      <c r="L30" s="89"/>
      <c r="M30" s="89"/>
      <c r="N30" s="89"/>
      <c r="O30" s="89"/>
      <c r="P30" s="89"/>
      <c r="Q30" s="24"/>
      <c r="R30" s="34"/>
      <c r="S30" s="34"/>
      <c r="T30" s="35"/>
    </row>
    <row r="31" s="3" customFormat="1" ht="54.95" customHeight="1" spans="1:20">
      <c r="A31" s="27">
        <v>1</v>
      </c>
      <c r="B31" s="36" t="s">
        <v>132</v>
      </c>
      <c r="C31" s="29" t="s">
        <v>31</v>
      </c>
      <c r="D31" s="30" t="s">
        <v>32</v>
      </c>
      <c r="E31" s="27" t="s">
        <v>133</v>
      </c>
      <c r="F31" s="36" t="s">
        <v>134</v>
      </c>
      <c r="G31" s="38">
        <v>130.6</v>
      </c>
      <c r="H31" s="36" t="s">
        <v>135</v>
      </c>
      <c r="I31" s="36" t="s">
        <v>136</v>
      </c>
      <c r="J31" s="74">
        <v>1</v>
      </c>
      <c r="K31" s="87">
        <v>0</v>
      </c>
      <c r="L31" s="75">
        <v>0.0212</v>
      </c>
      <c r="M31" s="87">
        <v>0.0071</v>
      </c>
      <c r="N31" s="87">
        <v>0.0141</v>
      </c>
      <c r="O31" s="87">
        <v>0.1013</v>
      </c>
      <c r="P31" s="87">
        <v>0.0375</v>
      </c>
      <c r="Q31" s="87">
        <v>0.0638</v>
      </c>
      <c r="R31" s="93" t="s">
        <v>137</v>
      </c>
      <c r="S31" s="74" t="s">
        <v>138</v>
      </c>
      <c r="T31" s="98"/>
    </row>
    <row r="32" s="1" customFormat="1" ht="51.95" customHeight="1" spans="1:20">
      <c r="A32" s="26" t="s">
        <v>139</v>
      </c>
      <c r="B32" s="26" t="s">
        <v>140</v>
      </c>
      <c r="C32" s="20"/>
      <c r="D32" s="30"/>
      <c r="E32" s="57"/>
      <c r="F32" s="23"/>
      <c r="G32" s="24">
        <f>G33+G37</f>
        <v>1091</v>
      </c>
      <c r="H32" s="23"/>
      <c r="I32" s="23"/>
      <c r="J32" s="20"/>
      <c r="K32" s="20"/>
      <c r="L32" s="20"/>
      <c r="M32" s="20"/>
      <c r="N32" s="20"/>
      <c r="O32" s="20"/>
      <c r="P32" s="20"/>
      <c r="Q32" s="23"/>
      <c r="R32" s="20"/>
      <c r="S32" s="20"/>
      <c r="T32" s="23"/>
    </row>
    <row r="33" s="1" customFormat="1" ht="39.95" customHeight="1" spans="1:20">
      <c r="A33" s="21" t="s">
        <v>28</v>
      </c>
      <c r="B33" s="21" t="s">
        <v>141</v>
      </c>
      <c r="C33" s="34"/>
      <c r="D33" s="30"/>
      <c r="E33" s="34"/>
      <c r="F33" s="35"/>
      <c r="G33" s="24">
        <f>G34+G35+G36</f>
        <v>760</v>
      </c>
      <c r="H33" s="35"/>
      <c r="I33" s="35"/>
      <c r="J33" s="34"/>
      <c r="K33" s="34"/>
      <c r="L33" s="34"/>
      <c r="M33" s="34"/>
      <c r="N33" s="34"/>
      <c r="O33" s="34"/>
      <c r="P33" s="34"/>
      <c r="Q33" s="35"/>
      <c r="R33" s="34"/>
      <c r="S33" s="34"/>
      <c r="T33" s="35"/>
    </row>
    <row r="34" s="1" customFormat="1" ht="150" customHeight="1" spans="1:20">
      <c r="A34" s="27">
        <v>1</v>
      </c>
      <c r="B34" s="36" t="s">
        <v>142</v>
      </c>
      <c r="C34" s="29" t="s">
        <v>31</v>
      </c>
      <c r="D34" s="30" t="s">
        <v>32</v>
      </c>
      <c r="E34" s="29" t="s">
        <v>143</v>
      </c>
      <c r="F34" s="37" t="s">
        <v>144</v>
      </c>
      <c r="G34" s="38">
        <v>700</v>
      </c>
      <c r="H34" s="37" t="s">
        <v>145</v>
      </c>
      <c r="I34" s="36"/>
      <c r="J34" s="29">
        <v>5</v>
      </c>
      <c r="K34" s="29">
        <v>3</v>
      </c>
      <c r="L34" s="75">
        <v>0.3167</v>
      </c>
      <c r="M34" s="76">
        <v>0.0242</v>
      </c>
      <c r="N34" s="76">
        <v>0.2925</v>
      </c>
      <c r="O34" s="76">
        <v>1.5835</v>
      </c>
      <c r="P34" s="76">
        <v>0.121</v>
      </c>
      <c r="Q34" s="76">
        <v>1.4625</v>
      </c>
      <c r="R34" s="29" t="s">
        <v>146</v>
      </c>
      <c r="S34" s="29" t="s">
        <v>146</v>
      </c>
      <c r="T34" s="102"/>
    </row>
    <row r="35" s="2" customFormat="1" ht="125.1" customHeight="1" spans="1:20">
      <c r="A35" s="27">
        <v>2</v>
      </c>
      <c r="B35" s="36" t="s">
        <v>147</v>
      </c>
      <c r="C35" s="29" t="s">
        <v>31</v>
      </c>
      <c r="D35" s="30" t="s">
        <v>32</v>
      </c>
      <c r="E35" s="29" t="s">
        <v>148</v>
      </c>
      <c r="F35" s="37" t="s">
        <v>149</v>
      </c>
      <c r="G35" s="52">
        <v>40</v>
      </c>
      <c r="H35" s="28" t="s">
        <v>150</v>
      </c>
      <c r="I35" s="36"/>
      <c r="J35" s="29">
        <v>5</v>
      </c>
      <c r="K35" s="29">
        <v>15</v>
      </c>
      <c r="L35" s="75">
        <v>0.728</v>
      </c>
      <c r="M35" s="76">
        <v>0.5</v>
      </c>
      <c r="N35" s="90">
        <v>0.228</v>
      </c>
      <c r="O35" s="76">
        <v>5.27</v>
      </c>
      <c r="P35" s="90">
        <v>5</v>
      </c>
      <c r="Q35" s="90">
        <v>0.27</v>
      </c>
      <c r="R35" s="29" t="s">
        <v>146</v>
      </c>
      <c r="S35" s="29" t="s">
        <v>151</v>
      </c>
      <c r="T35" s="98"/>
    </row>
    <row r="36" s="5" customFormat="1" ht="108.95" customHeight="1" spans="1:20">
      <c r="A36" s="27">
        <v>3</v>
      </c>
      <c r="B36" s="36" t="s">
        <v>152</v>
      </c>
      <c r="C36" s="29" t="s">
        <v>31</v>
      </c>
      <c r="D36" s="30" t="s">
        <v>32</v>
      </c>
      <c r="E36" s="29" t="s">
        <v>153</v>
      </c>
      <c r="F36" s="37" t="s">
        <v>154</v>
      </c>
      <c r="G36" s="52">
        <v>20</v>
      </c>
      <c r="H36" s="28" t="s">
        <v>155</v>
      </c>
      <c r="I36" s="36"/>
      <c r="J36" s="29">
        <v>13</v>
      </c>
      <c r="K36" s="29">
        <v>7</v>
      </c>
      <c r="L36" s="75">
        <v>0.48</v>
      </c>
      <c r="M36" s="76">
        <v>0.28</v>
      </c>
      <c r="N36" s="90">
        <v>0.2</v>
      </c>
      <c r="O36" s="76">
        <v>1.27</v>
      </c>
      <c r="P36" s="91">
        <v>1</v>
      </c>
      <c r="Q36" s="91">
        <v>0.27</v>
      </c>
      <c r="R36" s="29" t="s">
        <v>146</v>
      </c>
      <c r="S36" s="29" t="s">
        <v>156</v>
      </c>
      <c r="T36" s="103"/>
    </row>
    <row r="37" s="1" customFormat="1" ht="47.1" customHeight="1" spans="1:20">
      <c r="A37" s="21" t="s">
        <v>39</v>
      </c>
      <c r="B37" s="21" t="s">
        <v>157</v>
      </c>
      <c r="C37" s="34"/>
      <c r="D37" s="30"/>
      <c r="E37" s="34"/>
      <c r="F37" s="23"/>
      <c r="G37" s="24">
        <f>G38+G39</f>
        <v>331</v>
      </c>
      <c r="H37" s="35"/>
      <c r="I37" s="35"/>
      <c r="J37" s="34"/>
      <c r="K37" s="34"/>
      <c r="L37" s="34"/>
      <c r="M37" s="34"/>
      <c r="N37" s="34"/>
      <c r="O37" s="34"/>
      <c r="P37" s="34"/>
      <c r="Q37" s="34"/>
      <c r="R37" s="34"/>
      <c r="S37" s="34"/>
      <c r="T37" s="35"/>
    </row>
    <row r="38" s="1" customFormat="1" ht="126" customHeight="1" spans="1:20">
      <c r="A38" s="34">
        <v>1</v>
      </c>
      <c r="B38" s="36" t="s">
        <v>158</v>
      </c>
      <c r="C38" s="27" t="s">
        <v>31</v>
      </c>
      <c r="D38" s="30" t="s">
        <v>32</v>
      </c>
      <c r="E38" s="27" t="s">
        <v>159</v>
      </c>
      <c r="F38" s="36" t="s">
        <v>160</v>
      </c>
      <c r="G38" s="54">
        <v>300</v>
      </c>
      <c r="H38" s="33" t="s">
        <v>161</v>
      </c>
      <c r="I38" s="74" t="s">
        <v>162</v>
      </c>
      <c r="J38" s="84">
        <v>20</v>
      </c>
      <c r="K38" s="84">
        <v>235</v>
      </c>
      <c r="L38" s="85">
        <v>4.78</v>
      </c>
      <c r="M38" s="85">
        <v>2.17</v>
      </c>
      <c r="N38" s="85">
        <v>2.61</v>
      </c>
      <c r="O38" s="85">
        <v>24.44</v>
      </c>
      <c r="P38" s="85">
        <v>11.56</v>
      </c>
      <c r="Q38" s="27">
        <v>12.88</v>
      </c>
      <c r="R38" s="27" t="s">
        <v>163</v>
      </c>
      <c r="S38" s="36" t="s">
        <v>163</v>
      </c>
      <c r="T38" s="102"/>
    </row>
    <row r="39" s="3" customFormat="1" ht="126" customHeight="1" spans="1:20">
      <c r="A39" s="34">
        <v>2</v>
      </c>
      <c r="B39" s="36" t="s">
        <v>164</v>
      </c>
      <c r="C39" s="27" t="s">
        <v>31</v>
      </c>
      <c r="D39" s="30" t="s">
        <v>32</v>
      </c>
      <c r="E39" s="27" t="s">
        <v>42</v>
      </c>
      <c r="F39" s="36" t="s">
        <v>165</v>
      </c>
      <c r="G39" s="38">
        <v>31</v>
      </c>
      <c r="H39" s="36" t="s">
        <v>166</v>
      </c>
      <c r="I39" s="33" t="s">
        <v>167</v>
      </c>
      <c r="J39" s="74">
        <v>20</v>
      </c>
      <c r="K39" s="92">
        <v>235</v>
      </c>
      <c r="L39" s="75">
        <v>4.78</v>
      </c>
      <c r="M39" s="38">
        <v>2.17</v>
      </c>
      <c r="N39" s="38">
        <v>2.61</v>
      </c>
      <c r="O39" s="38">
        <v>24.44</v>
      </c>
      <c r="P39" s="38">
        <v>11.56</v>
      </c>
      <c r="Q39" s="38">
        <v>12.88</v>
      </c>
      <c r="R39" s="27" t="s">
        <v>163</v>
      </c>
      <c r="S39" s="27" t="s">
        <v>163</v>
      </c>
      <c r="T39" s="27"/>
    </row>
    <row r="40" s="1" customFormat="1" ht="44.1" customHeight="1" spans="1:20">
      <c r="A40" s="26" t="s">
        <v>168</v>
      </c>
      <c r="B40" s="26" t="s">
        <v>169</v>
      </c>
      <c r="C40" s="20"/>
      <c r="D40" s="30"/>
      <c r="E40" s="58"/>
      <c r="F40" s="23"/>
      <c r="G40" s="24">
        <f>G41</f>
        <v>26</v>
      </c>
      <c r="H40" s="59"/>
      <c r="I40" s="23"/>
      <c r="J40" s="20"/>
      <c r="K40" s="20"/>
      <c r="L40" s="20"/>
      <c r="M40" s="20"/>
      <c r="N40" s="20"/>
      <c r="O40" s="20"/>
      <c r="P40" s="20"/>
      <c r="Q40" s="20"/>
      <c r="R40" s="20"/>
      <c r="S40" s="20"/>
      <c r="T40" s="23"/>
    </row>
    <row r="41" s="2" customFormat="1" ht="54" customHeight="1" spans="1:20">
      <c r="A41" s="29">
        <v>1</v>
      </c>
      <c r="B41" s="33" t="s">
        <v>170</v>
      </c>
      <c r="C41" s="29" t="s">
        <v>31</v>
      </c>
      <c r="D41" s="30" t="s">
        <v>32</v>
      </c>
      <c r="E41" s="29" t="s">
        <v>42</v>
      </c>
      <c r="F41" s="36" t="s">
        <v>171</v>
      </c>
      <c r="G41" s="38">
        <v>26</v>
      </c>
      <c r="H41" s="33" t="s">
        <v>172</v>
      </c>
      <c r="I41" s="33"/>
      <c r="J41" s="38"/>
      <c r="K41" s="38"/>
      <c r="L41" s="75"/>
      <c r="M41" s="38"/>
      <c r="N41" s="29"/>
      <c r="O41" s="29"/>
      <c r="P41" s="93"/>
      <c r="Q41" s="27"/>
      <c r="R41" s="29" t="s">
        <v>173</v>
      </c>
      <c r="S41" s="29" t="s">
        <v>173</v>
      </c>
      <c r="T41" s="98"/>
    </row>
    <row r="42" s="1" customFormat="1" ht="44.1" customHeight="1" spans="1:20">
      <c r="A42" s="26" t="s">
        <v>174</v>
      </c>
      <c r="B42" s="26" t="s">
        <v>175</v>
      </c>
      <c r="C42" s="20"/>
      <c r="D42" s="30"/>
      <c r="E42" s="58"/>
      <c r="F42" s="23"/>
      <c r="G42" s="24">
        <f>G43+G45</f>
        <v>162</v>
      </c>
      <c r="H42" s="59"/>
      <c r="I42" s="23"/>
      <c r="J42" s="20"/>
      <c r="K42" s="20"/>
      <c r="L42" s="20"/>
      <c r="M42" s="20"/>
      <c r="N42" s="20"/>
      <c r="O42" s="20"/>
      <c r="P42" s="20"/>
      <c r="Q42" s="20"/>
      <c r="R42" s="20"/>
      <c r="S42" s="20"/>
      <c r="T42" s="23"/>
    </row>
    <row r="43" s="1" customFormat="1" ht="47.1" customHeight="1" spans="1:20">
      <c r="A43" s="26" t="s">
        <v>28</v>
      </c>
      <c r="B43" s="26" t="s">
        <v>176</v>
      </c>
      <c r="C43" s="20"/>
      <c r="D43" s="30"/>
      <c r="E43" s="20"/>
      <c r="F43" s="25"/>
      <c r="G43" s="24">
        <f>G44</f>
        <v>132</v>
      </c>
      <c r="H43" s="23"/>
      <c r="I43" s="23"/>
      <c r="J43" s="24"/>
      <c r="K43" s="89"/>
      <c r="L43" s="89"/>
      <c r="M43" s="89"/>
      <c r="N43" s="89"/>
      <c r="O43" s="89"/>
      <c r="P43" s="89"/>
      <c r="Q43" s="24"/>
      <c r="R43" s="34"/>
      <c r="S43" s="34"/>
      <c r="T43" s="35"/>
    </row>
    <row r="44" s="3" customFormat="1" ht="75" customHeight="1" spans="1:20">
      <c r="A44" s="27">
        <v>1</v>
      </c>
      <c r="B44" s="36" t="s">
        <v>177</v>
      </c>
      <c r="C44" s="27" t="s">
        <v>31</v>
      </c>
      <c r="D44" s="30" t="s">
        <v>32</v>
      </c>
      <c r="E44" s="36" t="s">
        <v>178</v>
      </c>
      <c r="F44" s="36" t="s">
        <v>179</v>
      </c>
      <c r="G44" s="27">
        <v>132</v>
      </c>
      <c r="H44" s="36" t="s">
        <v>180</v>
      </c>
      <c r="I44" s="36" t="s">
        <v>181</v>
      </c>
      <c r="J44" s="36"/>
      <c r="K44" s="36">
        <v>1</v>
      </c>
      <c r="L44" s="36">
        <v>0.0181</v>
      </c>
      <c r="M44" s="36">
        <v>0.0068</v>
      </c>
      <c r="N44" s="36">
        <v>0.0113</v>
      </c>
      <c r="O44" s="36">
        <v>0.0929</v>
      </c>
      <c r="P44" s="36">
        <v>0.0342</v>
      </c>
      <c r="Q44" s="36">
        <v>0.0587</v>
      </c>
      <c r="R44" s="36" t="s">
        <v>137</v>
      </c>
      <c r="S44" s="36" t="s">
        <v>182</v>
      </c>
      <c r="T44" s="36"/>
    </row>
    <row r="45" s="1" customFormat="1" ht="47.1" customHeight="1" spans="1:20">
      <c r="A45" s="26" t="s">
        <v>39</v>
      </c>
      <c r="B45" s="26" t="s">
        <v>183</v>
      </c>
      <c r="C45" s="20"/>
      <c r="D45" s="30"/>
      <c r="E45" s="20"/>
      <c r="F45" s="25"/>
      <c r="G45" s="24">
        <f>G46+G47</f>
        <v>30</v>
      </c>
      <c r="H45" s="23"/>
      <c r="I45" s="23"/>
      <c r="J45" s="24"/>
      <c r="K45" s="89"/>
      <c r="L45" s="89"/>
      <c r="M45" s="89"/>
      <c r="N45" s="89"/>
      <c r="O45" s="89"/>
      <c r="P45" s="89"/>
      <c r="Q45" s="24"/>
      <c r="R45" s="34"/>
      <c r="S45" s="34"/>
      <c r="T45" s="35"/>
    </row>
    <row r="46" s="1" customFormat="1" ht="126" customHeight="1" spans="1:20">
      <c r="A46" s="34">
        <v>1</v>
      </c>
      <c r="B46" s="27" t="s">
        <v>184</v>
      </c>
      <c r="C46" s="27" t="s">
        <v>31</v>
      </c>
      <c r="D46" s="30" t="s">
        <v>32</v>
      </c>
      <c r="E46" s="27" t="s">
        <v>42</v>
      </c>
      <c r="F46" s="60" t="s">
        <v>185</v>
      </c>
      <c r="G46" s="54">
        <v>15</v>
      </c>
      <c r="H46" s="36" t="s">
        <v>186</v>
      </c>
      <c r="I46" s="34"/>
      <c r="J46" s="34"/>
      <c r="K46" s="34"/>
      <c r="L46" s="34">
        <v>0.005</v>
      </c>
      <c r="M46" s="34">
        <v>0.005</v>
      </c>
      <c r="N46" s="34"/>
      <c r="O46" s="34">
        <v>0.005</v>
      </c>
      <c r="P46" s="34">
        <v>0.005</v>
      </c>
      <c r="Q46" s="27"/>
      <c r="R46" s="27" t="s">
        <v>187</v>
      </c>
      <c r="S46" s="36" t="s">
        <v>187</v>
      </c>
      <c r="T46" s="102"/>
    </row>
    <row r="47" s="1" customFormat="1" ht="84.95" customHeight="1" spans="1:20">
      <c r="A47" s="34">
        <v>2</v>
      </c>
      <c r="B47" s="27" t="s">
        <v>188</v>
      </c>
      <c r="C47" s="27" t="s">
        <v>31</v>
      </c>
      <c r="D47" s="30" t="s">
        <v>32</v>
      </c>
      <c r="E47" s="29" t="s">
        <v>42</v>
      </c>
      <c r="F47" s="36" t="s">
        <v>189</v>
      </c>
      <c r="G47" s="54">
        <v>15</v>
      </c>
      <c r="H47" s="36" t="s">
        <v>190</v>
      </c>
      <c r="I47" s="27" t="s">
        <v>191</v>
      </c>
      <c r="J47" s="34"/>
      <c r="K47" s="34"/>
      <c r="L47" s="34"/>
      <c r="M47" s="34"/>
      <c r="N47" s="34"/>
      <c r="O47" s="34"/>
      <c r="P47" s="34"/>
      <c r="Q47" s="27"/>
      <c r="R47" s="27" t="s">
        <v>192</v>
      </c>
      <c r="S47" s="27" t="s">
        <v>193</v>
      </c>
      <c r="T47" s="102"/>
    </row>
    <row r="48" s="1" customFormat="1" ht="54" customHeight="1" spans="1:20">
      <c r="A48" s="26" t="s">
        <v>194</v>
      </c>
      <c r="B48" s="26" t="s">
        <v>195</v>
      </c>
      <c r="C48" s="20"/>
      <c r="D48" s="30"/>
      <c r="E48" s="20"/>
      <c r="F48" s="23"/>
      <c r="G48" s="24">
        <f>G49+G50</f>
        <v>94</v>
      </c>
      <c r="H48" s="25"/>
      <c r="I48" s="25"/>
      <c r="J48" s="88"/>
      <c r="K48" s="88"/>
      <c r="L48" s="88"/>
      <c r="M48" s="94"/>
      <c r="N48" s="94"/>
      <c r="O48" s="94"/>
      <c r="P48" s="94"/>
      <c r="Q48" s="94"/>
      <c r="R48" s="20"/>
      <c r="S48" s="20"/>
      <c r="T48" s="23"/>
    </row>
    <row r="49" s="1" customFormat="1" ht="83.1" customHeight="1" spans="1:20">
      <c r="A49" s="34">
        <v>1</v>
      </c>
      <c r="B49" s="27" t="s">
        <v>196</v>
      </c>
      <c r="C49" s="27" t="s">
        <v>97</v>
      </c>
      <c r="D49" s="30" t="s">
        <v>32</v>
      </c>
      <c r="E49" s="27" t="s">
        <v>42</v>
      </c>
      <c r="F49" s="36" t="s">
        <v>197</v>
      </c>
      <c r="G49" s="54">
        <v>84</v>
      </c>
      <c r="H49" s="36" t="s">
        <v>198</v>
      </c>
      <c r="I49" s="50"/>
      <c r="J49" s="95">
        <v>142</v>
      </c>
      <c r="K49" s="95">
        <v>113</v>
      </c>
      <c r="L49" s="85">
        <v>0.2118</v>
      </c>
      <c r="M49" s="85">
        <v>0.2118</v>
      </c>
      <c r="N49" s="96"/>
      <c r="O49" s="97">
        <v>1.033</v>
      </c>
      <c r="P49" s="97">
        <v>1.033</v>
      </c>
      <c r="Q49" s="96"/>
      <c r="R49" s="27" t="s">
        <v>193</v>
      </c>
      <c r="S49" s="27" t="s">
        <v>193</v>
      </c>
      <c r="T49" s="35"/>
    </row>
    <row r="50" s="1" customFormat="1" ht="108" customHeight="1" spans="1:20">
      <c r="A50" s="27">
        <v>2</v>
      </c>
      <c r="B50" s="27" t="s">
        <v>199</v>
      </c>
      <c r="C50" s="27" t="s">
        <v>31</v>
      </c>
      <c r="D50" s="30" t="s">
        <v>32</v>
      </c>
      <c r="E50" s="29" t="s">
        <v>42</v>
      </c>
      <c r="F50" s="36" t="s">
        <v>200</v>
      </c>
      <c r="G50" s="54">
        <v>10</v>
      </c>
      <c r="H50" s="36"/>
      <c r="I50" s="34"/>
      <c r="J50" s="34"/>
      <c r="K50" s="34"/>
      <c r="L50" s="34"/>
      <c r="M50" s="34"/>
      <c r="N50" s="34"/>
      <c r="O50" s="34"/>
      <c r="P50" s="34"/>
      <c r="Q50" s="27"/>
      <c r="R50" s="27" t="s">
        <v>192</v>
      </c>
      <c r="S50" s="27" t="s">
        <v>193</v>
      </c>
      <c r="T50" s="102" t="s">
        <v>201</v>
      </c>
    </row>
  </sheetData>
  <autoFilter ref="A6:T50">
    <extLst/>
  </autoFilter>
  <mergeCells count="18">
    <mergeCell ref="A1:E1"/>
    <mergeCell ref="A2:T2"/>
    <mergeCell ref="H3:Q3"/>
    <mergeCell ref="J4:K4"/>
    <mergeCell ref="L4:N4"/>
    <mergeCell ref="O4:Q4"/>
    <mergeCell ref="A3:A5"/>
    <mergeCell ref="B3:B5"/>
    <mergeCell ref="C3:C5"/>
    <mergeCell ref="D3:D5"/>
    <mergeCell ref="E3:E5"/>
    <mergeCell ref="F3:F5"/>
    <mergeCell ref="G3:G5"/>
    <mergeCell ref="H4:H5"/>
    <mergeCell ref="I4:I5"/>
    <mergeCell ref="R3:R5"/>
    <mergeCell ref="S3:S5"/>
    <mergeCell ref="T3:T5"/>
  </mergeCells>
  <printOptions horizontalCentered="1"/>
  <pageMargins left="0.118055555555556" right="0.118055555555556" top="0.629861111111111" bottom="0.393055555555556" header="0.274305555555556" footer="0.118055555555556"/>
  <pageSetup paperSize="9" scale="4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Etro、格调</cp:lastModifiedBy>
  <dcterms:created xsi:type="dcterms:W3CDTF">2023-02-28T04:17:00Z</dcterms:created>
  <dcterms:modified xsi:type="dcterms:W3CDTF">2024-05-24T03:22:50Z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3E25B3B4428342809CA170CCC88EE897_13</vt:lpwstr>
  </property>
  <property fmtid="{D5CDD505-2E9C-101B-9397-08002B2CF9AE}" pid="3" name="KSOProductBuildVer">
    <vt:lpwstr>2052-12.1.0.16729</vt:lpwstr>
  </property>
</Properties>
</file>