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老旧路升级" sheetId="3" r:id="rId1"/>
  </sheets>
  <definedNames>
    <definedName name="_xlnm.Print_Titles" localSheetId="0">老旧路升级!$1:$3</definedName>
  </definedNames>
  <calcPr calcId="144525"/>
</workbook>
</file>

<file path=xl/sharedStrings.xml><?xml version="1.0" encoding="utf-8"?>
<sst xmlns="http://schemas.openxmlformats.org/spreadsheetml/2006/main" count="214" uniqueCount="125">
  <si>
    <t>表三、天水市“十四五”老旧农村公路提质升级改造规划项目表</t>
  </si>
  <si>
    <t>序号</t>
  </si>
  <si>
    <t>县区名称</t>
  </si>
  <si>
    <t>乡镇名称</t>
  </si>
  <si>
    <t>路线编码</t>
  </si>
  <si>
    <t>项目名称</t>
  </si>
  <si>
    <t>现状等级（公里）</t>
  </si>
  <si>
    <t>建设规模（公里）</t>
  </si>
  <si>
    <t>建设年限</t>
  </si>
  <si>
    <t>估算投资（万元）</t>
  </si>
  <si>
    <t>备注</t>
  </si>
  <si>
    <t>合计</t>
  </si>
  <si>
    <t>二级</t>
  </si>
  <si>
    <t>三级</t>
  </si>
  <si>
    <t>四级</t>
  </si>
  <si>
    <t>国家及省上投资</t>
  </si>
  <si>
    <t>地方自筹</t>
  </si>
  <si>
    <t>一、县道小计</t>
  </si>
  <si>
    <t>张家川县</t>
  </si>
  <si>
    <t>二、乡道小计</t>
  </si>
  <si>
    <t>三、村道小计</t>
  </si>
  <si>
    <t>小计</t>
  </si>
  <si>
    <t>张川镇</t>
  </si>
  <si>
    <t>C010620525</t>
  </si>
  <si>
    <t>大堡-崔窑</t>
  </si>
  <si>
    <t>以奖代补</t>
  </si>
  <si>
    <t>C012620525</t>
  </si>
  <si>
    <t>上磨-沟口</t>
  </si>
  <si>
    <t>龙山镇</t>
  </si>
  <si>
    <t>C032620525</t>
  </si>
  <si>
    <t>连柯-C112</t>
  </si>
  <si>
    <t>C033620525</t>
  </si>
  <si>
    <t>连柯-榆树</t>
  </si>
  <si>
    <t>恭门镇</t>
  </si>
  <si>
    <t>C049620525</t>
  </si>
  <si>
    <t>毛山-薛堡</t>
  </si>
  <si>
    <t>C050620525</t>
  </si>
  <si>
    <t>张恭路-武家梁</t>
  </si>
  <si>
    <t>马鹿镇</t>
  </si>
  <si>
    <t>C058620525</t>
  </si>
  <si>
    <t>白杨-林峰</t>
  </si>
  <si>
    <t>C059620525</t>
  </si>
  <si>
    <t>长宁-石庄科</t>
  </si>
  <si>
    <t>梁山镇</t>
  </si>
  <si>
    <t>C066620525</t>
  </si>
  <si>
    <t>下白-斜头</t>
  </si>
  <si>
    <t>马关镇</t>
  </si>
  <si>
    <t>C079620525</t>
  </si>
  <si>
    <t>黄花-西台</t>
  </si>
  <si>
    <t>刘堡镇</t>
  </si>
  <si>
    <t>C089620525</t>
  </si>
  <si>
    <t>刘堡-芦科</t>
  </si>
  <si>
    <t>胡川镇</t>
  </si>
  <si>
    <t>C097620525</t>
  </si>
  <si>
    <t>宁马-阳山</t>
  </si>
  <si>
    <t>储备项目</t>
  </si>
  <si>
    <t>大阳镇</t>
  </si>
  <si>
    <t>C113620525</t>
  </si>
  <si>
    <t>太原-南山</t>
  </si>
  <si>
    <t>C116620525</t>
  </si>
  <si>
    <t>汪杨-邵湾</t>
  </si>
  <si>
    <t>川王镇</t>
  </si>
  <si>
    <t>C122620525</t>
  </si>
  <si>
    <t>毛寨-关河</t>
  </si>
  <si>
    <t>张棉乡</t>
  </si>
  <si>
    <t>C125620525</t>
  </si>
  <si>
    <t>喜湾-周家</t>
  </si>
  <si>
    <t>C135620525</t>
  </si>
  <si>
    <t>田湾-漆树湾</t>
  </si>
  <si>
    <t>木河乡</t>
  </si>
  <si>
    <t>C141620525</t>
  </si>
  <si>
    <t>店子-毛家</t>
  </si>
  <si>
    <t>平安乡</t>
  </si>
  <si>
    <t>C151620525</t>
  </si>
  <si>
    <t>平安-夭儿屲</t>
  </si>
  <si>
    <t>连五乡</t>
  </si>
  <si>
    <t>C163620525</t>
  </si>
  <si>
    <t>连五梁-陈台</t>
  </si>
  <si>
    <t>闫家乡</t>
  </si>
  <si>
    <t>C167620525</t>
  </si>
  <si>
    <t>朝阳-三友</t>
  </si>
  <si>
    <t>C024620525</t>
  </si>
  <si>
    <t>孟寺-南沟</t>
  </si>
  <si>
    <t>C025620525</t>
  </si>
  <si>
    <t>孟寺-仁湾</t>
  </si>
  <si>
    <t>C034620525</t>
  </si>
  <si>
    <t>洪家堡子-秋木</t>
  </si>
  <si>
    <t>C043620525</t>
  </si>
  <si>
    <t>白沟-麻山</t>
  </si>
  <si>
    <t>C047620525</t>
  </si>
  <si>
    <t>城子-杨坡</t>
  </si>
  <si>
    <t>C048620525</t>
  </si>
  <si>
    <t>操场-城子</t>
  </si>
  <si>
    <t>C051620525</t>
  </si>
  <si>
    <t>恭门-许湾</t>
  </si>
  <si>
    <t>C053620525</t>
  </si>
  <si>
    <t>牌楼-三友</t>
  </si>
  <si>
    <t>C057620525</t>
  </si>
  <si>
    <t>康家庄-康王</t>
  </si>
  <si>
    <t>C086620525</t>
  </si>
  <si>
    <t>峡里-王山</t>
  </si>
  <si>
    <t>C098620525</t>
  </si>
  <si>
    <t>胡川-寨子</t>
  </si>
  <si>
    <t>C103620525</t>
  </si>
  <si>
    <t>寨子-后湾</t>
  </si>
  <si>
    <t>C107620525</t>
  </si>
  <si>
    <t>C112-闫庄</t>
  </si>
  <si>
    <t>C109620525</t>
  </si>
  <si>
    <t>豁岘-汪杨</t>
  </si>
  <si>
    <t>C111620525</t>
  </si>
  <si>
    <t>刘沟-汪洋</t>
  </si>
  <si>
    <t>C129620525</t>
  </si>
  <si>
    <t>田湾-张棉</t>
  </si>
  <si>
    <t>C134620525</t>
  </si>
  <si>
    <t>X548-陈家村（张庄县界）</t>
  </si>
  <si>
    <t>C145620525</t>
  </si>
  <si>
    <t>渠子-下庞</t>
  </si>
  <si>
    <t>C150620525</t>
  </si>
  <si>
    <t>袁山-梨树</t>
  </si>
  <si>
    <t>C169620525</t>
  </si>
  <si>
    <t>闫家梁-柳沟</t>
  </si>
  <si>
    <t>C170620525</t>
  </si>
  <si>
    <t>花山-车古</t>
  </si>
  <si>
    <t>C021620525</t>
  </si>
  <si>
    <t>南川-大堡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</si>
</sst>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b/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0"/>
      <name val="Helv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0" borderId="0">
      <alignment vertical="top"/>
      <protection locked="0"/>
    </xf>
    <xf numFmtId="0" fontId="31" fillId="13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0" borderId="0"/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0" borderId="0">
      <alignment vertical="top"/>
      <protection locked="0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23" fillId="0" borderId="0"/>
    <xf numFmtId="0" fontId="23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Normal 2 2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2011年农村饮水安全工程建设进展情况月报表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2" xfId="54"/>
    <cellStyle name="常规 4" xfId="55"/>
    <cellStyle name="常规_“十三五”产业路项目表（表四）" xfId="56"/>
    <cellStyle name="常规_天水市“十二五”桥梁规划表" xfId="57"/>
    <cellStyle name="样式 1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A1" sqref="A1:R1"/>
    </sheetView>
  </sheetViews>
  <sheetFormatPr defaultColWidth="9" defaultRowHeight="14.25"/>
  <cols>
    <col min="1" max="1" width="4.5" customWidth="1"/>
    <col min="2" max="2" width="9.75" customWidth="1"/>
    <col min="3" max="3" width="6.25" customWidth="1"/>
    <col min="4" max="4" width="9.625" customWidth="1"/>
    <col min="5" max="5" width="10.875" customWidth="1"/>
    <col min="6" max="8" width="5.25" customWidth="1"/>
    <col min="9" max="9" width="5.75" customWidth="1"/>
    <col min="10" max="10" width="6.375" customWidth="1"/>
    <col min="11" max="11" width="5.125" customWidth="1"/>
    <col min="12" max="12" width="5.25" customWidth="1"/>
    <col min="13" max="13" width="6.625" customWidth="1"/>
    <col min="14" max="14" width="9.125" customWidth="1"/>
    <col min="15" max="15" width="7.375" customWidth="1"/>
    <col min="16" max="16" width="9.625" customWidth="1"/>
    <col min="17" max="17" width="7.75" customWidth="1"/>
    <col min="18" max="18" width="8.625" customWidth="1"/>
    <col min="21" max="21" width="9.375"/>
  </cols>
  <sheetData>
    <row r="1" ht="30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7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3" t="s">
        <v>7</v>
      </c>
      <c r="K2" s="3"/>
      <c r="L2" s="3"/>
      <c r="M2" s="3"/>
      <c r="N2" s="3" t="s">
        <v>8</v>
      </c>
      <c r="O2" s="3" t="s">
        <v>9</v>
      </c>
      <c r="P2" s="3"/>
      <c r="Q2" s="3"/>
      <c r="R2" s="3" t="s">
        <v>10</v>
      </c>
    </row>
    <row r="3" ht="28.5" spans="1:18">
      <c r="A3" s="3"/>
      <c r="B3" s="3"/>
      <c r="C3" s="3"/>
      <c r="D3" s="3"/>
      <c r="E3" s="3"/>
      <c r="F3" s="3" t="s">
        <v>11</v>
      </c>
      <c r="G3" s="3" t="s">
        <v>12</v>
      </c>
      <c r="H3" s="3" t="s">
        <v>13</v>
      </c>
      <c r="I3" s="3" t="s">
        <v>14</v>
      </c>
      <c r="J3" s="3" t="s">
        <v>11</v>
      </c>
      <c r="K3" s="3" t="s">
        <v>12</v>
      </c>
      <c r="L3" s="3" t="s">
        <v>13</v>
      </c>
      <c r="M3" s="3" t="s">
        <v>14</v>
      </c>
      <c r="N3" s="3"/>
      <c r="O3" s="3" t="s">
        <v>11</v>
      </c>
      <c r="P3" s="3" t="s">
        <v>15</v>
      </c>
      <c r="Q3" s="3" t="s">
        <v>16</v>
      </c>
      <c r="R3" s="3"/>
    </row>
    <row r="4" ht="15.75" spans="1:18">
      <c r="A4" s="3" t="s">
        <v>17</v>
      </c>
      <c r="B4" s="3"/>
      <c r="C4" s="3"/>
      <c r="D4" s="3" t="s">
        <v>11</v>
      </c>
      <c r="E4" s="3"/>
      <c r="F4" s="4"/>
      <c r="G4" s="4"/>
      <c r="H4" s="4"/>
      <c r="I4" s="4"/>
      <c r="J4" s="4"/>
      <c r="K4" s="4"/>
      <c r="L4" s="4"/>
      <c r="M4" s="4"/>
      <c r="N4" s="4"/>
      <c r="O4" s="21"/>
      <c r="P4" s="21"/>
      <c r="Q4" s="21"/>
      <c r="R4" s="4"/>
    </row>
    <row r="5" ht="15.75" spans="1:18">
      <c r="A5" s="5"/>
      <c r="B5" s="6" t="s">
        <v>18</v>
      </c>
      <c r="C5" s="7"/>
      <c r="D5" s="5"/>
      <c r="E5" s="5"/>
      <c r="F5" s="5"/>
      <c r="G5" s="5"/>
      <c r="H5" s="5"/>
      <c r="I5" s="4"/>
      <c r="J5" s="5"/>
      <c r="K5" s="5"/>
      <c r="L5" s="5"/>
      <c r="M5" s="5"/>
      <c r="N5" s="5"/>
      <c r="O5" s="21"/>
      <c r="P5" s="21"/>
      <c r="Q5" s="21"/>
      <c r="R5" s="5"/>
    </row>
    <row r="6" ht="15.75" spans="1:18">
      <c r="A6" s="5"/>
      <c r="B6" s="6"/>
      <c r="C6" s="7"/>
      <c r="D6" s="5"/>
      <c r="E6" s="5"/>
      <c r="F6" s="5"/>
      <c r="G6" s="5"/>
      <c r="H6" s="5"/>
      <c r="I6" s="4"/>
      <c r="J6" s="5"/>
      <c r="K6" s="5"/>
      <c r="L6" s="5"/>
      <c r="M6" s="5"/>
      <c r="N6" s="5"/>
      <c r="O6" s="21"/>
      <c r="P6" s="21"/>
      <c r="Q6" s="21"/>
      <c r="R6" s="5"/>
    </row>
    <row r="7" ht="15.75" spans="1:18">
      <c r="A7" s="5"/>
      <c r="B7" s="6"/>
      <c r="C7" s="7"/>
      <c r="D7" s="5"/>
      <c r="E7" s="5"/>
      <c r="F7" s="5"/>
      <c r="G7" s="5"/>
      <c r="H7" s="5"/>
      <c r="I7" s="4"/>
      <c r="J7" s="5"/>
      <c r="K7" s="5"/>
      <c r="L7" s="5"/>
      <c r="M7" s="5"/>
      <c r="N7" s="5"/>
      <c r="O7" s="21"/>
      <c r="P7" s="21"/>
      <c r="Q7" s="21"/>
      <c r="R7" s="5"/>
    </row>
    <row r="8" ht="15.75" spans="1:18">
      <c r="A8" s="3" t="s">
        <v>19</v>
      </c>
      <c r="B8" s="3"/>
      <c r="C8" s="3"/>
      <c r="D8" s="3" t="s">
        <v>11</v>
      </c>
      <c r="E8" s="3"/>
      <c r="F8" s="8"/>
      <c r="G8" s="8"/>
      <c r="H8" s="8"/>
      <c r="I8" s="8"/>
      <c r="J8" s="8"/>
      <c r="K8" s="8"/>
      <c r="L8" s="8"/>
      <c r="M8" s="8"/>
      <c r="N8" s="8"/>
      <c r="O8" s="21"/>
      <c r="P8" s="21"/>
      <c r="Q8" s="21"/>
      <c r="R8" s="4"/>
    </row>
    <row r="9" ht="15.75" spans="1:18">
      <c r="A9" s="5"/>
      <c r="B9" s="6" t="s">
        <v>18</v>
      </c>
      <c r="C9" s="7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21"/>
      <c r="P9" s="21"/>
      <c r="Q9" s="21"/>
      <c r="R9" s="5"/>
    </row>
    <row r="10" ht="15.75" spans="1:18">
      <c r="A10" s="5"/>
      <c r="B10" s="6"/>
      <c r="C10" s="7"/>
      <c r="D10" s="5"/>
      <c r="E10" s="5"/>
      <c r="F10" s="5"/>
      <c r="G10" s="5"/>
      <c r="H10" s="5"/>
      <c r="I10" s="4"/>
      <c r="J10" s="5"/>
      <c r="K10" s="5"/>
      <c r="L10" s="5"/>
      <c r="M10" s="5"/>
      <c r="N10" s="5"/>
      <c r="O10" s="21"/>
      <c r="P10" s="21"/>
      <c r="Q10" s="21"/>
      <c r="R10" s="5"/>
    </row>
    <row r="11" ht="15.75" spans="1:18">
      <c r="A11" s="5"/>
      <c r="B11" s="6"/>
      <c r="C11" s="7"/>
      <c r="D11" s="5"/>
      <c r="E11" s="5"/>
      <c r="F11" s="5"/>
      <c r="G11" s="5"/>
      <c r="H11" s="5"/>
      <c r="I11" s="4"/>
      <c r="J11" s="5"/>
      <c r="K11" s="5"/>
      <c r="L11" s="5"/>
      <c r="M11" s="5"/>
      <c r="N11" s="5"/>
      <c r="O11" s="21"/>
      <c r="P11" s="21"/>
      <c r="Q11" s="21"/>
      <c r="R11" s="5"/>
    </row>
    <row r="12" ht="15.75" spans="1:18">
      <c r="A12" s="3" t="s">
        <v>20</v>
      </c>
      <c r="B12" s="3"/>
      <c r="C12" s="3"/>
      <c r="D12" s="3" t="s">
        <v>11</v>
      </c>
      <c r="E12" s="3"/>
      <c r="F12" s="8"/>
      <c r="G12" s="8"/>
      <c r="H12" s="8"/>
      <c r="I12" s="8"/>
      <c r="J12" s="8"/>
      <c r="K12" s="8"/>
      <c r="L12" s="8"/>
      <c r="M12" s="8"/>
      <c r="N12" s="8"/>
      <c r="O12" s="21"/>
      <c r="P12" s="21"/>
      <c r="Q12" s="21"/>
      <c r="R12" s="4"/>
    </row>
    <row r="13" ht="15.75" spans="1:18">
      <c r="A13" s="3" t="s">
        <v>21</v>
      </c>
      <c r="B13" s="3"/>
      <c r="C13" s="3"/>
      <c r="D13" s="3"/>
      <c r="E13" s="5"/>
      <c r="F13" s="9">
        <v>52.902</v>
      </c>
      <c r="G13" s="9"/>
      <c r="H13" s="9"/>
      <c r="I13" s="9">
        <v>52.902</v>
      </c>
      <c r="J13" s="9">
        <v>52.902</v>
      </c>
      <c r="K13" s="9"/>
      <c r="L13" s="9"/>
      <c r="M13" s="9">
        <v>52.902</v>
      </c>
      <c r="N13" s="9"/>
      <c r="O13" s="9">
        <v>4232.16</v>
      </c>
      <c r="P13" s="9">
        <v>3174.12</v>
      </c>
      <c r="Q13" s="9">
        <v>1058.04</v>
      </c>
      <c r="R13" s="5"/>
    </row>
    <row r="14" spans="1:18">
      <c r="A14" s="10">
        <v>1</v>
      </c>
      <c r="B14" s="11" t="s">
        <v>18</v>
      </c>
      <c r="C14" s="12" t="s">
        <v>22</v>
      </c>
      <c r="D14" s="13" t="s">
        <v>23</v>
      </c>
      <c r="E14" s="12" t="s">
        <v>24</v>
      </c>
      <c r="F14" s="14">
        <v>5.637</v>
      </c>
      <c r="G14" s="15"/>
      <c r="H14" s="15"/>
      <c r="I14" s="14">
        <v>5.637</v>
      </c>
      <c r="J14" s="14">
        <v>5.637</v>
      </c>
      <c r="K14" s="15"/>
      <c r="L14" s="15"/>
      <c r="M14" s="14">
        <v>5.637</v>
      </c>
      <c r="N14" s="12">
        <v>2021</v>
      </c>
      <c r="O14" s="18">
        <f t="shared" ref="O14:O24" si="0">P14/0.75</f>
        <v>450.96</v>
      </c>
      <c r="P14" s="18">
        <f t="shared" ref="P14:P24" si="1">I14*60</f>
        <v>338.22</v>
      </c>
      <c r="Q14" s="18">
        <f t="shared" ref="Q14:Q24" si="2">O14-P14</f>
        <v>112.74</v>
      </c>
      <c r="R14" s="18" t="s">
        <v>25</v>
      </c>
    </row>
    <row r="15" spans="1:18">
      <c r="A15" s="10">
        <v>2</v>
      </c>
      <c r="B15" s="16"/>
      <c r="C15" s="12" t="s">
        <v>22</v>
      </c>
      <c r="D15" s="13" t="s">
        <v>26</v>
      </c>
      <c r="E15" s="12" t="s">
        <v>27</v>
      </c>
      <c r="F15" s="14">
        <v>6</v>
      </c>
      <c r="G15" s="15"/>
      <c r="H15" s="15"/>
      <c r="I15" s="14">
        <v>6</v>
      </c>
      <c r="J15" s="14">
        <v>6</v>
      </c>
      <c r="K15" s="15"/>
      <c r="L15" s="15"/>
      <c r="M15" s="14">
        <v>6</v>
      </c>
      <c r="N15" s="12">
        <v>2021</v>
      </c>
      <c r="O15" s="18">
        <f t="shared" si="0"/>
        <v>480</v>
      </c>
      <c r="P15" s="18">
        <f t="shared" si="1"/>
        <v>360</v>
      </c>
      <c r="Q15" s="18">
        <f t="shared" si="2"/>
        <v>120</v>
      </c>
      <c r="R15" s="18" t="s">
        <v>25</v>
      </c>
    </row>
    <row r="16" spans="1:18">
      <c r="A16" s="10">
        <v>3</v>
      </c>
      <c r="B16" s="16"/>
      <c r="C16" s="17" t="s">
        <v>28</v>
      </c>
      <c r="D16" s="17" t="s">
        <v>29</v>
      </c>
      <c r="E16" s="17" t="s">
        <v>30</v>
      </c>
      <c r="F16" s="18">
        <v>3.578</v>
      </c>
      <c r="G16" s="15"/>
      <c r="H16" s="15"/>
      <c r="I16" s="18">
        <v>3.578</v>
      </c>
      <c r="J16" s="18">
        <v>3.578</v>
      </c>
      <c r="K16" s="15"/>
      <c r="L16" s="15"/>
      <c r="M16" s="18">
        <v>3.578</v>
      </c>
      <c r="N16" s="15">
        <v>2022</v>
      </c>
      <c r="O16" s="18">
        <f t="shared" si="0"/>
        <v>286.24</v>
      </c>
      <c r="P16" s="18">
        <f t="shared" si="1"/>
        <v>214.68</v>
      </c>
      <c r="Q16" s="18">
        <f t="shared" si="2"/>
        <v>71.56</v>
      </c>
      <c r="R16" s="18" t="s">
        <v>25</v>
      </c>
    </row>
    <row r="17" spans="1:18">
      <c r="A17" s="10">
        <v>4</v>
      </c>
      <c r="B17" s="16"/>
      <c r="C17" s="17" t="s">
        <v>28</v>
      </c>
      <c r="D17" s="17" t="s">
        <v>31</v>
      </c>
      <c r="E17" s="17" t="s">
        <v>32</v>
      </c>
      <c r="F17" s="18">
        <v>2.006</v>
      </c>
      <c r="G17" s="15"/>
      <c r="H17" s="15"/>
      <c r="I17" s="18">
        <v>2.006</v>
      </c>
      <c r="J17" s="18">
        <v>2.006</v>
      </c>
      <c r="K17" s="15"/>
      <c r="L17" s="15"/>
      <c r="M17" s="18">
        <v>2.006</v>
      </c>
      <c r="N17" s="15">
        <v>2022</v>
      </c>
      <c r="O17" s="18">
        <f t="shared" si="0"/>
        <v>160.48</v>
      </c>
      <c r="P17" s="18">
        <f t="shared" si="1"/>
        <v>120.36</v>
      </c>
      <c r="Q17" s="18">
        <f t="shared" si="2"/>
        <v>40.12</v>
      </c>
      <c r="R17" s="18" t="s">
        <v>25</v>
      </c>
    </row>
    <row r="18" spans="1:18">
      <c r="A18" s="10">
        <v>5</v>
      </c>
      <c r="B18" s="16"/>
      <c r="C18" s="17" t="s">
        <v>33</v>
      </c>
      <c r="D18" s="17" t="s">
        <v>34</v>
      </c>
      <c r="E18" s="17" t="s">
        <v>35</v>
      </c>
      <c r="F18" s="18">
        <v>4.339</v>
      </c>
      <c r="G18" s="15"/>
      <c r="H18" s="15"/>
      <c r="I18" s="18">
        <v>4.339</v>
      </c>
      <c r="J18" s="18">
        <v>4.339</v>
      </c>
      <c r="K18" s="15"/>
      <c r="L18" s="15"/>
      <c r="M18" s="18">
        <v>4.339</v>
      </c>
      <c r="N18" s="15">
        <v>2023</v>
      </c>
      <c r="O18" s="18">
        <f t="shared" si="0"/>
        <v>347.12</v>
      </c>
      <c r="P18" s="18">
        <f t="shared" si="1"/>
        <v>260.34</v>
      </c>
      <c r="Q18" s="18">
        <f t="shared" si="2"/>
        <v>86.78</v>
      </c>
      <c r="R18" s="18" t="s">
        <v>25</v>
      </c>
    </row>
    <row r="19" spans="1:21">
      <c r="A19" s="10">
        <v>6</v>
      </c>
      <c r="B19" s="16"/>
      <c r="C19" s="17" t="s">
        <v>33</v>
      </c>
      <c r="D19" s="17" t="s">
        <v>36</v>
      </c>
      <c r="E19" s="17" t="s">
        <v>37</v>
      </c>
      <c r="F19" s="18">
        <v>6.32</v>
      </c>
      <c r="G19" s="15"/>
      <c r="H19" s="15"/>
      <c r="I19" s="18">
        <v>6.32</v>
      </c>
      <c r="J19" s="18">
        <v>6.32</v>
      </c>
      <c r="K19" s="15"/>
      <c r="L19" s="15"/>
      <c r="M19" s="18">
        <v>6.32</v>
      </c>
      <c r="N19" s="15">
        <v>2023</v>
      </c>
      <c r="O19" s="18">
        <f t="shared" si="0"/>
        <v>505.6</v>
      </c>
      <c r="P19" s="18">
        <f t="shared" si="1"/>
        <v>379.2</v>
      </c>
      <c r="Q19" s="18">
        <f t="shared" si="2"/>
        <v>126.4</v>
      </c>
      <c r="R19" s="18" t="s">
        <v>25</v>
      </c>
      <c r="T19">
        <f>M13+M25</f>
        <v>190.583</v>
      </c>
      <c r="U19">
        <f>O13+O25</f>
        <v>15246.64</v>
      </c>
    </row>
    <row r="20" spans="1:18">
      <c r="A20" s="10">
        <v>7</v>
      </c>
      <c r="B20" s="16"/>
      <c r="C20" s="17" t="s">
        <v>38</v>
      </c>
      <c r="D20" s="17" t="s">
        <v>39</v>
      </c>
      <c r="E20" s="17" t="s">
        <v>40</v>
      </c>
      <c r="F20" s="19">
        <v>7.1</v>
      </c>
      <c r="G20" s="15"/>
      <c r="H20" s="15"/>
      <c r="I20" s="19">
        <v>7.1</v>
      </c>
      <c r="J20" s="19">
        <v>7.1</v>
      </c>
      <c r="K20" s="15"/>
      <c r="L20" s="15"/>
      <c r="M20" s="19">
        <v>7.1</v>
      </c>
      <c r="N20" s="15">
        <v>2024</v>
      </c>
      <c r="O20" s="18">
        <f t="shared" si="0"/>
        <v>568</v>
      </c>
      <c r="P20" s="18">
        <f t="shared" si="1"/>
        <v>426</v>
      </c>
      <c r="Q20" s="18">
        <f t="shared" si="2"/>
        <v>142</v>
      </c>
      <c r="R20" s="18" t="s">
        <v>25</v>
      </c>
    </row>
    <row r="21" spans="1:18">
      <c r="A21" s="10">
        <v>8</v>
      </c>
      <c r="B21" s="16"/>
      <c r="C21" s="17" t="s">
        <v>38</v>
      </c>
      <c r="D21" s="17" t="s">
        <v>41</v>
      </c>
      <c r="E21" s="17" t="s">
        <v>42</v>
      </c>
      <c r="F21" s="19">
        <v>5.3</v>
      </c>
      <c r="G21" s="15"/>
      <c r="H21" s="15"/>
      <c r="I21" s="19">
        <v>5.3</v>
      </c>
      <c r="J21" s="19">
        <v>5.3</v>
      </c>
      <c r="K21" s="15"/>
      <c r="L21" s="15"/>
      <c r="M21" s="19">
        <v>5.3</v>
      </c>
      <c r="N21" s="15">
        <v>2024</v>
      </c>
      <c r="O21" s="18">
        <f t="shared" si="0"/>
        <v>424</v>
      </c>
      <c r="P21" s="18">
        <f t="shared" si="1"/>
        <v>318</v>
      </c>
      <c r="Q21" s="18">
        <f t="shared" si="2"/>
        <v>106</v>
      </c>
      <c r="R21" s="18" t="s">
        <v>25</v>
      </c>
    </row>
    <row r="22" spans="1:18">
      <c r="A22" s="10">
        <v>9</v>
      </c>
      <c r="B22" s="16"/>
      <c r="C22" s="17" t="s">
        <v>43</v>
      </c>
      <c r="D22" s="13" t="s">
        <v>44</v>
      </c>
      <c r="E22" s="12" t="s">
        <v>45</v>
      </c>
      <c r="F22" s="19">
        <v>2.609</v>
      </c>
      <c r="G22" s="15"/>
      <c r="H22" s="15"/>
      <c r="I22" s="19">
        <v>2.609</v>
      </c>
      <c r="J22" s="19">
        <v>2.609</v>
      </c>
      <c r="K22" s="15"/>
      <c r="L22" s="15"/>
      <c r="M22" s="19">
        <v>2.609</v>
      </c>
      <c r="N22" s="15">
        <v>2025</v>
      </c>
      <c r="O22" s="18">
        <f t="shared" si="0"/>
        <v>208.72</v>
      </c>
      <c r="P22" s="18">
        <f t="shared" si="1"/>
        <v>156.54</v>
      </c>
      <c r="Q22" s="18">
        <f t="shared" si="2"/>
        <v>52.18</v>
      </c>
      <c r="R22" s="18" t="s">
        <v>25</v>
      </c>
    </row>
    <row r="23" spans="1:21">
      <c r="A23" s="10">
        <v>10</v>
      </c>
      <c r="B23" s="16"/>
      <c r="C23" s="17" t="s">
        <v>46</v>
      </c>
      <c r="D23" s="17" t="s">
        <v>47</v>
      </c>
      <c r="E23" s="17" t="s">
        <v>48</v>
      </c>
      <c r="F23" s="19">
        <v>4.98</v>
      </c>
      <c r="G23" s="19"/>
      <c r="H23" s="19"/>
      <c r="I23" s="19">
        <v>4.98</v>
      </c>
      <c r="J23" s="19">
        <v>4.98</v>
      </c>
      <c r="K23" s="19"/>
      <c r="L23" s="19"/>
      <c r="M23" s="19">
        <v>4.98</v>
      </c>
      <c r="N23" s="19">
        <v>2025</v>
      </c>
      <c r="O23" s="18">
        <f t="shared" si="0"/>
        <v>398.4</v>
      </c>
      <c r="P23" s="18">
        <f t="shared" si="1"/>
        <v>298.8</v>
      </c>
      <c r="Q23" s="18">
        <f t="shared" si="2"/>
        <v>99.6</v>
      </c>
      <c r="R23" s="18" t="s">
        <v>25</v>
      </c>
      <c r="U23">
        <f>T19*120</f>
        <v>22869.96</v>
      </c>
    </row>
    <row r="24" spans="1:18">
      <c r="A24" s="10">
        <v>11</v>
      </c>
      <c r="B24" s="20"/>
      <c r="C24" s="17" t="s">
        <v>49</v>
      </c>
      <c r="D24" s="17" t="s">
        <v>50</v>
      </c>
      <c r="E24" s="17" t="s">
        <v>51</v>
      </c>
      <c r="F24" s="19">
        <v>5.033</v>
      </c>
      <c r="G24" s="19"/>
      <c r="H24" s="19"/>
      <c r="I24" s="19">
        <v>5.033</v>
      </c>
      <c r="J24" s="19">
        <v>5.033</v>
      </c>
      <c r="K24" s="19"/>
      <c r="L24" s="19"/>
      <c r="M24" s="19">
        <v>5.033</v>
      </c>
      <c r="N24" s="19">
        <v>2025</v>
      </c>
      <c r="O24" s="18">
        <f t="shared" si="0"/>
        <v>402.64</v>
      </c>
      <c r="P24" s="18">
        <f t="shared" si="1"/>
        <v>301.98</v>
      </c>
      <c r="Q24" s="18">
        <f t="shared" si="2"/>
        <v>100.66</v>
      </c>
      <c r="R24" s="18" t="s">
        <v>25</v>
      </c>
    </row>
    <row r="25" ht="15.75" spans="1:18">
      <c r="A25" s="3" t="s">
        <v>21</v>
      </c>
      <c r="B25" s="3"/>
      <c r="C25" s="3"/>
      <c r="D25" s="3"/>
      <c r="E25" s="5"/>
      <c r="F25" s="9">
        <f>SUM(F26:F59)</f>
        <v>137.681</v>
      </c>
      <c r="G25" s="9"/>
      <c r="H25" s="9"/>
      <c r="I25" s="9">
        <f>SUM(I26:I59)</f>
        <v>137.681</v>
      </c>
      <c r="J25" s="9">
        <f>SUM(J26:J59)</f>
        <v>137.681</v>
      </c>
      <c r="K25" s="9"/>
      <c r="L25" s="9"/>
      <c r="M25" s="9">
        <f>SUM(M26:M59)</f>
        <v>137.681</v>
      </c>
      <c r="N25" s="9"/>
      <c r="O25" s="9">
        <f>SUM(O26:O59)</f>
        <v>11014.48</v>
      </c>
      <c r="P25" s="9">
        <f>SUM(P26:P59)</f>
        <v>8260.86</v>
      </c>
      <c r="Q25" s="9">
        <f>SUM(Q26:Q59)</f>
        <v>2753.62</v>
      </c>
      <c r="R25" s="5"/>
    </row>
    <row r="26" spans="1:18">
      <c r="A26" s="10">
        <v>1</v>
      </c>
      <c r="B26" s="11" t="s">
        <v>18</v>
      </c>
      <c r="C26" s="17" t="s">
        <v>52</v>
      </c>
      <c r="D26" s="17" t="s">
        <v>53</v>
      </c>
      <c r="E26" s="17" t="s">
        <v>54</v>
      </c>
      <c r="F26" s="19">
        <v>2.569</v>
      </c>
      <c r="G26" s="19"/>
      <c r="H26" s="19"/>
      <c r="I26" s="19">
        <v>2.569</v>
      </c>
      <c r="J26" s="19">
        <v>2.569</v>
      </c>
      <c r="K26" s="19"/>
      <c r="L26" s="19"/>
      <c r="M26" s="19">
        <v>2.569</v>
      </c>
      <c r="N26" s="19">
        <v>2025</v>
      </c>
      <c r="O26" s="18">
        <f t="shared" ref="O26:O59" si="3">P26/0.75</f>
        <v>205.52</v>
      </c>
      <c r="P26" s="18">
        <f t="shared" ref="P26:P59" si="4">I26*60</f>
        <v>154.14</v>
      </c>
      <c r="Q26" s="18">
        <f t="shared" ref="Q26:Q59" si="5">O26-P26</f>
        <v>51.38</v>
      </c>
      <c r="R26" s="18" t="s">
        <v>55</v>
      </c>
    </row>
    <row r="27" spans="1:18">
      <c r="A27" s="10">
        <v>2</v>
      </c>
      <c r="B27" s="16"/>
      <c r="C27" s="17" t="s">
        <v>56</v>
      </c>
      <c r="D27" s="17" t="s">
        <v>57</v>
      </c>
      <c r="E27" s="17" t="s">
        <v>58</v>
      </c>
      <c r="F27" s="19">
        <v>3.132</v>
      </c>
      <c r="G27" s="19"/>
      <c r="H27" s="19"/>
      <c r="I27" s="19">
        <v>3.132</v>
      </c>
      <c r="J27" s="19">
        <v>3.132</v>
      </c>
      <c r="K27" s="19"/>
      <c r="L27" s="19"/>
      <c r="M27" s="19">
        <v>3.132</v>
      </c>
      <c r="N27" s="19">
        <v>2021</v>
      </c>
      <c r="O27" s="18">
        <f t="shared" si="3"/>
        <v>250.56</v>
      </c>
      <c r="P27" s="18">
        <f t="shared" si="4"/>
        <v>187.92</v>
      </c>
      <c r="Q27" s="18">
        <f t="shared" si="5"/>
        <v>62.64</v>
      </c>
      <c r="R27" s="18" t="s">
        <v>55</v>
      </c>
    </row>
    <row r="28" spans="1:18">
      <c r="A28" s="10">
        <v>3</v>
      </c>
      <c r="B28" s="16"/>
      <c r="C28" s="17" t="s">
        <v>56</v>
      </c>
      <c r="D28" s="17" t="s">
        <v>59</v>
      </c>
      <c r="E28" s="17" t="s">
        <v>60</v>
      </c>
      <c r="F28" s="19">
        <v>3.022</v>
      </c>
      <c r="G28" s="19"/>
      <c r="H28" s="19"/>
      <c r="I28" s="19">
        <v>3.022</v>
      </c>
      <c r="J28" s="19">
        <v>3.022</v>
      </c>
      <c r="K28" s="19"/>
      <c r="L28" s="19"/>
      <c r="M28" s="19">
        <v>3.022</v>
      </c>
      <c r="N28" s="19">
        <v>2021</v>
      </c>
      <c r="O28" s="18">
        <f t="shared" si="3"/>
        <v>241.76</v>
      </c>
      <c r="P28" s="18">
        <f t="shared" si="4"/>
        <v>181.32</v>
      </c>
      <c r="Q28" s="18">
        <f t="shared" si="5"/>
        <v>60.44</v>
      </c>
      <c r="R28" s="18" t="s">
        <v>55</v>
      </c>
    </row>
    <row r="29" spans="1:18">
      <c r="A29" s="10">
        <v>4</v>
      </c>
      <c r="B29" s="16"/>
      <c r="C29" s="17" t="s">
        <v>61</v>
      </c>
      <c r="D29" s="17" t="s">
        <v>62</v>
      </c>
      <c r="E29" s="17" t="s">
        <v>63</v>
      </c>
      <c r="F29" s="19">
        <v>4.319</v>
      </c>
      <c r="G29" s="19"/>
      <c r="H29" s="19"/>
      <c r="I29" s="19">
        <v>4.319</v>
      </c>
      <c r="J29" s="19">
        <v>4.319</v>
      </c>
      <c r="K29" s="19"/>
      <c r="L29" s="19"/>
      <c r="M29" s="19">
        <v>4.319</v>
      </c>
      <c r="N29" s="19">
        <v>2021</v>
      </c>
      <c r="O29" s="18">
        <f t="shared" si="3"/>
        <v>345.52</v>
      </c>
      <c r="P29" s="18">
        <f t="shared" si="4"/>
        <v>259.14</v>
      </c>
      <c r="Q29" s="18">
        <f t="shared" si="5"/>
        <v>86.38</v>
      </c>
      <c r="R29" s="18" t="s">
        <v>55</v>
      </c>
    </row>
    <row r="30" spans="1:18">
      <c r="A30" s="10">
        <v>5</v>
      </c>
      <c r="B30" s="16"/>
      <c r="C30" s="17" t="s">
        <v>64</v>
      </c>
      <c r="D30" s="17" t="s">
        <v>65</v>
      </c>
      <c r="E30" s="17" t="s">
        <v>66</v>
      </c>
      <c r="F30" s="19">
        <v>6.161</v>
      </c>
      <c r="G30" s="19"/>
      <c r="H30" s="19"/>
      <c r="I30" s="19">
        <v>6.161</v>
      </c>
      <c r="J30" s="19">
        <v>6.161</v>
      </c>
      <c r="K30" s="19"/>
      <c r="L30" s="19"/>
      <c r="M30" s="19">
        <v>6.161</v>
      </c>
      <c r="N30" s="19">
        <v>2021</v>
      </c>
      <c r="O30" s="18">
        <f t="shared" si="3"/>
        <v>492.88</v>
      </c>
      <c r="P30" s="18">
        <f t="shared" si="4"/>
        <v>369.66</v>
      </c>
      <c r="Q30" s="18">
        <f t="shared" si="5"/>
        <v>123.22</v>
      </c>
      <c r="R30" s="18" t="s">
        <v>55</v>
      </c>
    </row>
    <row r="31" spans="1:18">
      <c r="A31" s="10">
        <v>6</v>
      </c>
      <c r="B31" s="16"/>
      <c r="C31" s="17" t="s">
        <v>64</v>
      </c>
      <c r="D31" s="17" t="s">
        <v>67</v>
      </c>
      <c r="E31" s="17" t="s">
        <v>68</v>
      </c>
      <c r="F31" s="19">
        <v>3.599</v>
      </c>
      <c r="G31" s="19"/>
      <c r="H31" s="19"/>
      <c r="I31" s="19">
        <v>3.599</v>
      </c>
      <c r="J31" s="19">
        <v>3.599</v>
      </c>
      <c r="K31" s="19"/>
      <c r="L31" s="19"/>
      <c r="M31" s="19">
        <v>3.599</v>
      </c>
      <c r="N31" s="19">
        <v>2021</v>
      </c>
      <c r="O31" s="18">
        <f t="shared" si="3"/>
        <v>287.92</v>
      </c>
      <c r="P31" s="18">
        <f t="shared" si="4"/>
        <v>215.94</v>
      </c>
      <c r="Q31" s="18">
        <f t="shared" si="5"/>
        <v>71.98</v>
      </c>
      <c r="R31" s="18" t="s">
        <v>55</v>
      </c>
    </row>
    <row r="32" spans="1:18">
      <c r="A32" s="10">
        <v>7</v>
      </c>
      <c r="B32" s="16"/>
      <c r="C32" s="17" t="s">
        <v>69</v>
      </c>
      <c r="D32" s="17" t="s">
        <v>70</v>
      </c>
      <c r="E32" s="17" t="s">
        <v>71</v>
      </c>
      <c r="F32" s="19">
        <v>4.979</v>
      </c>
      <c r="G32" s="19"/>
      <c r="H32" s="19"/>
      <c r="I32" s="19">
        <v>4.979</v>
      </c>
      <c r="J32" s="19">
        <v>4.979</v>
      </c>
      <c r="K32" s="19"/>
      <c r="L32" s="19"/>
      <c r="M32" s="19">
        <v>4.979</v>
      </c>
      <c r="N32" s="19">
        <v>2021</v>
      </c>
      <c r="O32" s="18">
        <f t="shared" si="3"/>
        <v>398.32</v>
      </c>
      <c r="P32" s="18">
        <f t="shared" si="4"/>
        <v>298.74</v>
      </c>
      <c r="Q32" s="18">
        <f t="shared" si="5"/>
        <v>99.58</v>
      </c>
      <c r="R32" s="18" t="s">
        <v>55</v>
      </c>
    </row>
    <row r="33" spans="1:18">
      <c r="A33" s="10">
        <v>8</v>
      </c>
      <c r="B33" s="16"/>
      <c r="C33" s="17" t="s">
        <v>72</v>
      </c>
      <c r="D33" s="17" t="s">
        <v>73</v>
      </c>
      <c r="E33" s="17" t="s">
        <v>74</v>
      </c>
      <c r="F33" s="19">
        <v>2.86</v>
      </c>
      <c r="G33" s="19"/>
      <c r="H33" s="19"/>
      <c r="I33" s="19">
        <v>2.86</v>
      </c>
      <c r="J33" s="19">
        <v>2.86</v>
      </c>
      <c r="K33" s="19"/>
      <c r="L33" s="19"/>
      <c r="M33" s="19">
        <v>2.86</v>
      </c>
      <c r="N33" s="19">
        <v>2022</v>
      </c>
      <c r="O33" s="18">
        <f t="shared" si="3"/>
        <v>228.8</v>
      </c>
      <c r="P33" s="18">
        <f t="shared" si="4"/>
        <v>171.6</v>
      </c>
      <c r="Q33" s="18">
        <f t="shared" si="5"/>
        <v>57.2</v>
      </c>
      <c r="R33" s="18" t="s">
        <v>55</v>
      </c>
    </row>
    <row r="34" spans="1:18">
      <c r="A34" s="10">
        <v>9</v>
      </c>
      <c r="B34" s="16"/>
      <c r="C34" s="17" t="s">
        <v>75</v>
      </c>
      <c r="D34" s="17" t="s">
        <v>76</v>
      </c>
      <c r="E34" s="17" t="s">
        <v>77</v>
      </c>
      <c r="F34" s="19">
        <v>5.686</v>
      </c>
      <c r="G34" s="19"/>
      <c r="H34" s="19"/>
      <c r="I34" s="19">
        <v>5.686</v>
      </c>
      <c r="J34" s="19">
        <v>5.686</v>
      </c>
      <c r="K34" s="19"/>
      <c r="L34" s="19"/>
      <c r="M34" s="19">
        <v>5.686</v>
      </c>
      <c r="N34" s="19">
        <v>2022</v>
      </c>
      <c r="O34" s="18">
        <f t="shared" si="3"/>
        <v>454.88</v>
      </c>
      <c r="P34" s="18">
        <f t="shared" si="4"/>
        <v>341.16</v>
      </c>
      <c r="Q34" s="18">
        <f t="shared" si="5"/>
        <v>113.72</v>
      </c>
      <c r="R34" s="18" t="s">
        <v>55</v>
      </c>
    </row>
    <row r="35" spans="1:18">
      <c r="A35" s="10">
        <v>10</v>
      </c>
      <c r="B35" s="16"/>
      <c r="C35" s="17" t="s">
        <v>78</v>
      </c>
      <c r="D35" s="17" t="s">
        <v>79</v>
      </c>
      <c r="E35" s="17" t="s">
        <v>80</v>
      </c>
      <c r="F35" s="19">
        <v>6.105</v>
      </c>
      <c r="G35" s="19"/>
      <c r="H35" s="19"/>
      <c r="I35" s="19">
        <v>6.105</v>
      </c>
      <c r="J35" s="19">
        <v>6.105</v>
      </c>
      <c r="K35" s="19"/>
      <c r="L35" s="19"/>
      <c r="M35" s="19">
        <v>6.105</v>
      </c>
      <c r="N35" s="19">
        <v>2022</v>
      </c>
      <c r="O35" s="18">
        <f t="shared" si="3"/>
        <v>488.4</v>
      </c>
      <c r="P35" s="18">
        <f t="shared" si="4"/>
        <v>366.3</v>
      </c>
      <c r="Q35" s="18">
        <f t="shared" si="5"/>
        <v>122.1</v>
      </c>
      <c r="R35" s="18" t="s">
        <v>55</v>
      </c>
    </row>
    <row r="36" spans="1:18">
      <c r="A36" s="10">
        <v>11</v>
      </c>
      <c r="B36" s="16"/>
      <c r="C36" s="12" t="s">
        <v>22</v>
      </c>
      <c r="D36" s="17" t="s">
        <v>81</v>
      </c>
      <c r="E36" s="17" t="s">
        <v>82</v>
      </c>
      <c r="F36" s="17">
        <v>4.37</v>
      </c>
      <c r="G36" s="15"/>
      <c r="H36" s="15"/>
      <c r="I36" s="17">
        <v>4.37</v>
      </c>
      <c r="J36" s="17">
        <v>4.37</v>
      </c>
      <c r="K36" s="15"/>
      <c r="L36" s="15"/>
      <c r="M36" s="17">
        <v>4.37</v>
      </c>
      <c r="N36" s="15">
        <v>2022</v>
      </c>
      <c r="O36" s="18">
        <f t="shared" si="3"/>
        <v>349.6</v>
      </c>
      <c r="P36" s="18">
        <f t="shared" si="4"/>
        <v>262.2</v>
      </c>
      <c r="Q36" s="18">
        <f t="shared" si="5"/>
        <v>87.4</v>
      </c>
      <c r="R36" s="18" t="s">
        <v>55</v>
      </c>
    </row>
    <row r="37" spans="1:18">
      <c r="A37" s="10">
        <v>12</v>
      </c>
      <c r="B37" s="16"/>
      <c r="C37" s="12" t="s">
        <v>22</v>
      </c>
      <c r="D37" s="17" t="s">
        <v>83</v>
      </c>
      <c r="E37" s="17" t="s">
        <v>84</v>
      </c>
      <c r="F37" s="17">
        <v>5.608</v>
      </c>
      <c r="G37" s="15"/>
      <c r="H37" s="15"/>
      <c r="I37" s="17">
        <v>5.608</v>
      </c>
      <c r="J37" s="17">
        <v>5.608</v>
      </c>
      <c r="K37" s="15"/>
      <c r="L37" s="15"/>
      <c r="M37" s="17">
        <v>5.608</v>
      </c>
      <c r="N37" s="15">
        <v>2022</v>
      </c>
      <c r="O37" s="18">
        <f t="shared" si="3"/>
        <v>448.64</v>
      </c>
      <c r="P37" s="18">
        <f t="shared" si="4"/>
        <v>336.48</v>
      </c>
      <c r="Q37" s="18">
        <f t="shared" si="5"/>
        <v>112.16</v>
      </c>
      <c r="R37" s="18" t="s">
        <v>55</v>
      </c>
    </row>
    <row r="38" spans="1:18">
      <c r="A38" s="10">
        <v>13</v>
      </c>
      <c r="B38" s="16"/>
      <c r="C38" s="17" t="s">
        <v>28</v>
      </c>
      <c r="D38" s="17" t="s">
        <v>85</v>
      </c>
      <c r="E38" s="17" t="s">
        <v>86</v>
      </c>
      <c r="F38" s="18">
        <v>2.003</v>
      </c>
      <c r="G38" s="15"/>
      <c r="H38" s="15"/>
      <c r="I38" s="18">
        <v>2.003</v>
      </c>
      <c r="J38" s="18">
        <v>2.003</v>
      </c>
      <c r="K38" s="15"/>
      <c r="L38" s="15"/>
      <c r="M38" s="18">
        <v>2.003</v>
      </c>
      <c r="N38" s="15">
        <v>2022</v>
      </c>
      <c r="O38" s="18">
        <f t="shared" si="3"/>
        <v>160.24</v>
      </c>
      <c r="P38" s="18">
        <f t="shared" si="4"/>
        <v>120.18</v>
      </c>
      <c r="Q38" s="18">
        <f t="shared" si="5"/>
        <v>40.06</v>
      </c>
      <c r="R38" s="18" t="s">
        <v>55</v>
      </c>
    </row>
    <row r="39" spans="1:18">
      <c r="A39" s="10">
        <v>14</v>
      </c>
      <c r="B39" s="16"/>
      <c r="C39" s="12" t="s">
        <v>33</v>
      </c>
      <c r="D39" s="13" t="s">
        <v>87</v>
      </c>
      <c r="E39" s="12" t="s">
        <v>88</v>
      </c>
      <c r="F39" s="18">
        <v>3.842</v>
      </c>
      <c r="G39" s="15"/>
      <c r="H39" s="15"/>
      <c r="I39" s="18">
        <v>3.842</v>
      </c>
      <c r="J39" s="18">
        <v>3.842</v>
      </c>
      <c r="K39" s="15"/>
      <c r="L39" s="15"/>
      <c r="M39" s="18">
        <v>3.842</v>
      </c>
      <c r="N39" s="15">
        <v>2023</v>
      </c>
      <c r="O39" s="18">
        <f t="shared" si="3"/>
        <v>307.36</v>
      </c>
      <c r="P39" s="18">
        <f t="shared" si="4"/>
        <v>230.52</v>
      </c>
      <c r="Q39" s="18">
        <f t="shared" si="5"/>
        <v>76.84</v>
      </c>
      <c r="R39" s="18" t="s">
        <v>55</v>
      </c>
    </row>
    <row r="40" spans="1:18">
      <c r="A40" s="10">
        <v>15</v>
      </c>
      <c r="B40" s="16"/>
      <c r="C40" s="17" t="s">
        <v>33</v>
      </c>
      <c r="D40" s="17" t="s">
        <v>89</v>
      </c>
      <c r="E40" s="17" t="s">
        <v>90</v>
      </c>
      <c r="F40" s="18">
        <v>5.296</v>
      </c>
      <c r="G40" s="15"/>
      <c r="H40" s="15"/>
      <c r="I40" s="18">
        <v>5.296</v>
      </c>
      <c r="J40" s="18">
        <v>5.296</v>
      </c>
      <c r="K40" s="15"/>
      <c r="L40" s="15"/>
      <c r="M40" s="18">
        <v>5.296</v>
      </c>
      <c r="N40" s="15">
        <v>2023</v>
      </c>
      <c r="O40" s="18">
        <f t="shared" si="3"/>
        <v>423.68</v>
      </c>
      <c r="P40" s="18">
        <f t="shared" si="4"/>
        <v>317.76</v>
      </c>
      <c r="Q40" s="18">
        <f t="shared" si="5"/>
        <v>105.92</v>
      </c>
      <c r="R40" s="18" t="s">
        <v>55</v>
      </c>
    </row>
    <row r="41" spans="1:18">
      <c r="A41" s="10">
        <v>16</v>
      </c>
      <c r="B41" s="16"/>
      <c r="C41" s="17" t="s">
        <v>33</v>
      </c>
      <c r="D41" s="17" t="s">
        <v>91</v>
      </c>
      <c r="E41" s="17" t="s">
        <v>92</v>
      </c>
      <c r="F41" s="18">
        <v>7.021</v>
      </c>
      <c r="G41" s="15"/>
      <c r="H41" s="15"/>
      <c r="I41" s="18">
        <v>7.021</v>
      </c>
      <c r="J41" s="18">
        <v>7.021</v>
      </c>
      <c r="K41" s="15"/>
      <c r="L41" s="15"/>
      <c r="M41" s="18">
        <v>7.021</v>
      </c>
      <c r="N41" s="15">
        <v>2023</v>
      </c>
      <c r="O41" s="18">
        <f t="shared" si="3"/>
        <v>561.68</v>
      </c>
      <c r="P41" s="18">
        <f t="shared" si="4"/>
        <v>421.26</v>
      </c>
      <c r="Q41" s="18">
        <f t="shared" si="5"/>
        <v>140.42</v>
      </c>
      <c r="R41" s="18" t="s">
        <v>55</v>
      </c>
    </row>
    <row r="42" spans="1:18">
      <c r="A42" s="10">
        <v>17</v>
      </c>
      <c r="B42" s="16"/>
      <c r="C42" s="17" t="s">
        <v>33</v>
      </c>
      <c r="D42" s="17" t="s">
        <v>93</v>
      </c>
      <c r="E42" s="17" t="s">
        <v>94</v>
      </c>
      <c r="F42" s="18">
        <v>3.689</v>
      </c>
      <c r="G42" s="15"/>
      <c r="H42" s="15"/>
      <c r="I42" s="18">
        <v>3.689</v>
      </c>
      <c r="J42" s="18">
        <v>3.689</v>
      </c>
      <c r="K42" s="15"/>
      <c r="L42" s="15"/>
      <c r="M42" s="18">
        <v>3.689</v>
      </c>
      <c r="N42" s="15">
        <v>2023</v>
      </c>
      <c r="O42" s="18">
        <f t="shared" si="3"/>
        <v>295.12</v>
      </c>
      <c r="P42" s="18">
        <f t="shared" si="4"/>
        <v>221.34</v>
      </c>
      <c r="Q42" s="18">
        <f t="shared" si="5"/>
        <v>73.78</v>
      </c>
      <c r="R42" s="18" t="s">
        <v>55</v>
      </c>
    </row>
    <row r="43" spans="1:18">
      <c r="A43" s="10">
        <v>18</v>
      </c>
      <c r="B43" s="16"/>
      <c r="C43" s="17" t="s">
        <v>38</v>
      </c>
      <c r="D43" s="13" t="s">
        <v>95</v>
      </c>
      <c r="E43" s="12" t="s">
        <v>96</v>
      </c>
      <c r="F43" s="14">
        <v>3</v>
      </c>
      <c r="G43" s="15"/>
      <c r="H43" s="15"/>
      <c r="I43" s="18">
        <v>3</v>
      </c>
      <c r="J43" s="18">
        <v>3</v>
      </c>
      <c r="K43" s="15"/>
      <c r="L43" s="15"/>
      <c r="M43" s="18">
        <v>3</v>
      </c>
      <c r="N43" s="15">
        <v>2023</v>
      </c>
      <c r="O43" s="18">
        <f t="shared" si="3"/>
        <v>240</v>
      </c>
      <c r="P43" s="18">
        <f t="shared" si="4"/>
        <v>180</v>
      </c>
      <c r="Q43" s="18">
        <f t="shared" si="5"/>
        <v>60</v>
      </c>
      <c r="R43" s="18" t="s">
        <v>55</v>
      </c>
    </row>
    <row r="44" spans="1:18">
      <c r="A44" s="10">
        <v>19</v>
      </c>
      <c r="B44" s="16"/>
      <c r="C44" s="17" t="s">
        <v>38</v>
      </c>
      <c r="D44" s="17" t="s">
        <v>97</v>
      </c>
      <c r="E44" s="17" t="s">
        <v>98</v>
      </c>
      <c r="F44" s="19">
        <v>4.68</v>
      </c>
      <c r="G44" s="15"/>
      <c r="H44" s="15"/>
      <c r="I44" s="19">
        <v>4.68</v>
      </c>
      <c r="J44" s="19">
        <v>4.68</v>
      </c>
      <c r="K44" s="15"/>
      <c r="L44" s="15"/>
      <c r="M44" s="19">
        <v>4.68</v>
      </c>
      <c r="N44" s="15">
        <v>2023</v>
      </c>
      <c r="O44" s="18">
        <f t="shared" si="3"/>
        <v>374.4</v>
      </c>
      <c r="P44" s="18">
        <f t="shared" si="4"/>
        <v>280.8</v>
      </c>
      <c r="Q44" s="18">
        <f t="shared" si="5"/>
        <v>93.6</v>
      </c>
      <c r="R44" s="18" t="s">
        <v>55</v>
      </c>
    </row>
    <row r="45" spans="1:18">
      <c r="A45" s="10">
        <v>20</v>
      </c>
      <c r="B45" s="16"/>
      <c r="C45" s="17" t="s">
        <v>49</v>
      </c>
      <c r="D45" s="17" t="s">
        <v>99</v>
      </c>
      <c r="E45" s="17" t="s">
        <v>100</v>
      </c>
      <c r="F45" s="19">
        <v>4.017</v>
      </c>
      <c r="G45" s="19"/>
      <c r="H45" s="19"/>
      <c r="I45" s="19">
        <v>4.017</v>
      </c>
      <c r="J45" s="19">
        <v>4.017</v>
      </c>
      <c r="K45" s="19"/>
      <c r="L45" s="19"/>
      <c r="M45" s="19">
        <v>4.017</v>
      </c>
      <c r="N45" s="15">
        <v>2023</v>
      </c>
      <c r="O45" s="18">
        <f t="shared" si="3"/>
        <v>321.36</v>
      </c>
      <c r="P45" s="18">
        <f t="shared" si="4"/>
        <v>241.02</v>
      </c>
      <c r="Q45" s="18">
        <f t="shared" si="5"/>
        <v>80.34</v>
      </c>
      <c r="R45" s="18" t="s">
        <v>55</v>
      </c>
    </row>
    <row r="46" spans="1:18">
      <c r="A46" s="10">
        <v>21</v>
      </c>
      <c r="B46" s="16"/>
      <c r="C46" s="17" t="s">
        <v>46</v>
      </c>
      <c r="D46" s="17" t="s">
        <v>47</v>
      </c>
      <c r="E46" s="17" t="s">
        <v>48</v>
      </c>
      <c r="F46" s="19">
        <v>4.98</v>
      </c>
      <c r="G46" s="19"/>
      <c r="H46" s="19"/>
      <c r="I46" s="19">
        <v>4.98</v>
      </c>
      <c r="J46" s="19">
        <v>4.98</v>
      </c>
      <c r="K46" s="19"/>
      <c r="L46" s="19"/>
      <c r="M46" s="19">
        <v>4.98</v>
      </c>
      <c r="N46" s="15">
        <v>2023</v>
      </c>
      <c r="O46" s="18">
        <f t="shared" si="3"/>
        <v>398.4</v>
      </c>
      <c r="P46" s="18">
        <f t="shared" si="4"/>
        <v>298.8</v>
      </c>
      <c r="Q46" s="18">
        <f t="shared" si="5"/>
        <v>99.6</v>
      </c>
      <c r="R46" s="18" t="s">
        <v>55</v>
      </c>
    </row>
    <row r="47" spans="1:18">
      <c r="A47" s="10">
        <v>22</v>
      </c>
      <c r="B47" s="16"/>
      <c r="C47" s="17" t="s">
        <v>49</v>
      </c>
      <c r="D47" s="17" t="s">
        <v>99</v>
      </c>
      <c r="E47" s="17" t="s">
        <v>100</v>
      </c>
      <c r="F47" s="19">
        <v>4.017</v>
      </c>
      <c r="G47" s="19"/>
      <c r="H47" s="19"/>
      <c r="I47" s="19">
        <v>4.017</v>
      </c>
      <c r="J47" s="19">
        <v>4.017</v>
      </c>
      <c r="K47" s="19"/>
      <c r="L47" s="19"/>
      <c r="M47" s="19">
        <v>4.017</v>
      </c>
      <c r="N47" s="19">
        <v>2024</v>
      </c>
      <c r="O47" s="18">
        <f t="shared" si="3"/>
        <v>321.36</v>
      </c>
      <c r="P47" s="18">
        <f t="shared" si="4"/>
        <v>241.02</v>
      </c>
      <c r="Q47" s="18">
        <f t="shared" si="5"/>
        <v>80.34</v>
      </c>
      <c r="R47" s="18" t="s">
        <v>55</v>
      </c>
    </row>
    <row r="48" spans="1:18">
      <c r="A48" s="10">
        <v>23</v>
      </c>
      <c r="B48" s="16"/>
      <c r="C48" s="17" t="s">
        <v>52</v>
      </c>
      <c r="D48" s="17" t="s">
        <v>101</v>
      </c>
      <c r="E48" s="17" t="s">
        <v>102</v>
      </c>
      <c r="F48" s="19">
        <v>3</v>
      </c>
      <c r="G48" s="19"/>
      <c r="H48" s="19"/>
      <c r="I48" s="19">
        <v>3</v>
      </c>
      <c r="J48" s="19">
        <v>3</v>
      </c>
      <c r="K48" s="19"/>
      <c r="L48" s="19"/>
      <c r="M48" s="19">
        <v>3</v>
      </c>
      <c r="N48" s="19">
        <v>2024</v>
      </c>
      <c r="O48" s="18">
        <f t="shared" si="3"/>
        <v>240</v>
      </c>
      <c r="P48" s="18">
        <f t="shared" si="4"/>
        <v>180</v>
      </c>
      <c r="Q48" s="18">
        <f t="shared" si="5"/>
        <v>60</v>
      </c>
      <c r="R48" s="18" t="s">
        <v>55</v>
      </c>
    </row>
    <row r="49" spans="1:18">
      <c r="A49" s="10">
        <v>24</v>
      </c>
      <c r="B49" s="16"/>
      <c r="C49" s="17" t="s">
        <v>69</v>
      </c>
      <c r="D49" s="17" t="s">
        <v>103</v>
      </c>
      <c r="E49" s="17" t="s">
        <v>104</v>
      </c>
      <c r="F49" s="19">
        <v>3.922</v>
      </c>
      <c r="G49" s="19"/>
      <c r="H49" s="19"/>
      <c r="I49" s="19">
        <v>3.922</v>
      </c>
      <c r="J49" s="19">
        <v>3.922</v>
      </c>
      <c r="K49" s="19"/>
      <c r="L49" s="19"/>
      <c r="M49" s="19">
        <v>3.922</v>
      </c>
      <c r="N49" s="19">
        <v>2024</v>
      </c>
      <c r="O49" s="18">
        <f t="shared" si="3"/>
        <v>313.76</v>
      </c>
      <c r="P49" s="18">
        <f t="shared" si="4"/>
        <v>235.32</v>
      </c>
      <c r="Q49" s="18">
        <f t="shared" si="5"/>
        <v>78.44</v>
      </c>
      <c r="R49" s="18" t="s">
        <v>55</v>
      </c>
    </row>
    <row r="50" spans="1:18">
      <c r="A50" s="10">
        <v>25</v>
      </c>
      <c r="B50" s="16"/>
      <c r="C50" s="17" t="s">
        <v>56</v>
      </c>
      <c r="D50" s="17" t="s">
        <v>105</v>
      </c>
      <c r="E50" s="17" t="s">
        <v>106</v>
      </c>
      <c r="F50" s="19">
        <v>2.023</v>
      </c>
      <c r="G50" s="19"/>
      <c r="H50" s="19"/>
      <c r="I50" s="19">
        <v>2.023</v>
      </c>
      <c r="J50" s="19">
        <v>2.023</v>
      </c>
      <c r="K50" s="19"/>
      <c r="L50" s="19"/>
      <c r="M50" s="19">
        <v>2.023</v>
      </c>
      <c r="N50" s="19">
        <v>2024</v>
      </c>
      <c r="O50" s="18">
        <f t="shared" si="3"/>
        <v>161.84</v>
      </c>
      <c r="P50" s="18">
        <f t="shared" si="4"/>
        <v>121.38</v>
      </c>
      <c r="Q50" s="18">
        <f t="shared" si="5"/>
        <v>40.46</v>
      </c>
      <c r="R50" s="18" t="s">
        <v>55</v>
      </c>
    </row>
    <row r="51" spans="1:18">
      <c r="A51" s="10">
        <v>26</v>
      </c>
      <c r="B51" s="16"/>
      <c r="C51" s="17" t="s">
        <v>56</v>
      </c>
      <c r="D51" s="17" t="s">
        <v>107</v>
      </c>
      <c r="E51" s="17" t="s">
        <v>108</v>
      </c>
      <c r="F51" s="19">
        <v>5.402</v>
      </c>
      <c r="G51" s="19"/>
      <c r="H51" s="19"/>
      <c r="I51" s="19">
        <v>5.402</v>
      </c>
      <c r="J51" s="19">
        <v>5.402</v>
      </c>
      <c r="K51" s="19"/>
      <c r="L51" s="19"/>
      <c r="M51" s="19">
        <v>5.402</v>
      </c>
      <c r="N51" s="19">
        <v>2024</v>
      </c>
      <c r="O51" s="18">
        <f t="shared" si="3"/>
        <v>432.16</v>
      </c>
      <c r="P51" s="18">
        <f t="shared" si="4"/>
        <v>324.12</v>
      </c>
      <c r="Q51" s="18">
        <f t="shared" si="5"/>
        <v>108.04</v>
      </c>
      <c r="R51" s="18" t="s">
        <v>55</v>
      </c>
    </row>
    <row r="52" spans="1:18">
      <c r="A52" s="10">
        <v>27</v>
      </c>
      <c r="B52" s="16"/>
      <c r="C52" s="17" t="s">
        <v>56</v>
      </c>
      <c r="D52" s="17" t="s">
        <v>109</v>
      </c>
      <c r="E52" s="17" t="s">
        <v>110</v>
      </c>
      <c r="F52" s="19">
        <v>5.233</v>
      </c>
      <c r="G52" s="19"/>
      <c r="H52" s="19"/>
      <c r="I52" s="19">
        <v>5.233</v>
      </c>
      <c r="J52" s="19">
        <v>5.233</v>
      </c>
      <c r="K52" s="19"/>
      <c r="L52" s="19"/>
      <c r="M52" s="19">
        <v>5.233</v>
      </c>
      <c r="N52" s="19">
        <v>2024</v>
      </c>
      <c r="O52" s="18">
        <f t="shared" si="3"/>
        <v>418.64</v>
      </c>
      <c r="P52" s="18">
        <f t="shared" si="4"/>
        <v>313.98</v>
      </c>
      <c r="Q52" s="18">
        <f t="shared" si="5"/>
        <v>104.66</v>
      </c>
      <c r="R52" s="18" t="s">
        <v>55</v>
      </c>
    </row>
    <row r="53" spans="1:18">
      <c r="A53" s="10">
        <v>28</v>
      </c>
      <c r="B53" s="16"/>
      <c r="C53" s="17" t="s">
        <v>64</v>
      </c>
      <c r="D53" s="17" t="s">
        <v>111</v>
      </c>
      <c r="E53" s="17" t="s">
        <v>112</v>
      </c>
      <c r="F53" s="19">
        <v>1.687</v>
      </c>
      <c r="G53" s="19"/>
      <c r="H53" s="19"/>
      <c r="I53" s="19">
        <v>1.687</v>
      </c>
      <c r="J53" s="19">
        <v>1.687</v>
      </c>
      <c r="K53" s="19"/>
      <c r="L53" s="19"/>
      <c r="M53" s="19">
        <v>1.687</v>
      </c>
      <c r="N53" s="19">
        <v>2024</v>
      </c>
      <c r="O53" s="18">
        <f t="shared" si="3"/>
        <v>134.96</v>
      </c>
      <c r="P53" s="18">
        <f t="shared" si="4"/>
        <v>101.22</v>
      </c>
      <c r="Q53" s="18">
        <f t="shared" si="5"/>
        <v>33.74</v>
      </c>
      <c r="R53" s="18" t="s">
        <v>55</v>
      </c>
    </row>
    <row r="54" ht="22.5" spans="1:18">
      <c r="A54" s="10">
        <v>29</v>
      </c>
      <c r="B54" s="16"/>
      <c r="C54" s="17" t="s">
        <v>64</v>
      </c>
      <c r="D54" s="17" t="s">
        <v>113</v>
      </c>
      <c r="E54" s="17" t="s">
        <v>114</v>
      </c>
      <c r="F54" s="19">
        <v>1.928</v>
      </c>
      <c r="G54" s="19"/>
      <c r="H54" s="19"/>
      <c r="I54" s="19">
        <v>1.928</v>
      </c>
      <c r="J54" s="19">
        <v>1.928</v>
      </c>
      <c r="K54" s="19"/>
      <c r="L54" s="19"/>
      <c r="M54" s="19">
        <v>1.928</v>
      </c>
      <c r="N54" s="19">
        <v>2025</v>
      </c>
      <c r="O54" s="18">
        <f t="shared" si="3"/>
        <v>154.24</v>
      </c>
      <c r="P54" s="18">
        <f t="shared" si="4"/>
        <v>115.68</v>
      </c>
      <c r="Q54" s="18">
        <f t="shared" si="5"/>
        <v>38.56</v>
      </c>
      <c r="R54" s="18" t="s">
        <v>55</v>
      </c>
    </row>
    <row r="55" spans="1:18">
      <c r="A55" s="10">
        <v>30</v>
      </c>
      <c r="B55" s="16"/>
      <c r="C55" s="17" t="s">
        <v>69</v>
      </c>
      <c r="D55" s="17" t="s">
        <v>115</v>
      </c>
      <c r="E55" s="17" t="s">
        <v>116</v>
      </c>
      <c r="F55" s="19">
        <v>2.291</v>
      </c>
      <c r="G55" s="19"/>
      <c r="H55" s="19"/>
      <c r="I55" s="19">
        <v>2.291</v>
      </c>
      <c r="J55" s="19">
        <v>2.291</v>
      </c>
      <c r="K55" s="19"/>
      <c r="L55" s="19"/>
      <c r="M55" s="19">
        <v>2.291</v>
      </c>
      <c r="N55" s="19">
        <v>2025</v>
      </c>
      <c r="O55" s="18">
        <f t="shared" si="3"/>
        <v>183.28</v>
      </c>
      <c r="P55" s="18">
        <f t="shared" si="4"/>
        <v>137.46</v>
      </c>
      <c r="Q55" s="18">
        <f t="shared" si="5"/>
        <v>45.82</v>
      </c>
      <c r="R55" s="18" t="s">
        <v>55</v>
      </c>
    </row>
    <row r="56" spans="1:18">
      <c r="A56" s="10">
        <v>31</v>
      </c>
      <c r="B56" s="16"/>
      <c r="C56" s="17" t="s">
        <v>72</v>
      </c>
      <c r="D56" s="17" t="s">
        <v>117</v>
      </c>
      <c r="E56" s="17" t="s">
        <v>118</v>
      </c>
      <c r="F56" s="19">
        <v>2.459</v>
      </c>
      <c r="G56" s="19"/>
      <c r="H56" s="19"/>
      <c r="I56" s="19">
        <v>2.459</v>
      </c>
      <c r="J56" s="19">
        <v>2.459</v>
      </c>
      <c r="K56" s="19"/>
      <c r="L56" s="19"/>
      <c r="M56" s="19">
        <v>2.459</v>
      </c>
      <c r="N56" s="19">
        <v>2025</v>
      </c>
      <c r="O56" s="18">
        <f t="shared" si="3"/>
        <v>196.72</v>
      </c>
      <c r="P56" s="18">
        <f t="shared" si="4"/>
        <v>147.54</v>
      </c>
      <c r="Q56" s="18">
        <f t="shared" si="5"/>
        <v>49.18</v>
      </c>
      <c r="R56" s="18" t="s">
        <v>55</v>
      </c>
    </row>
    <row r="57" spans="1:18">
      <c r="A57" s="10">
        <v>32</v>
      </c>
      <c r="B57" s="16"/>
      <c r="C57" s="17" t="s">
        <v>78</v>
      </c>
      <c r="D57" s="17" t="s">
        <v>119</v>
      </c>
      <c r="E57" s="17" t="s">
        <v>120</v>
      </c>
      <c r="F57" s="19">
        <v>7.042</v>
      </c>
      <c r="G57" s="19"/>
      <c r="H57" s="19"/>
      <c r="I57" s="19">
        <v>7.042</v>
      </c>
      <c r="J57" s="19">
        <v>7.042</v>
      </c>
      <c r="K57" s="19"/>
      <c r="L57" s="19"/>
      <c r="M57" s="19">
        <v>7.042</v>
      </c>
      <c r="N57" s="19">
        <v>2025</v>
      </c>
      <c r="O57" s="18">
        <f t="shared" si="3"/>
        <v>563.36</v>
      </c>
      <c r="P57" s="18">
        <f t="shared" si="4"/>
        <v>422.52</v>
      </c>
      <c r="Q57" s="18">
        <f t="shared" si="5"/>
        <v>140.84</v>
      </c>
      <c r="R57" s="18" t="s">
        <v>55</v>
      </c>
    </row>
    <row r="58" spans="1:18">
      <c r="A58" s="10">
        <v>33</v>
      </c>
      <c r="B58" s="16"/>
      <c r="C58" s="17" t="s">
        <v>78</v>
      </c>
      <c r="D58" s="17" t="s">
        <v>121</v>
      </c>
      <c r="E58" s="17" t="s">
        <v>122</v>
      </c>
      <c r="F58" s="19">
        <v>3.298</v>
      </c>
      <c r="G58" s="19"/>
      <c r="H58" s="19"/>
      <c r="I58" s="19">
        <v>3.298</v>
      </c>
      <c r="J58" s="19">
        <v>3.298</v>
      </c>
      <c r="K58" s="19"/>
      <c r="L58" s="19"/>
      <c r="M58" s="19">
        <v>3.298</v>
      </c>
      <c r="N58" s="19">
        <v>2025</v>
      </c>
      <c r="O58" s="18">
        <f t="shared" si="3"/>
        <v>263.84</v>
      </c>
      <c r="P58" s="18">
        <f t="shared" si="4"/>
        <v>197.88</v>
      </c>
      <c r="Q58" s="18">
        <f t="shared" si="5"/>
        <v>65.96</v>
      </c>
      <c r="R58" s="18" t="s">
        <v>55</v>
      </c>
    </row>
    <row r="59" spans="1:18">
      <c r="A59" s="10">
        <v>34</v>
      </c>
      <c r="B59" s="20"/>
      <c r="C59" s="12" t="s">
        <v>22</v>
      </c>
      <c r="D59" s="13" t="s">
        <v>123</v>
      </c>
      <c r="E59" s="12" t="s">
        <v>124</v>
      </c>
      <c r="F59" s="14">
        <v>4.441</v>
      </c>
      <c r="G59" s="15"/>
      <c r="H59" s="15"/>
      <c r="I59" s="14">
        <v>4.441</v>
      </c>
      <c r="J59" s="14">
        <v>4.441</v>
      </c>
      <c r="K59" s="15"/>
      <c r="L59" s="15"/>
      <c r="M59" s="14">
        <v>4.441</v>
      </c>
      <c r="N59" s="19">
        <v>2025</v>
      </c>
      <c r="O59" s="18">
        <f t="shared" si="3"/>
        <v>355.28</v>
      </c>
      <c r="P59" s="18">
        <f t="shared" si="4"/>
        <v>266.46</v>
      </c>
      <c r="Q59" s="18">
        <f t="shared" si="5"/>
        <v>88.82</v>
      </c>
      <c r="R59" s="18" t="s">
        <v>55</v>
      </c>
    </row>
  </sheetData>
  <mergeCells count="20">
    <mergeCell ref="A1:R1"/>
    <mergeCell ref="F2:I2"/>
    <mergeCell ref="J2:M2"/>
    <mergeCell ref="O2:Q2"/>
    <mergeCell ref="A4:B4"/>
    <mergeCell ref="A8:B8"/>
    <mergeCell ref="A12:B12"/>
    <mergeCell ref="A13:D13"/>
    <mergeCell ref="A25:D25"/>
    <mergeCell ref="A2:A3"/>
    <mergeCell ref="B2:B3"/>
    <mergeCell ref="B5:B7"/>
    <mergeCell ref="B9:B11"/>
    <mergeCell ref="B14:B24"/>
    <mergeCell ref="B26:B59"/>
    <mergeCell ref="C2:C3"/>
    <mergeCell ref="D2:D3"/>
    <mergeCell ref="E2:E3"/>
    <mergeCell ref="N2:N3"/>
    <mergeCell ref="R2:R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老旧路升级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静若处子</cp:lastModifiedBy>
  <dcterms:created xsi:type="dcterms:W3CDTF">2015-06-05T18:19:00Z</dcterms:created>
  <dcterms:modified xsi:type="dcterms:W3CDTF">2023-07-18T08:08:30Z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0C29A445B56340B0899EF281D37A4285_13</vt:lpwstr>
  </property>
</Properties>
</file>