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乡镇三级" sheetId="2" r:id="rId1"/>
  </sheets>
  <calcPr calcId="144525"/>
</workbook>
</file>

<file path=xl/sharedStrings.xml><?xml version="1.0" encoding="utf-8"?>
<sst xmlns="http://schemas.openxmlformats.org/spreadsheetml/2006/main" count="79" uniqueCount="54">
  <si>
    <r>
      <t>表二、天水市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黑体"/>
        <charset val="134"/>
      </rPr>
      <t>十四五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黑体"/>
        <charset val="134"/>
      </rPr>
      <t>乡镇通三级及以上等级公路规划建设项目表</t>
    </r>
  </si>
  <si>
    <t>序号</t>
  </si>
  <si>
    <t>县区名称</t>
  </si>
  <si>
    <t>通乡镇名称</t>
  </si>
  <si>
    <t>线路编码</t>
  </si>
  <si>
    <t>线路名称</t>
  </si>
  <si>
    <t>建设性质（新建/改建）</t>
  </si>
  <si>
    <t>现状等级（公里）</t>
  </si>
  <si>
    <t>建设规模（公里）</t>
  </si>
  <si>
    <t>建设年限</t>
  </si>
  <si>
    <t>估算投资（万元）</t>
  </si>
  <si>
    <t>备注</t>
  </si>
  <si>
    <t>合计</t>
  </si>
  <si>
    <t>二级</t>
  </si>
  <si>
    <t>三级</t>
  </si>
  <si>
    <t>四级</t>
  </si>
  <si>
    <t>申请国家及省上投资</t>
  </si>
  <si>
    <t>地方自筹</t>
  </si>
  <si>
    <t>一、县道小计</t>
  </si>
  <si>
    <t>小计</t>
  </si>
  <si>
    <t>张家川县</t>
  </si>
  <si>
    <r>
      <rPr>
        <sz val="9"/>
        <color theme="1"/>
        <rFont val="宋体"/>
        <charset val="134"/>
      </rPr>
      <t>马关镇、龙山镇</t>
    </r>
  </si>
  <si>
    <t>X545620525</t>
  </si>
  <si>
    <r>
      <rPr>
        <sz val="9"/>
        <color theme="1"/>
        <rFont val="宋体"/>
        <charset val="134"/>
      </rPr>
      <t>梁山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李山</t>
    </r>
  </si>
  <si>
    <r>
      <rPr>
        <sz val="9"/>
        <color theme="1"/>
        <rFont val="宋体"/>
        <charset val="134"/>
      </rPr>
      <t>改建</t>
    </r>
  </si>
  <si>
    <t>2021-2023</t>
  </si>
  <si>
    <t>以奖代补</t>
  </si>
  <si>
    <t>龙山镇、刘堡镇、张川镇、平安乡</t>
  </si>
  <si>
    <t>X546620525</t>
  </si>
  <si>
    <r>
      <rPr>
        <sz val="9"/>
        <color theme="1"/>
        <rFont val="宋体"/>
        <charset val="134"/>
      </rPr>
      <t>龙山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平安</t>
    </r>
  </si>
  <si>
    <t>2022-2024</t>
  </si>
  <si>
    <t>储备项目</t>
  </si>
  <si>
    <t>张棉乡、恭门镇、闫家乡</t>
  </si>
  <si>
    <t>X201620525</t>
  </si>
  <si>
    <r>
      <rPr>
        <sz val="9"/>
        <color theme="1"/>
        <rFont val="宋体"/>
        <charset val="134"/>
      </rPr>
      <t>张棉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温沟</t>
    </r>
  </si>
  <si>
    <t>2023-2025</t>
  </si>
  <si>
    <t>平安乡、恭门镇</t>
  </si>
  <si>
    <t>X213620525</t>
  </si>
  <si>
    <r>
      <rPr>
        <sz val="9"/>
        <color theme="1"/>
        <rFont val="宋体"/>
        <charset val="134"/>
      </rPr>
      <t>平安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李崖</t>
    </r>
  </si>
  <si>
    <t>二、乡道小计</t>
  </si>
  <si>
    <t>张川镇、刘堡镇</t>
  </si>
  <si>
    <t>Y304620525</t>
  </si>
  <si>
    <r>
      <rPr>
        <sz val="9"/>
        <color theme="1"/>
        <rFont val="宋体"/>
        <charset val="134"/>
      </rPr>
      <t>东街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峡里</t>
    </r>
  </si>
  <si>
    <t>改建</t>
  </si>
  <si>
    <t>连五乡、马关镇</t>
  </si>
  <si>
    <t>Y650620525</t>
  </si>
  <si>
    <r>
      <rPr>
        <sz val="9"/>
        <color theme="1"/>
        <rFont val="宋体"/>
        <charset val="134"/>
      </rPr>
      <t>马咀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上豆</t>
    </r>
  </si>
  <si>
    <t>马鹿镇、闫家乡</t>
  </si>
  <si>
    <t>Y308620525</t>
  </si>
  <si>
    <r>
      <rPr>
        <sz val="9"/>
        <color theme="1"/>
        <rFont val="宋体"/>
        <charset val="134"/>
      </rPr>
      <t>马鹿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付堡</t>
    </r>
  </si>
  <si>
    <t>大阳乡、胡川镇</t>
  </si>
  <si>
    <t>Y303620525</t>
  </si>
  <si>
    <t>胡川-大阳</t>
  </si>
  <si>
    <t>2022-2025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</si>
</sst>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12"/>
      <color rgb="FF000000"/>
      <name val="Times New Roman"/>
      <charset val="134"/>
    </font>
    <font>
      <b/>
      <sz val="10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Helv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0"/>
    </font>
    <font>
      <sz val="9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3" fillId="0" borderId="0">
      <alignment vertical="top"/>
      <protection locked="0"/>
    </xf>
    <xf numFmtId="0" fontId="34" fillId="12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9" fillId="0" borderId="0"/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0" fillId="0" borderId="0">
      <alignment vertical="top"/>
      <protection locked="0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26" fillId="0" borderId="0"/>
    <xf numFmtId="0" fontId="2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1年农村饮水安全工程建设进展情况月报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4" xfId="55"/>
    <cellStyle name="常规_“十三五”产业路项目表（表四）" xfId="56"/>
    <cellStyle name="常规_天水市“十二五”桥梁规划表" xfId="57"/>
    <cellStyle name="样式 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M22" sqref="M22"/>
    </sheetView>
  </sheetViews>
  <sheetFormatPr defaultColWidth="9" defaultRowHeight="14.25"/>
  <cols>
    <col min="1" max="1" width="4.25" customWidth="1"/>
    <col min="2" max="2" width="4.75" customWidth="1"/>
    <col min="3" max="3" width="11.5" customWidth="1"/>
    <col min="4" max="4" width="9.5" customWidth="1"/>
    <col min="5" max="5" width="8.625" customWidth="1"/>
    <col min="6" max="6" width="7.375" customWidth="1"/>
    <col min="7" max="7" width="8.25" customWidth="1"/>
    <col min="8" max="8" width="3.5" customWidth="1"/>
    <col min="9" max="9" width="3.125" customWidth="1"/>
    <col min="10" max="11" width="8.125" customWidth="1"/>
    <col min="12" max="12" width="5.375" customWidth="1"/>
    <col min="13" max="13" width="6.875" customWidth="1"/>
    <col min="14" max="14" width="4.75" customWidth="1"/>
    <col min="15" max="16" width="9.25" customWidth="1"/>
    <col min="17" max="17" width="9.625" customWidth="1"/>
    <col min="18" max="18" width="7.75" customWidth="1"/>
    <col min="19" max="19" width="8.5" customWidth="1"/>
  </cols>
  <sheetData>
    <row r="1" ht="26.2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1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  <c r="I2" s="3"/>
      <c r="J2" s="3"/>
      <c r="K2" s="3" t="s">
        <v>8</v>
      </c>
      <c r="L2" s="3"/>
      <c r="M2" s="3"/>
      <c r="N2" s="3"/>
      <c r="O2" s="3" t="s">
        <v>9</v>
      </c>
      <c r="P2" s="3" t="s">
        <v>10</v>
      </c>
      <c r="Q2" s="3"/>
      <c r="R2" s="3"/>
      <c r="S2" s="3" t="s">
        <v>11</v>
      </c>
    </row>
    <row r="3" ht="47" customHeight="1" spans="1:19">
      <c r="A3" s="3"/>
      <c r="B3" s="3"/>
      <c r="C3" s="3"/>
      <c r="D3" s="3"/>
      <c r="E3" s="3"/>
      <c r="F3" s="5"/>
      <c r="G3" s="3" t="s">
        <v>12</v>
      </c>
      <c r="H3" s="3" t="s">
        <v>13</v>
      </c>
      <c r="I3" s="3" t="s">
        <v>14</v>
      </c>
      <c r="J3" s="3" t="s">
        <v>15</v>
      </c>
      <c r="K3" s="3" t="s">
        <v>12</v>
      </c>
      <c r="L3" s="3" t="s">
        <v>13</v>
      </c>
      <c r="M3" s="3" t="s">
        <v>14</v>
      </c>
      <c r="N3" s="3" t="s">
        <v>15</v>
      </c>
      <c r="O3" s="3"/>
      <c r="P3" s="3" t="s">
        <v>12</v>
      </c>
      <c r="Q3" s="28" t="s">
        <v>16</v>
      </c>
      <c r="R3" s="28" t="s">
        <v>17</v>
      </c>
      <c r="S3" s="3"/>
    </row>
    <row r="4" ht="36" customHeight="1" spans="1:19">
      <c r="A4" s="6" t="s">
        <v>18</v>
      </c>
      <c r="B4" s="6"/>
      <c r="C4" s="6"/>
      <c r="D4" s="6"/>
      <c r="E4" s="7" t="s">
        <v>12</v>
      </c>
      <c r="F4" s="7"/>
      <c r="G4" s="8">
        <f>G6+G7+G8+G9</f>
        <v>148.1</v>
      </c>
      <c r="H4" s="9"/>
      <c r="I4" s="9"/>
      <c r="J4" s="9"/>
      <c r="K4" s="9"/>
      <c r="L4" s="9"/>
      <c r="M4" s="9"/>
      <c r="N4" s="9"/>
      <c r="O4" s="9"/>
      <c r="P4" s="8">
        <f>P6+P7+P8+P9</f>
        <v>56278</v>
      </c>
      <c r="Q4" s="17"/>
      <c r="R4" s="17"/>
      <c r="S4" s="29"/>
    </row>
    <row r="5" ht="36" customHeight="1" spans="1:19">
      <c r="A5" s="10" t="s">
        <v>19</v>
      </c>
      <c r="B5" s="11"/>
      <c r="C5" s="11"/>
      <c r="D5" s="11"/>
      <c r="E5" s="12"/>
      <c r="F5" s="13"/>
      <c r="G5" s="14">
        <f>G6</f>
        <v>32.297</v>
      </c>
      <c r="H5" s="14"/>
      <c r="I5" s="14"/>
      <c r="J5" s="14">
        <f>J6</f>
        <v>32.297</v>
      </c>
      <c r="K5" s="14">
        <f>K6</f>
        <v>32.297</v>
      </c>
      <c r="L5" s="14"/>
      <c r="M5" s="14">
        <v>32.297</v>
      </c>
      <c r="N5" s="14"/>
      <c r="O5" s="14"/>
      <c r="P5" s="14">
        <f>P6</f>
        <v>12272.86</v>
      </c>
      <c r="Q5" s="14">
        <f>Q6</f>
        <v>10335.04</v>
      </c>
      <c r="R5" s="14">
        <f>R6</f>
        <v>1937.82</v>
      </c>
      <c r="S5" s="29"/>
    </row>
    <row r="6" ht="36" customHeight="1" spans="1:19">
      <c r="A6" s="15">
        <v>1</v>
      </c>
      <c r="B6" s="16" t="s">
        <v>20</v>
      </c>
      <c r="C6" s="17" t="s">
        <v>21</v>
      </c>
      <c r="D6" s="17" t="s">
        <v>22</v>
      </c>
      <c r="E6" s="18" t="s">
        <v>23</v>
      </c>
      <c r="F6" s="17" t="s">
        <v>24</v>
      </c>
      <c r="G6" s="17">
        <v>32.297</v>
      </c>
      <c r="H6" s="17"/>
      <c r="I6" s="17"/>
      <c r="J6" s="17">
        <v>32.297</v>
      </c>
      <c r="K6" s="17">
        <v>32.297</v>
      </c>
      <c r="L6" s="17"/>
      <c r="M6" s="17">
        <v>32.297</v>
      </c>
      <c r="N6" s="17"/>
      <c r="O6" s="17" t="s">
        <v>25</v>
      </c>
      <c r="P6" s="17">
        <f>Q6+R6</f>
        <v>12272.86</v>
      </c>
      <c r="Q6" s="17">
        <f>M6*320</f>
        <v>10335.04</v>
      </c>
      <c r="R6" s="17">
        <f>M6*60</f>
        <v>1937.82</v>
      </c>
      <c r="S6" s="29" t="s">
        <v>26</v>
      </c>
    </row>
    <row r="7" ht="36" customHeight="1" spans="1:21">
      <c r="A7" s="15">
        <v>2</v>
      </c>
      <c r="B7" s="19"/>
      <c r="C7" s="18" t="s">
        <v>27</v>
      </c>
      <c r="D7" s="17" t="s">
        <v>28</v>
      </c>
      <c r="E7" s="18" t="s">
        <v>29</v>
      </c>
      <c r="F7" s="17" t="s">
        <v>24</v>
      </c>
      <c r="G7" s="17">
        <v>37.848</v>
      </c>
      <c r="H7" s="17"/>
      <c r="I7" s="17"/>
      <c r="J7" s="17">
        <v>37.848</v>
      </c>
      <c r="K7" s="17">
        <v>37.848</v>
      </c>
      <c r="L7" s="17"/>
      <c r="M7" s="17">
        <v>37.848</v>
      </c>
      <c r="N7" s="17"/>
      <c r="O7" s="17" t="s">
        <v>30</v>
      </c>
      <c r="P7" s="17">
        <f>Q7+R7</f>
        <v>14382.24</v>
      </c>
      <c r="Q7" s="17">
        <f>M7*320</f>
        <v>12111.36</v>
      </c>
      <c r="R7" s="17">
        <f>M7*60</f>
        <v>2270.88</v>
      </c>
      <c r="S7" s="29" t="s">
        <v>31</v>
      </c>
      <c r="U7">
        <f>G4+G10</f>
        <v>230.431</v>
      </c>
    </row>
    <row r="8" ht="36" customHeight="1" spans="1:19">
      <c r="A8" s="15">
        <v>3</v>
      </c>
      <c r="B8" s="19"/>
      <c r="C8" s="18" t="s">
        <v>32</v>
      </c>
      <c r="D8" s="17" t="s">
        <v>33</v>
      </c>
      <c r="E8" s="18" t="s">
        <v>34</v>
      </c>
      <c r="F8" s="17" t="s">
        <v>24</v>
      </c>
      <c r="G8" s="17">
        <v>58.215</v>
      </c>
      <c r="H8" s="17"/>
      <c r="I8" s="17"/>
      <c r="J8" s="17">
        <v>58.215</v>
      </c>
      <c r="K8" s="17">
        <v>58.215</v>
      </c>
      <c r="L8" s="17"/>
      <c r="M8" s="17">
        <v>58.215</v>
      </c>
      <c r="N8" s="17"/>
      <c r="O8" s="17" t="s">
        <v>35</v>
      </c>
      <c r="P8" s="17">
        <f>Q8+R8</f>
        <v>22121.7</v>
      </c>
      <c r="Q8" s="17">
        <f>M8*320</f>
        <v>18628.8</v>
      </c>
      <c r="R8" s="17">
        <f>M8*60</f>
        <v>3492.9</v>
      </c>
      <c r="S8" s="29" t="s">
        <v>31</v>
      </c>
    </row>
    <row r="9" ht="36" customHeight="1" spans="1:19">
      <c r="A9" s="15">
        <v>4</v>
      </c>
      <c r="B9" s="20"/>
      <c r="C9" s="18" t="s">
        <v>36</v>
      </c>
      <c r="D9" s="17" t="s">
        <v>37</v>
      </c>
      <c r="E9" s="18" t="s">
        <v>38</v>
      </c>
      <c r="F9" s="17" t="s">
        <v>24</v>
      </c>
      <c r="G9" s="17">
        <v>19.74</v>
      </c>
      <c r="H9" s="17"/>
      <c r="I9" s="17"/>
      <c r="J9" s="17">
        <v>19.74</v>
      </c>
      <c r="K9" s="17">
        <v>19.74</v>
      </c>
      <c r="L9" s="17"/>
      <c r="M9" s="17">
        <v>19.74</v>
      </c>
      <c r="N9" s="17"/>
      <c r="O9" s="17" t="s">
        <v>35</v>
      </c>
      <c r="P9" s="17">
        <f>M9*380</f>
        <v>7501.2</v>
      </c>
      <c r="Q9" s="17">
        <f>M9*320</f>
        <v>6316.8</v>
      </c>
      <c r="R9" s="17">
        <f>M9*60</f>
        <v>1184.4</v>
      </c>
      <c r="S9" s="29" t="s">
        <v>31</v>
      </c>
    </row>
    <row r="10" ht="36" customHeight="1" spans="1:21">
      <c r="A10" s="6" t="s">
        <v>39</v>
      </c>
      <c r="B10" s="6"/>
      <c r="C10" s="6"/>
      <c r="D10" s="6"/>
      <c r="E10" s="7" t="s">
        <v>12</v>
      </c>
      <c r="F10" s="7"/>
      <c r="G10" s="21">
        <f>G12+G13+G14+G15</f>
        <v>82.331</v>
      </c>
      <c r="H10" s="21"/>
      <c r="I10" s="21"/>
      <c r="J10" s="21"/>
      <c r="K10" s="21"/>
      <c r="L10" s="21"/>
      <c r="M10" s="21"/>
      <c r="N10" s="21"/>
      <c r="O10" s="21"/>
      <c r="P10" s="21">
        <f>P12+P13+P14+P15</f>
        <v>31285.78</v>
      </c>
      <c r="Q10" s="17"/>
      <c r="R10" s="17"/>
      <c r="S10" s="29"/>
      <c r="U10">
        <f>M5+M11</f>
        <v>54.753</v>
      </c>
    </row>
    <row r="11" ht="36" customHeight="1" spans="1:19">
      <c r="A11" s="10" t="s">
        <v>19</v>
      </c>
      <c r="B11" s="11"/>
      <c r="C11" s="11"/>
      <c r="D11" s="11"/>
      <c r="E11" s="12"/>
      <c r="F11" s="13"/>
      <c r="G11" s="22">
        <f>G12</f>
        <v>22.456</v>
      </c>
      <c r="H11" s="22"/>
      <c r="I11" s="22"/>
      <c r="J11" s="22">
        <f t="shared" ref="H11:R11" si="0">J12</f>
        <v>22.456</v>
      </c>
      <c r="K11" s="22">
        <f t="shared" si="0"/>
        <v>22.456</v>
      </c>
      <c r="L11" s="22"/>
      <c r="M11" s="22">
        <f t="shared" si="0"/>
        <v>22.456</v>
      </c>
      <c r="N11" s="22"/>
      <c r="O11" s="22"/>
      <c r="P11" s="22">
        <f t="shared" si="0"/>
        <v>8533.28</v>
      </c>
      <c r="Q11" s="22">
        <f t="shared" si="0"/>
        <v>7185.92</v>
      </c>
      <c r="R11" s="22">
        <f t="shared" si="0"/>
        <v>1347.36</v>
      </c>
      <c r="S11" s="29"/>
    </row>
    <row r="12" ht="36" customHeight="1" spans="1:21">
      <c r="A12" s="23">
        <v>1</v>
      </c>
      <c r="B12" s="24" t="s">
        <v>20</v>
      </c>
      <c r="C12" s="18" t="s">
        <v>40</v>
      </c>
      <c r="D12" s="17" t="s">
        <v>41</v>
      </c>
      <c r="E12" s="18" t="s">
        <v>42</v>
      </c>
      <c r="F12" s="18" t="s">
        <v>43</v>
      </c>
      <c r="G12" s="17">
        <v>22.456</v>
      </c>
      <c r="H12" s="17"/>
      <c r="I12" s="17"/>
      <c r="J12" s="17">
        <v>22.456</v>
      </c>
      <c r="K12" s="17">
        <v>22.456</v>
      </c>
      <c r="L12" s="17"/>
      <c r="M12" s="17">
        <v>22.456</v>
      </c>
      <c r="N12" s="17"/>
      <c r="O12" s="17" t="s">
        <v>25</v>
      </c>
      <c r="P12" s="17">
        <f>Q12+R12</f>
        <v>8533.28</v>
      </c>
      <c r="Q12" s="17">
        <f>M12*320</f>
        <v>7185.92</v>
      </c>
      <c r="R12" s="17">
        <f>M12*60</f>
        <v>1347.36</v>
      </c>
      <c r="S12" s="30" t="s">
        <v>26</v>
      </c>
      <c r="U12">
        <f>M7+M8+M9+M13+M14+M15</f>
        <v>175.678</v>
      </c>
    </row>
    <row r="13" ht="36" customHeight="1" spans="1:19">
      <c r="A13" s="23">
        <v>2</v>
      </c>
      <c r="B13" s="25"/>
      <c r="C13" s="18" t="s">
        <v>44</v>
      </c>
      <c r="D13" s="17" t="s">
        <v>45</v>
      </c>
      <c r="E13" s="18" t="s">
        <v>46</v>
      </c>
      <c r="F13" s="18" t="s">
        <v>43</v>
      </c>
      <c r="G13" s="17">
        <v>25.243</v>
      </c>
      <c r="H13" s="17"/>
      <c r="I13" s="17"/>
      <c r="J13" s="17">
        <v>25.243</v>
      </c>
      <c r="K13" s="17">
        <v>25.243</v>
      </c>
      <c r="L13" s="17"/>
      <c r="M13" s="17">
        <v>25.243</v>
      </c>
      <c r="N13" s="17"/>
      <c r="O13" s="17" t="s">
        <v>30</v>
      </c>
      <c r="P13" s="17">
        <f>Q13+R13</f>
        <v>9592.34</v>
      </c>
      <c r="Q13" s="17">
        <f>M13*320</f>
        <v>8077.76</v>
      </c>
      <c r="R13" s="17">
        <f>M13*60</f>
        <v>1514.58</v>
      </c>
      <c r="S13" s="30" t="s">
        <v>31</v>
      </c>
    </row>
    <row r="14" ht="36" customHeight="1" spans="1:19">
      <c r="A14" s="23">
        <v>3</v>
      </c>
      <c r="B14" s="25"/>
      <c r="C14" s="18" t="s">
        <v>47</v>
      </c>
      <c r="D14" s="17" t="s">
        <v>48</v>
      </c>
      <c r="E14" s="18" t="s">
        <v>49</v>
      </c>
      <c r="F14" s="18" t="s">
        <v>43</v>
      </c>
      <c r="G14" s="17">
        <v>21.3</v>
      </c>
      <c r="H14" s="17"/>
      <c r="I14" s="17"/>
      <c r="J14" s="17">
        <v>21.3</v>
      </c>
      <c r="K14" s="17">
        <v>21.3</v>
      </c>
      <c r="L14" s="17"/>
      <c r="M14" s="17">
        <v>21.3</v>
      </c>
      <c r="N14" s="17"/>
      <c r="O14" s="17" t="s">
        <v>35</v>
      </c>
      <c r="P14" s="17">
        <f>Q14+R14</f>
        <v>8094</v>
      </c>
      <c r="Q14" s="17">
        <f>M14*320</f>
        <v>6816</v>
      </c>
      <c r="R14" s="17">
        <f>M14*60</f>
        <v>1278</v>
      </c>
      <c r="S14" s="30" t="s">
        <v>31</v>
      </c>
    </row>
    <row r="15" ht="36" customHeight="1" spans="1:19">
      <c r="A15" s="23">
        <v>4</v>
      </c>
      <c r="B15" s="26"/>
      <c r="C15" s="27" t="s">
        <v>50</v>
      </c>
      <c r="D15" s="27" t="s">
        <v>51</v>
      </c>
      <c r="E15" s="27" t="s">
        <v>52</v>
      </c>
      <c r="F15" s="27" t="s">
        <v>43</v>
      </c>
      <c r="G15" s="27">
        <v>13.332</v>
      </c>
      <c r="H15" s="27"/>
      <c r="I15" s="27"/>
      <c r="J15" s="27">
        <v>13.332</v>
      </c>
      <c r="K15" s="27">
        <v>13.332</v>
      </c>
      <c r="L15" s="27"/>
      <c r="M15" s="27">
        <v>13.332</v>
      </c>
      <c r="N15" s="27"/>
      <c r="O15" s="27" t="s">
        <v>53</v>
      </c>
      <c r="P15" s="27">
        <f>M15*380</f>
        <v>5066.16</v>
      </c>
      <c r="Q15" s="27">
        <f>K15*320</f>
        <v>4266.24</v>
      </c>
      <c r="R15" s="27">
        <f>K15*60</f>
        <v>799.92</v>
      </c>
      <c r="S15" s="30" t="s">
        <v>31</v>
      </c>
    </row>
  </sheetData>
  <mergeCells count="18">
    <mergeCell ref="A1:S1"/>
    <mergeCell ref="G2:J2"/>
    <mergeCell ref="K2:N2"/>
    <mergeCell ref="P2:R2"/>
    <mergeCell ref="A4:D4"/>
    <mergeCell ref="A5:E5"/>
    <mergeCell ref="A10:D10"/>
    <mergeCell ref="A11:E11"/>
    <mergeCell ref="A2:A3"/>
    <mergeCell ref="B2:B3"/>
    <mergeCell ref="B6:B9"/>
    <mergeCell ref="B12:B15"/>
    <mergeCell ref="C2:C3"/>
    <mergeCell ref="D2:D3"/>
    <mergeCell ref="E2:E3"/>
    <mergeCell ref="F2:F3"/>
    <mergeCell ref="O2:O3"/>
    <mergeCell ref="S2:S3"/>
  </mergeCells>
  <pageMargins left="0.275" right="0.0388888888888889" top="0.747916666666667" bottom="0.6687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静若处子</cp:lastModifiedBy>
  <dcterms:created xsi:type="dcterms:W3CDTF">2015-06-05T18:19:00Z</dcterms:created>
  <dcterms:modified xsi:type="dcterms:W3CDTF">2023-07-18T08:04:08Z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576A6952AD5B4E6A98B1F57E8872CEA3_13</vt:lpwstr>
  </property>
</Properties>
</file>