
<file path=[Content_Types].xml><?xml version="1.0" encoding="utf-8"?>
<Types xmlns="http://schemas.openxmlformats.org/package/2006/content-types">
  <Default Extension="vml" ContentType="application/vnd.openxmlformats-officedocument.vmlDrawin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676"/>
  </bookViews>
  <sheets>
    <sheet name="张家川县2025年中央省级第一批财政衔接资金分配明细表" sheetId="1" r:id="rId1"/>
    <sheet name="张家川县2025年市级第一、二、三批财政衔接推进乡村振兴补助资" sheetId="2" r:id="rId2"/>
  </sheets>
  <definedNames>
    <definedName name="_xlnm._FilterDatabase" localSheetId="0" hidden="1">张家川县2025年中央省级第一批财政衔接资金分配明细表!$6:$555</definedName>
    <definedName name="_xlnm.Print_Titles" localSheetId="0">张家川县2025年中央省级第一批财政衔接资金分配明细表!$2:$6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K470" authorId="0">
      <text>
        <r>
          <rPr>
            <b/>
            <sz val="9"/>
            <rFont val="宋体"/>
            <charset val="134"/>
          </rPr>
          <t>Administrator:</t>
        </r>
        <r>
          <rPr>
            <sz val="9"/>
            <rFont val="宋体"/>
            <charset val="134"/>
          </rPr>
          <t xml:space="preserve">
</t>
        </r>
      </text>
    </comment>
    <comment ref="N470" authorId="0">
      <text>
        <r>
          <rPr>
            <b/>
            <sz val="9"/>
            <rFont val="宋体"/>
            <charset val="134"/>
          </rPr>
          <t>Administrator:</t>
        </r>
        <r>
          <rPr>
            <sz val="9"/>
            <rFont val="宋体"/>
            <charset val="134"/>
          </rPr>
          <t xml:space="preserve">
</t>
        </r>
      </text>
    </comment>
  </commentList>
</comments>
</file>

<file path=xl/sharedStrings.xml><?xml version="1.0" encoding="utf-8"?>
<sst xmlns="http://schemas.openxmlformats.org/spreadsheetml/2006/main" count="3199" uniqueCount="755">
  <si>
    <t>附表2</t>
  </si>
  <si>
    <r>
      <rPr>
        <sz val="24"/>
        <rFont val="方正小标宋简体"/>
        <charset val="0"/>
      </rPr>
      <t>张家川县</t>
    </r>
    <r>
      <rPr>
        <sz val="24"/>
        <rFont val="Times New Roman"/>
        <charset val="0"/>
      </rPr>
      <t>2025</t>
    </r>
    <r>
      <rPr>
        <sz val="24"/>
        <rFont val="方正小标宋简体"/>
        <charset val="0"/>
      </rPr>
      <t>年中央省级第一批财政衔接资金分配明细表</t>
    </r>
  </si>
  <si>
    <t>单位：万元</t>
  </si>
  <si>
    <t>序号</t>
  </si>
  <si>
    <t>项目名称</t>
  </si>
  <si>
    <t>资金文号</t>
  </si>
  <si>
    <t>分配金额</t>
  </si>
  <si>
    <r>
      <rPr>
        <b/>
        <sz val="15"/>
        <rFont val="宋体"/>
        <charset val="134"/>
      </rPr>
      <t>绩</t>
    </r>
    <r>
      <rPr>
        <b/>
        <sz val="15"/>
        <rFont val="Times New Roman"/>
        <charset val="0"/>
      </rPr>
      <t xml:space="preserve">  </t>
    </r>
    <r>
      <rPr>
        <b/>
        <sz val="15"/>
        <rFont val="宋体"/>
        <charset val="134"/>
      </rPr>
      <t>效</t>
    </r>
    <r>
      <rPr>
        <b/>
        <sz val="15"/>
        <rFont val="Times New Roman"/>
        <charset val="0"/>
      </rPr>
      <t xml:space="preserve">  </t>
    </r>
    <r>
      <rPr>
        <b/>
        <sz val="15"/>
        <rFont val="宋体"/>
        <charset val="134"/>
      </rPr>
      <t>目</t>
    </r>
    <r>
      <rPr>
        <b/>
        <sz val="15"/>
        <rFont val="Times New Roman"/>
        <charset val="0"/>
      </rPr>
      <t xml:space="preserve">  </t>
    </r>
    <r>
      <rPr>
        <b/>
        <sz val="15"/>
        <rFont val="宋体"/>
        <charset val="134"/>
      </rPr>
      <t>标</t>
    </r>
  </si>
  <si>
    <t>主管部门</t>
  </si>
  <si>
    <t>支出功能
科目</t>
  </si>
  <si>
    <t>热点分类</t>
  </si>
  <si>
    <t>备注</t>
  </si>
  <si>
    <t>中央</t>
  </si>
  <si>
    <t>省级</t>
  </si>
  <si>
    <t>项目效益情况</t>
  </si>
  <si>
    <t>利益联结机制</t>
  </si>
  <si>
    <r>
      <rPr>
        <b/>
        <sz val="15"/>
        <rFont val="宋体"/>
        <charset val="134"/>
      </rPr>
      <t>受益村数</t>
    </r>
    <r>
      <rPr>
        <b/>
        <sz val="15"/>
        <rFont val="Times New Roman"/>
        <charset val="0"/>
      </rPr>
      <t xml:space="preserve">
</t>
    </r>
    <r>
      <rPr>
        <b/>
        <sz val="15"/>
        <rFont val="宋体"/>
        <charset val="134"/>
      </rPr>
      <t>（个）</t>
    </r>
  </si>
  <si>
    <r>
      <rPr>
        <b/>
        <sz val="15"/>
        <rFont val="宋体"/>
        <charset val="134"/>
      </rPr>
      <t>受益户数</t>
    </r>
    <r>
      <rPr>
        <b/>
        <sz val="15"/>
        <rFont val="Times New Roman"/>
        <charset val="0"/>
      </rPr>
      <t xml:space="preserve">
</t>
    </r>
    <r>
      <rPr>
        <b/>
        <sz val="15"/>
        <rFont val="宋体"/>
        <charset val="134"/>
      </rPr>
      <t>（万户）</t>
    </r>
  </si>
  <si>
    <r>
      <rPr>
        <b/>
        <sz val="15"/>
        <rFont val="宋体"/>
        <charset val="134"/>
      </rPr>
      <t>受益人数</t>
    </r>
    <r>
      <rPr>
        <b/>
        <sz val="15"/>
        <rFont val="Times New Roman"/>
        <charset val="0"/>
      </rPr>
      <t xml:space="preserve">
</t>
    </r>
    <r>
      <rPr>
        <b/>
        <sz val="15"/>
        <rFont val="宋体"/>
        <charset val="134"/>
      </rPr>
      <t>（万人）</t>
    </r>
  </si>
  <si>
    <t>脱贫村</t>
  </si>
  <si>
    <t>其他村</t>
  </si>
  <si>
    <t>小计</t>
  </si>
  <si>
    <r>
      <rPr>
        <b/>
        <sz val="15"/>
        <rFont val="宋体"/>
        <charset val="134"/>
      </rPr>
      <t>脱贫户</t>
    </r>
    <r>
      <rPr>
        <b/>
        <sz val="15"/>
        <rFont val="Times New Roman"/>
        <charset val="134"/>
      </rPr>
      <t xml:space="preserve">
</t>
    </r>
    <r>
      <rPr>
        <b/>
        <sz val="15"/>
        <rFont val="宋体"/>
        <charset val="134"/>
      </rPr>
      <t>（含监测户）</t>
    </r>
  </si>
  <si>
    <t>其他农户</t>
  </si>
  <si>
    <r>
      <rPr>
        <b/>
        <sz val="15"/>
        <rFont val="宋体"/>
        <charset val="134"/>
      </rPr>
      <t>脱贫人口数</t>
    </r>
    <r>
      <rPr>
        <b/>
        <sz val="15"/>
        <rFont val="Times New Roman"/>
        <charset val="0"/>
      </rPr>
      <t xml:space="preserve">
</t>
    </r>
    <r>
      <rPr>
        <b/>
        <sz val="15"/>
        <rFont val="宋体"/>
        <charset val="134"/>
      </rPr>
      <t>（含监测户）</t>
    </r>
  </si>
  <si>
    <t>其他人口数</t>
  </si>
  <si>
    <t>一</t>
  </si>
  <si>
    <t>乡村产业发展类项目</t>
  </si>
  <si>
    <t>（一）</t>
  </si>
  <si>
    <t>到户类</t>
  </si>
  <si>
    <t>①</t>
  </si>
  <si>
    <t>种植业（脱贫户、监测户）</t>
  </si>
  <si>
    <t>马铃薯种植到户补助项目</t>
  </si>
  <si>
    <t>甘财振兴[2024]23号</t>
  </si>
  <si>
    <t>木河乡马铃薯种植到户补助项目</t>
  </si>
  <si>
    <r>
      <rPr>
        <sz val="15"/>
        <rFont val="宋体"/>
        <charset val="134"/>
      </rPr>
      <t>预计亩均增收</t>
    </r>
    <r>
      <rPr>
        <sz val="15"/>
        <rFont val="Times New Roman"/>
        <charset val="0"/>
      </rPr>
      <t>400</t>
    </r>
    <r>
      <rPr>
        <sz val="15"/>
        <rFont val="宋体"/>
        <charset val="134"/>
      </rPr>
      <t>元，可有效推动产业发展壮大，促进乡村振兴。</t>
    </r>
  </si>
  <si>
    <t>0</t>
  </si>
  <si>
    <t>0.1958</t>
  </si>
  <si>
    <t>县农业农村局</t>
  </si>
  <si>
    <t>非三保支出
中央直达</t>
  </si>
  <si>
    <t>连五乡马铃薯种植到户补助项目</t>
  </si>
  <si>
    <t>0.0963</t>
  </si>
  <si>
    <t>0.5682</t>
  </si>
  <si>
    <t>平安乡马铃薯种植到户补助项目</t>
  </si>
  <si>
    <t>0.0314</t>
  </si>
  <si>
    <t>0.1413</t>
  </si>
  <si>
    <t>梁山镇马铃薯种植到户补助项目</t>
  </si>
  <si>
    <t>0.0511</t>
  </si>
  <si>
    <t>0.2555</t>
  </si>
  <si>
    <t>马关镇马铃薯种植到户补助项目</t>
  </si>
  <si>
    <t>马鹿镇马铃薯种植到户补助项目</t>
  </si>
  <si>
    <t>闫家乡马铃薯种植到户补助项目</t>
  </si>
  <si>
    <t>张棉驿乡马铃薯种植到户补助项目</t>
  </si>
  <si>
    <t>大阳镇马铃薯种植到户补助项目</t>
  </si>
  <si>
    <t>川王镇马铃薯种植到户补助项目</t>
  </si>
  <si>
    <t>胡川镇马铃薯种植到户补助项目</t>
  </si>
  <si>
    <t>刘堡镇马铃薯种植到户补助项目</t>
  </si>
  <si>
    <t>张家川镇马铃薯种植到户补助项目</t>
  </si>
  <si>
    <t>恭门镇良种马铃薯种植补助项目</t>
  </si>
  <si>
    <t>16</t>
  </si>
  <si>
    <t>7</t>
  </si>
  <si>
    <t>0.093</t>
  </si>
  <si>
    <t>0.0000</t>
  </si>
  <si>
    <t>0.3916</t>
  </si>
  <si>
    <t>龙山镇马铃薯种植到户补助项目</t>
  </si>
  <si>
    <t>饲料玉米种植到户补助项目</t>
  </si>
  <si>
    <t>木河乡饲料玉米种植到户补助项目</t>
  </si>
  <si>
    <r>
      <rPr>
        <sz val="15"/>
        <rFont val="宋体"/>
        <charset val="134"/>
      </rPr>
      <t>预计亩均增收</t>
    </r>
    <r>
      <rPr>
        <sz val="15"/>
        <rFont val="Times New Roman"/>
        <charset val="0"/>
      </rPr>
      <t>200</t>
    </r>
    <r>
      <rPr>
        <sz val="15"/>
        <rFont val="宋体"/>
        <charset val="134"/>
      </rPr>
      <t>元，可有效推动产业发展壮大，促进乡村振兴。</t>
    </r>
  </si>
  <si>
    <t>0.0649</t>
  </si>
  <si>
    <t>0.2921</t>
  </si>
  <si>
    <t>县畜牧中心</t>
  </si>
  <si>
    <t>连五乡饲料玉米种植到户补助项目</t>
  </si>
  <si>
    <t>0.5823</t>
  </si>
  <si>
    <t>平安乡饲料玉米种植到户补助项目</t>
  </si>
  <si>
    <t>0.0268</t>
  </si>
  <si>
    <t>0.1205</t>
  </si>
  <si>
    <t>梁山镇饲料玉米种植到户补助项目</t>
  </si>
  <si>
    <t>0.232</t>
  </si>
  <si>
    <t>马关镇饲料玉米种植到户补助项目</t>
  </si>
  <si>
    <t>马鹿镇饲料玉米种植到户补助项目</t>
  </si>
  <si>
    <t>闫家乡饲料玉米种植到户补助项目</t>
  </si>
  <si>
    <t>张棉驿乡饲料玉米种植到户补助项目</t>
  </si>
  <si>
    <t>龙山镇饲料玉米种植到户补助项目</t>
  </si>
  <si>
    <t>大阳镇饲料玉米种植到户补助项目</t>
  </si>
  <si>
    <t>川王镇饲料玉米种植到户补助项目</t>
  </si>
  <si>
    <t>胡川镇饲料玉米种植到户补助项目</t>
  </si>
  <si>
    <t>刘堡镇饲料玉米种植到户补助项目</t>
  </si>
  <si>
    <t>张家川镇饲料玉米种植到户补助项目</t>
  </si>
  <si>
    <t>恭门镇饲料玉米种植到户补助项目</t>
  </si>
  <si>
    <t>8</t>
  </si>
  <si>
    <t>0.4083</t>
  </si>
  <si>
    <t>饲草种植到户补助项目</t>
  </si>
  <si>
    <t>平安乡饲草种植到户补助项目</t>
  </si>
  <si>
    <r>
      <rPr>
        <sz val="15"/>
        <rFont val="宋体"/>
        <charset val="134"/>
      </rPr>
      <t>培育壮大饲草种植产业，辅助带动畜牧业发展，降低养殖成本，促进群众增收户均</t>
    </r>
    <r>
      <rPr>
        <sz val="15"/>
        <rFont val="Times New Roman"/>
        <charset val="0"/>
      </rPr>
      <t>200</t>
    </r>
    <r>
      <rPr>
        <sz val="15"/>
        <rFont val="宋体"/>
        <charset val="134"/>
      </rPr>
      <t>元。</t>
    </r>
  </si>
  <si>
    <t>马鹿镇饲草种植到户补助项目</t>
  </si>
  <si>
    <t>闫家乡饲草种植到户补助项目</t>
  </si>
  <si>
    <t>刘堡镇饲草种植到户补助项目</t>
  </si>
  <si>
    <t>恭门镇饲草种植到户补助项目</t>
  </si>
  <si>
    <t>1</t>
  </si>
  <si>
    <t>0.0068</t>
  </si>
  <si>
    <t>中药材种植到户补助项目</t>
  </si>
  <si>
    <t>木河乡中药材种植到户补助项目</t>
  </si>
  <si>
    <r>
      <rPr>
        <sz val="15"/>
        <rFont val="宋体"/>
        <charset val="134"/>
      </rPr>
      <t>预计亩均增收</t>
    </r>
    <r>
      <rPr>
        <sz val="15"/>
        <rFont val="Times New Roman"/>
        <charset val="0"/>
      </rPr>
      <t>500-1000</t>
    </r>
    <r>
      <rPr>
        <sz val="15"/>
        <rFont val="宋体"/>
        <charset val="134"/>
      </rPr>
      <t>元可有效推动产业发展壮大，促进乡村振兴。</t>
    </r>
  </si>
  <si>
    <t>0.0017</t>
  </si>
  <si>
    <t>0.0076</t>
  </si>
  <si>
    <t>连五乡中药材种植到户补助项目</t>
  </si>
  <si>
    <t>0.0014</t>
  </si>
  <si>
    <t>0.0092</t>
  </si>
  <si>
    <t>平安乡中药材种植到户补助项目</t>
  </si>
  <si>
    <t>2</t>
  </si>
  <si>
    <t>0.0015</t>
  </si>
  <si>
    <t>梁山镇中药材种植到户补助项目</t>
  </si>
  <si>
    <t>0.0018</t>
  </si>
  <si>
    <t>马关镇中药材种植到户补助项目</t>
  </si>
  <si>
    <t>闫家乡中药材种植到户补助项目</t>
  </si>
  <si>
    <t>张棉驿乡中药材到户补助项目</t>
  </si>
  <si>
    <t>大阳镇中药材种植到户补助项目</t>
  </si>
  <si>
    <t>川王镇中药材种植到户补助项目</t>
  </si>
  <si>
    <t>胡川镇脱贫户中药材到户补助项目</t>
  </si>
  <si>
    <t>刘堡镇中药材种植到到户补助项目</t>
  </si>
  <si>
    <t>张家川镇中药材种植到户补助项目</t>
  </si>
  <si>
    <t>恭门镇中药材种植到户补助项目</t>
  </si>
  <si>
    <t>4</t>
  </si>
  <si>
    <t>0.0077</t>
  </si>
  <si>
    <t>0.0492</t>
  </si>
  <si>
    <t>火麻种植到户补助项目</t>
  </si>
  <si>
    <t>马鹿镇火麻种植到户补助项目</t>
  </si>
  <si>
    <t>降低农户种养成本，提高农户积极性培育壮大火麻产业，促进脱贫户、监测户增收。</t>
  </si>
  <si>
    <t>闫家乡火麻种植到户补助项目</t>
  </si>
  <si>
    <t>蔬菜大棚建设到户补助项目</t>
  </si>
  <si>
    <t>张家川镇新建蔬菜大棚到户补助项目</t>
  </si>
  <si>
    <t>通过种植业补助扶持，增加监测户和脱贫户收入，巩固拓展脱贫攻坚成果</t>
  </si>
  <si>
    <t>恭门镇新建蔬菜大棚到户补助项目</t>
  </si>
  <si>
    <t>木河乡新建蔬菜大棚到户补助项目</t>
  </si>
  <si>
    <r>
      <rPr>
        <sz val="15"/>
        <rFont val="宋体"/>
        <charset val="134"/>
      </rPr>
      <t>预计增加群众收入</t>
    </r>
    <r>
      <rPr>
        <sz val="15"/>
        <rFont val="Times New Roman"/>
        <charset val="0"/>
      </rPr>
      <t>0.8</t>
    </r>
    <r>
      <rPr>
        <sz val="15"/>
        <rFont val="宋体"/>
        <charset val="134"/>
      </rPr>
      <t>万元，可有效推动产业发展壮大，促进乡村振兴。</t>
    </r>
  </si>
  <si>
    <t>0.0001</t>
  </si>
  <si>
    <t>0.0006</t>
  </si>
  <si>
    <t>高原夏菜种植到户补助项目</t>
  </si>
  <si>
    <t>梁山镇高原夏菜种植到户补助项目</t>
  </si>
  <si>
    <t>②</t>
  </si>
  <si>
    <t>养殖业（脱贫户、监测户）</t>
  </si>
  <si>
    <t>基础母牛到户补助项目</t>
  </si>
  <si>
    <t>木河乡基础母牛购进到户补助项目</t>
  </si>
  <si>
    <r>
      <rPr>
        <sz val="15"/>
        <rFont val="宋体"/>
        <charset val="134"/>
      </rPr>
      <t>提高农户养殖积极性，预计每只均增收</t>
    </r>
    <r>
      <rPr>
        <sz val="15"/>
        <rFont val="Times New Roman"/>
        <charset val="0"/>
      </rPr>
      <t>1000-2000</t>
    </r>
    <r>
      <rPr>
        <sz val="15"/>
        <rFont val="宋体"/>
        <charset val="134"/>
      </rPr>
      <t>元，可有效推动产业发展壮大，促进乡村振兴。</t>
    </r>
  </si>
  <si>
    <t>0.0027</t>
  </si>
  <si>
    <t>0.0121</t>
  </si>
  <si>
    <t>连五乡基础母牛购进到户补助项目</t>
  </si>
  <si>
    <t>0.0124</t>
  </si>
  <si>
    <t>0.0758</t>
  </si>
  <si>
    <t>平安乡基础母牛购进到户补助项目</t>
  </si>
  <si>
    <t>0.0021</t>
  </si>
  <si>
    <t>0.0095</t>
  </si>
  <si>
    <t>梁山镇基础母牛购进到户补助项目</t>
  </si>
  <si>
    <t>马关镇基础母牛购进到户补助项目</t>
  </si>
  <si>
    <t>马鹿镇基础母牛购进到户补助项目</t>
  </si>
  <si>
    <t>闫家乡基础母牛购进到户补助项目</t>
  </si>
  <si>
    <t>张棉驿乡基础母牛购进到户补助项目</t>
  </si>
  <si>
    <t>龙山镇基础母牛购进到户补助项目</t>
  </si>
  <si>
    <t>大阳镇基础母牛购进到户补助项目</t>
  </si>
  <si>
    <t>川王镇基础母牛购进到户补助项目</t>
  </si>
  <si>
    <t>胡川镇基础母牛购进到户补助项目</t>
  </si>
  <si>
    <t>刘堡镇基础母牛购进到户补助项目</t>
  </si>
  <si>
    <t>张家川镇基础母牛购进到户补助项目</t>
  </si>
  <si>
    <t>恭门镇基础母牛购进到户补助项目</t>
  </si>
  <si>
    <t>0.0154</t>
  </si>
  <si>
    <t>基础母羊到户补助项目</t>
  </si>
  <si>
    <t>木河乡基础母羊购进到户补助项目</t>
  </si>
  <si>
    <r>
      <rPr>
        <sz val="15"/>
        <rFont val="宋体"/>
        <charset val="134"/>
      </rPr>
      <t>预计每头均增收</t>
    </r>
    <r>
      <rPr>
        <sz val="15"/>
        <rFont val="Times New Roman"/>
        <charset val="0"/>
      </rPr>
      <t>800</t>
    </r>
    <r>
      <rPr>
        <sz val="15"/>
        <rFont val="宋体"/>
        <charset val="134"/>
      </rPr>
      <t>元可有效推动产业发展壮大，促进乡村振兴。</t>
    </r>
  </si>
  <si>
    <t>0.0005</t>
  </si>
  <si>
    <t>0.0023</t>
  </si>
  <si>
    <t>连五乡基础母羊购进到户补助项目</t>
  </si>
  <si>
    <t>平安乡基础母羊购进到户补助项目</t>
  </si>
  <si>
    <t>梁山镇基础母羊购进到户补助项目</t>
  </si>
  <si>
    <t>马关镇基础母羊购进到户补助项目</t>
  </si>
  <si>
    <t>马鹿镇基础母羊购进到户补助项目</t>
  </si>
  <si>
    <t>闫家乡基础母羊购进到户补助项目</t>
  </si>
  <si>
    <t>张棉驿乡基础母羊购进到户补助项目</t>
  </si>
  <si>
    <t>龙山镇基础母羊购进到户补助项目</t>
  </si>
  <si>
    <t>大阳镇基础母羊购进到户补助项目</t>
  </si>
  <si>
    <t>川王镇基础母羊购进到户补助项目</t>
  </si>
  <si>
    <t>胡川镇基础母羊购进到户补助项目</t>
  </si>
  <si>
    <t>刘堡镇基础母羊购进到户补助项目</t>
  </si>
  <si>
    <t>张家川镇基础母羊购进到户补助项目</t>
  </si>
  <si>
    <t>恭门镇基础母羊购进到户补助项目</t>
  </si>
  <si>
    <t>羊羔养殖到户补助项目</t>
  </si>
  <si>
    <t>木河乡新增羊羔养殖到户补助项目</t>
  </si>
  <si>
    <r>
      <rPr>
        <sz val="15"/>
        <rFont val="宋体"/>
        <charset val="134"/>
      </rPr>
      <t>预计每只均增收</t>
    </r>
    <r>
      <rPr>
        <sz val="15"/>
        <rFont val="Times New Roman"/>
        <charset val="0"/>
      </rPr>
      <t>100-200</t>
    </r>
    <r>
      <rPr>
        <sz val="15"/>
        <rFont val="宋体"/>
        <charset val="134"/>
      </rPr>
      <t>元，可有效推动产业发展壮大，促进乡村振兴。</t>
    </r>
  </si>
  <si>
    <t>0.0013</t>
  </si>
  <si>
    <t>0.0059</t>
  </si>
  <si>
    <t>连五乡新增羊羔养殖到户补助项目</t>
  </si>
  <si>
    <t>0.0044</t>
  </si>
  <si>
    <t>0.0265</t>
  </si>
  <si>
    <t>平安乡新增羊羔养殖到户补助项目</t>
  </si>
  <si>
    <t>梁山镇新增羊羔养殖到户补助项目</t>
  </si>
  <si>
    <t>马关镇新增羊羔养殖到户补助项目</t>
  </si>
  <si>
    <t>马鹿镇新增羊羔养殖到户补助项目</t>
  </si>
  <si>
    <t>闫家乡新增羊羔养殖到户补助项目</t>
  </si>
  <si>
    <t>张棉驿乡新增羊羔养殖到户补助项目</t>
  </si>
  <si>
    <t>龙山镇新增羊羔养殖到户补助项目</t>
  </si>
  <si>
    <t>大阳镇新增羊羔养殖到户补助项目</t>
  </si>
  <si>
    <t>川王镇新增羊羔养殖到户补助项目</t>
  </si>
  <si>
    <t>胡川镇新增羊羔养殖到户补助项目</t>
  </si>
  <si>
    <t>刘堡镇新增羊羔养殖到户补助项目</t>
  </si>
  <si>
    <t>张家川镇新增羊羔养殖到户补助项目</t>
  </si>
  <si>
    <t>恭门镇新增羊羔养殖到户补助项目</t>
  </si>
  <si>
    <t>5</t>
  </si>
  <si>
    <t>0.0083</t>
  </si>
  <si>
    <t>新增中蜂养殖到户补助项目</t>
  </si>
  <si>
    <t>木河乡新增中蜂养殖到户补助项目</t>
  </si>
  <si>
    <r>
      <rPr>
        <sz val="15"/>
        <rFont val="宋体"/>
        <charset val="134"/>
      </rPr>
      <t>预计每箱增收</t>
    </r>
    <r>
      <rPr>
        <sz val="15"/>
        <rFont val="Times New Roman"/>
        <charset val="0"/>
      </rPr>
      <t>400-500</t>
    </r>
    <r>
      <rPr>
        <sz val="15"/>
        <rFont val="宋体"/>
        <charset val="134"/>
      </rPr>
      <t>元，可有效推动产业发展壮大，促进乡村振兴。</t>
    </r>
  </si>
  <si>
    <t>0.0002</t>
  </si>
  <si>
    <t>连五乡新增中蜂养殖到户补助项目</t>
  </si>
  <si>
    <t>0.086</t>
  </si>
  <si>
    <t>平安乡新增中蜂养殖到户补助项目</t>
  </si>
  <si>
    <t>梁山镇新增中蜂养殖到户补助项目</t>
  </si>
  <si>
    <t>马关镇新增中蜂养殖到户补助项目</t>
  </si>
  <si>
    <t>马鹿镇新增中蜂养殖到户补助项目</t>
  </si>
  <si>
    <t>闫家乡新增中蜂养殖到户补助项目</t>
  </si>
  <si>
    <t>张棉驿乡新增中蜂养殖到户补助项目</t>
  </si>
  <si>
    <t>龙山镇新增中蜂养殖到户补助项目</t>
  </si>
  <si>
    <t>大阳镇新增中蜂养殖到户补助项目</t>
  </si>
  <si>
    <t>川王镇新增中蜂养殖到户补助项目</t>
  </si>
  <si>
    <t>刘堡镇新增中蜂养殖到户补助项目</t>
  </si>
  <si>
    <t>张家川镇新增中蜂养殖到户补助项目</t>
  </si>
  <si>
    <t>饲草料棚建设到户补助项目</t>
  </si>
  <si>
    <t>木河乡饲草料棚建设到户补助项目</t>
  </si>
  <si>
    <r>
      <rPr>
        <sz val="15"/>
        <rFont val="宋体"/>
        <charset val="134"/>
      </rPr>
      <t>促进养殖业发展，降低养殖成本，增加群众收入。预计户均增收</t>
    </r>
    <r>
      <rPr>
        <sz val="15"/>
        <rFont val="Times New Roman"/>
        <charset val="0"/>
      </rPr>
      <t>2000</t>
    </r>
    <r>
      <rPr>
        <sz val="15"/>
        <rFont val="宋体"/>
        <charset val="134"/>
      </rPr>
      <t>余元，可有效推动产业发展壮大</t>
    </r>
  </si>
  <si>
    <t>连五乡饲草料棚建设到户补助项目</t>
  </si>
  <si>
    <t>平安乡饲草料棚建设到户补助项目</t>
  </si>
  <si>
    <t>梁山镇饲草料棚建设到户补助项目</t>
  </si>
  <si>
    <t>马关镇饲草料棚建设到户补助项目</t>
  </si>
  <si>
    <t>马鹿镇饲草料棚建设到户补助项目</t>
  </si>
  <si>
    <t>闫家乡饲草料棚建设到户补助项目</t>
  </si>
  <si>
    <t>龙山镇饲草料棚建设到户补助项目</t>
  </si>
  <si>
    <t>川王镇饲草料棚建设到户补助项目</t>
  </si>
  <si>
    <t>胡川镇饲草料棚建设到户补助项目</t>
  </si>
  <si>
    <t>刘堡镇饲草料棚建设到户补助项目</t>
  </si>
  <si>
    <t>张家川镇饲草料棚建设到户补助项目</t>
  </si>
  <si>
    <t>恭门镇饲草料棚建设到户补助项目</t>
  </si>
  <si>
    <t>饲草收贮到户补助项目</t>
  </si>
  <si>
    <t>木河乡饲草收贮到户补助项目</t>
  </si>
  <si>
    <t>促进养殖业发展，降低养殖成本，增加群众收入。</t>
  </si>
  <si>
    <t>连五乡饲草收贮到户补助项目</t>
  </si>
  <si>
    <t>平安乡饲草收贮到户补助项目</t>
  </si>
  <si>
    <t>梁山镇饲草收贮到户补助项目</t>
  </si>
  <si>
    <t>马鹿镇饲草收贮到户补助项目</t>
  </si>
  <si>
    <t>川王镇饲草收贮到户补助项目</t>
  </si>
  <si>
    <t>闫家乡饲草收贮到户补助项目</t>
  </si>
  <si>
    <t>恭门镇饲草收贮到户补助项目</t>
  </si>
  <si>
    <t>6</t>
  </si>
  <si>
    <t>3</t>
  </si>
  <si>
    <t>0.0096</t>
  </si>
  <si>
    <t>养畜暖棚到户补助项目</t>
  </si>
  <si>
    <t>连五乡新建养畜暖棚到户补助项目</t>
  </si>
  <si>
    <t>改善养殖基础条件，增加农民养殖积极性，提高农民收入</t>
  </si>
  <si>
    <t>0.011</t>
  </si>
  <si>
    <t>平安乡新建养畜暖棚到户补助项目</t>
  </si>
  <si>
    <t>0.0012</t>
  </si>
  <si>
    <t>0.0055</t>
  </si>
  <si>
    <t>马鹿镇新建养畜暖棚到户补助项目</t>
  </si>
  <si>
    <t>闫家乡新建养畜暖棚到户补助项目</t>
  </si>
  <si>
    <t>龙山镇新建养畜暖棚到户补助项目</t>
  </si>
  <si>
    <t>大阳镇新建养畜暖棚到户补助项目</t>
  </si>
  <si>
    <t>川王镇新建养畜暖棚到户补助项目</t>
  </si>
  <si>
    <t>胡川镇新建养畜暖棚到户补助项目</t>
  </si>
  <si>
    <t>刘堡镇新建养畜暖棚到户补助项目</t>
  </si>
  <si>
    <t>恭门镇新建养畜暖棚到户补助项目</t>
  </si>
  <si>
    <t>0.0009</t>
  </si>
  <si>
    <t>0.0049</t>
  </si>
  <si>
    <t>机械购置到户补助项目</t>
  </si>
  <si>
    <t>连五乡电动铡草机购置到户补助项目</t>
  </si>
  <si>
    <r>
      <rPr>
        <sz val="15"/>
        <rFont val="宋体"/>
        <charset val="134"/>
      </rPr>
      <t>预计增加群众收入</t>
    </r>
    <r>
      <rPr>
        <sz val="15"/>
        <rFont val="Times New Roman"/>
        <charset val="0"/>
      </rPr>
      <t>0.4</t>
    </r>
    <r>
      <rPr>
        <sz val="15"/>
        <rFont val="宋体"/>
        <charset val="134"/>
      </rPr>
      <t>万元，可有效推动产业发展壮大，便捷农民生产效率，提高收入</t>
    </r>
  </si>
  <si>
    <t>梁山镇电动铡草机购置到户补助项目</t>
  </si>
  <si>
    <t>0.0041</t>
  </si>
  <si>
    <t>马关镇电动铡草机购置到户补助项目</t>
  </si>
  <si>
    <t>马关镇裹包机购置到户补助项目</t>
  </si>
  <si>
    <t>马鹿镇电动铡草机购置到户补助项目</t>
  </si>
  <si>
    <t>闫家乡电动铡草机购置到户补助项目</t>
  </si>
  <si>
    <t>/3</t>
  </si>
  <si>
    <t>张棉驿乡电动铡草机购置到户补助项目</t>
  </si>
  <si>
    <t>龙山镇电动铡草机购置到户补助项目</t>
  </si>
  <si>
    <t>大阳镇电动铡草机购置到户补助项目</t>
  </si>
  <si>
    <t>川王镇电动铡草机购置到户补助项目</t>
  </si>
  <si>
    <t>胡川镇电动铡草机购置到户补助项目</t>
  </si>
  <si>
    <t>胡川镇裹包机购置到户补助项目</t>
  </si>
  <si>
    <t>木河乡电动铡草机到户补助项目</t>
  </si>
  <si>
    <t>刘堡镇电动铡草机购置到户补助项目</t>
  </si>
  <si>
    <t>新增土鸡到户补助项目</t>
  </si>
  <si>
    <t>平安乡新增土鸡到户补助项目</t>
  </si>
  <si>
    <t>形成规模化养殖，带动监测户和脱贫户畜牧业发展。</t>
  </si>
  <si>
    <t>马关镇新增土鸡到户补助项目</t>
  </si>
  <si>
    <t>形成规模化养殖，带动监测户和脱贫户畜牧业发展</t>
  </si>
  <si>
    <t>龙山镇新增土鸡到户补助项目</t>
  </si>
  <si>
    <t>大阳镇新增土鸡到户补助项目</t>
  </si>
  <si>
    <t>川王镇新增土鸡到户补助项目</t>
  </si>
  <si>
    <t>刘堡镇新增土鸡到户补助项目</t>
  </si>
  <si>
    <t>张家川镇新增土鸡到户补助项目</t>
  </si>
  <si>
    <t>恭门镇新增土鸡到户补助项目</t>
  </si>
  <si>
    <t>0.0011</t>
  </si>
  <si>
    <t>0.0053</t>
  </si>
  <si>
    <t>③</t>
  </si>
  <si>
    <t>庭院经济（脱贫户、监测户）</t>
  </si>
  <si>
    <t>木河乡庭院经济到户补助项目</t>
  </si>
  <si>
    <t>利用自有院落空间及资源，发展高质量庭院经济，拓宽增收渠道，持续增加经营性收入。</t>
  </si>
  <si>
    <t>连五乡庭院经济到户补助项目</t>
  </si>
  <si>
    <t>0.001</t>
  </si>
  <si>
    <t>0.0010</t>
  </si>
  <si>
    <t>0.0065</t>
  </si>
  <si>
    <t>平安乡庭院特色种植补助项目</t>
  </si>
  <si>
    <t>平安乡庭院特色养殖补助项目</t>
  </si>
  <si>
    <t>张棉驿乡庭院经济到户补助项目</t>
  </si>
  <si>
    <t>梁山镇庭院经济到户补助项目</t>
  </si>
  <si>
    <t>马关镇庭院经济到户补助项目</t>
  </si>
  <si>
    <t>马鹿镇庭院经济补助项目</t>
  </si>
  <si>
    <t>龙山镇庭院经济到户补助项目</t>
  </si>
  <si>
    <t>川王镇庭院经济到户补助项目</t>
  </si>
  <si>
    <t>胡川镇脱贫户庭院经济到户补助项目</t>
  </si>
  <si>
    <t>闫家乡庭院经济到户补助项目</t>
  </si>
  <si>
    <t>刘堡镇庭院经济到户补助到户项目</t>
  </si>
  <si>
    <t>恭门镇庭院特色种植项目</t>
  </si>
  <si>
    <t>0.0201</t>
  </si>
  <si>
    <t>0.0951</t>
  </si>
  <si>
    <t>④</t>
  </si>
  <si>
    <t>种植业（产业基地内一般户
到户补助项目）</t>
  </si>
  <si>
    <t>0.0885</t>
  </si>
  <si>
    <t>0.3981</t>
  </si>
  <si>
    <t>连五乡饲料玉米到户补助项目</t>
  </si>
  <si>
    <t>0.1309</t>
  </si>
  <si>
    <t>0.8153</t>
  </si>
  <si>
    <t>0.0139</t>
  </si>
  <si>
    <t>0.0626</t>
  </si>
  <si>
    <t>0.0166</t>
  </si>
  <si>
    <t>0.083</t>
  </si>
  <si>
    <t>通过种植补助扶持，巩固拓展脱贫攻坚成果,增加农户收入</t>
  </si>
  <si>
    <t>通过发放补贴，提高农民养殖的积极性</t>
  </si>
  <si>
    <t>甘财振兴[2024]24号</t>
  </si>
  <si>
    <t>0.0091</t>
  </si>
  <si>
    <t>非三保支出
地方对应安排</t>
  </si>
  <si>
    <t>0.1301</t>
  </si>
  <si>
    <t>0.7926</t>
  </si>
  <si>
    <t>恭门镇马铃薯种植到户补助项目</t>
  </si>
  <si>
    <t>0.1153</t>
  </si>
  <si>
    <r>
      <rPr>
        <sz val="15"/>
        <rFont val="宋体"/>
        <charset val="134"/>
      </rPr>
      <t>预计亩均增收</t>
    </r>
    <r>
      <rPr>
        <sz val="15"/>
        <rFont val="Times New Roman"/>
        <charset val="0"/>
      </rPr>
      <t>600</t>
    </r>
    <r>
      <rPr>
        <sz val="15"/>
        <rFont val="宋体"/>
        <charset val="134"/>
      </rPr>
      <t>元，可有效推动产业发展壮大，促进乡村振兴。</t>
    </r>
  </si>
  <si>
    <t>张棉驿乡中药材种植到户补助项目</t>
  </si>
  <si>
    <t>川王镇中药材（冬花）种植
到户补助项目</t>
  </si>
  <si>
    <t>川王镇中药材（板蓝根）种植
到户补助项目</t>
  </si>
  <si>
    <t>胡川镇中药材种植到户补助项目</t>
  </si>
  <si>
    <t>刘堡镇中药材冬花种植到户补助项目</t>
  </si>
  <si>
    <t>恭门镇中药材（冬花）种植补助项目</t>
  </si>
  <si>
    <t>恭门镇中药材（半夏）种植补助项目</t>
  </si>
  <si>
    <t>恭门镇中药材（黄芪）种植补助项目</t>
  </si>
  <si>
    <t>恭门镇中药材（党参）种植补助项目</t>
  </si>
  <si>
    <r>
      <rPr>
        <sz val="15"/>
        <rFont val="宋体"/>
        <charset val="134"/>
      </rPr>
      <t>培育壮大饲草种植产业，辅助带动畜牧业发展，降低养殖成本，预计亩均增收</t>
    </r>
    <r>
      <rPr>
        <sz val="15"/>
        <rFont val="Times New Roman"/>
        <charset val="0"/>
      </rPr>
      <t>200</t>
    </r>
    <r>
      <rPr>
        <sz val="15"/>
        <rFont val="宋体"/>
        <charset val="134"/>
      </rPr>
      <t>元。</t>
    </r>
  </si>
  <si>
    <t>0.0020</t>
  </si>
  <si>
    <t>0.0103</t>
  </si>
  <si>
    <t>龙山镇新建标准化蔬菜大棚
到户补助项目</t>
  </si>
  <si>
    <t>形成规模化养殖，带动畜牧业发展</t>
  </si>
  <si>
    <t>通过发放补贴，提高农民养羊的积极性，增加农民收入。</t>
  </si>
  <si>
    <t>⑤</t>
  </si>
  <si>
    <t>养殖业（产业基地内一般户
到户补助项目）</t>
  </si>
  <si>
    <t>甘财振兴[2024]23号
甘财振兴[2024]24号</t>
  </si>
  <si>
    <t>0.0086</t>
  </si>
  <si>
    <t>0.0387</t>
  </si>
  <si>
    <t>0.07749</t>
  </si>
  <si>
    <t>0.0063</t>
  </si>
  <si>
    <t>0.0284</t>
  </si>
  <si>
    <t>0.0194</t>
  </si>
  <si>
    <r>
      <rPr>
        <sz val="15"/>
        <rFont val="宋体"/>
        <charset val="134"/>
      </rPr>
      <t>预计每只增收</t>
    </r>
    <r>
      <rPr>
        <sz val="15"/>
        <rFont val="Times New Roman"/>
        <charset val="0"/>
      </rPr>
      <t>800</t>
    </r>
    <r>
      <rPr>
        <sz val="15"/>
        <rFont val="宋体"/>
        <charset val="134"/>
      </rPr>
      <t>元可有效推动产业发展壮大，促进乡村振兴。</t>
    </r>
  </si>
  <si>
    <t>0.0028</t>
  </si>
  <si>
    <t>0.0126</t>
  </si>
  <si>
    <t>0.0032</t>
  </si>
  <si>
    <t>大阳镇新增基础母羊到户补助项目</t>
  </si>
  <si>
    <t>张家川镇基础母羊购进到户补助</t>
  </si>
  <si>
    <t>木河乡新增羊羔到户补助项目</t>
  </si>
  <si>
    <t>连五乡新增羊羔到户补助项目</t>
  </si>
  <si>
    <t>0.0026</t>
  </si>
  <si>
    <t>0.0185</t>
  </si>
  <si>
    <t>梁山镇新增羊羔到户补助项目</t>
  </si>
  <si>
    <t>马关镇新增羊羔到户补助项目</t>
  </si>
  <si>
    <t>马鹿镇新增羊羔到户补助项目</t>
  </si>
  <si>
    <t>闫家乡新增羊羔到户补助项目</t>
  </si>
  <si>
    <t>张棉驿乡新增羊羔到户补助项目</t>
  </si>
  <si>
    <t>龙山镇新增羊羔到户补助项目</t>
  </si>
  <si>
    <t>川王镇新增羊羔到户补助项目</t>
  </si>
  <si>
    <t>胡川镇新增羊羔到户补助项目</t>
  </si>
  <si>
    <t>刘堡镇新增羊羔到户补助项目</t>
  </si>
  <si>
    <t>恭门镇新增羊羔到户补助项目</t>
  </si>
  <si>
    <t>0.0019</t>
  </si>
  <si>
    <t>改善养殖基础条件，增加农民养殖积极性，提高农民收入。</t>
  </si>
  <si>
    <t>0.0123</t>
  </si>
  <si>
    <t>0.0035</t>
  </si>
  <si>
    <t>0.0217</t>
  </si>
  <si>
    <t>0.0025</t>
  </si>
  <si>
    <t>0.0117</t>
  </si>
  <si>
    <t>木河乡新建养畜暖棚到户补助项目</t>
  </si>
  <si>
    <t>马关镇新建养畜暖棚到户补助项目</t>
  </si>
  <si>
    <t>张棉驿乡新建养畜暖棚到户补助项目</t>
  </si>
  <si>
    <t>大阳镇新建养畜暖棚建设到户补助项目</t>
  </si>
  <si>
    <t>0.0016</t>
  </si>
  <si>
    <t>0.0088</t>
  </si>
  <si>
    <t>财政衔接资金</t>
  </si>
  <si>
    <t>0.0022</t>
  </si>
  <si>
    <t>0.0099</t>
  </si>
  <si>
    <t>0.0037</t>
  </si>
  <si>
    <t>0.0167</t>
  </si>
  <si>
    <t>0.0056</t>
  </si>
  <si>
    <t>0.028</t>
  </si>
  <si>
    <t>0.1008</t>
  </si>
  <si>
    <t>0.0115</t>
  </si>
  <si>
    <t>新增土鸡养殖到户补助项目</t>
  </si>
  <si>
    <t>平安乡新增土鸡养殖到户补助项目</t>
  </si>
  <si>
    <t>形成规模化养殖，带动农户畜牧业发展</t>
  </si>
  <si>
    <t>龙山镇新增土鸡养殖到户补助项目</t>
  </si>
  <si>
    <t>张家川镇新增土鸡养殖到户补助项目</t>
  </si>
  <si>
    <t>刘堡镇新增土鸡养殖到户补助项目</t>
  </si>
  <si>
    <t>⑥</t>
  </si>
  <si>
    <t>庭院经济（一般户）</t>
  </si>
  <si>
    <t>木河乡一般户庭院经济到户补助项目</t>
  </si>
  <si>
    <t>平安乡一般户庭院特色种植补助项目</t>
  </si>
  <si>
    <t>平安乡一般户庭院特色养殖补助项目</t>
  </si>
  <si>
    <t>平安乡一般户庭院生产生活服务
补助项目</t>
  </si>
  <si>
    <t>马关镇一般户庭院生产生活服务
补助项目</t>
  </si>
  <si>
    <t>马鹿镇一般户庭院经济补助项目</t>
  </si>
  <si>
    <t>龙山镇一般户庭院生产生活服务
补助项目</t>
  </si>
  <si>
    <t>川王镇一般户庭院生产生活服务
补助项目</t>
  </si>
  <si>
    <t>胡川镇一般户庭院经济到户补助项目</t>
  </si>
  <si>
    <t>刘堡镇一般户庭院生产生活服务
补助项目</t>
  </si>
  <si>
    <t>恭门镇一般户庭院生产生活服务
补助项目</t>
  </si>
  <si>
    <t>0.0632</t>
  </si>
  <si>
    <t>（二）</t>
  </si>
  <si>
    <t>农村集体经济组织设施农业项目</t>
  </si>
  <si>
    <t>机械采购项目</t>
  </si>
  <si>
    <t>现代饲草产业茎穗兼收玉米收获机
购置项目</t>
  </si>
  <si>
    <t>提高饲料玉米收贮效率，降低收贮成本，壮大产业规模。</t>
  </si>
  <si>
    <t>解决秸秆打捆问题，推动养殖业发展，加快饲料玉米收贮效率，推动养殖业发展，提高村集体经济发展</t>
  </si>
  <si>
    <t>0.0.281</t>
  </si>
  <si>
    <t>刘堡镇村级股份经济合作社
机械购置项目</t>
  </si>
  <si>
    <t>用于本村村集体发展产业，促进村集体经济发展，增加村集体经济收入。</t>
  </si>
  <si>
    <t>每年按照投资金额，一定比例给村集体固定分红。</t>
  </si>
  <si>
    <t>设施农业建设项目</t>
  </si>
  <si>
    <t>张家川镇马铃薯育苗网棚建设项目</t>
  </si>
  <si>
    <t>增加村集体收入收入，可有效推动产业发展壮大，促进乡村振兴。</t>
  </si>
  <si>
    <t>带动全村产业发展，同时积极吸纳当地劳动力就近就业，带动有条件的农户相关产业，对农户进行技术指导，增加农民收入和村集体经济收益。</t>
  </si>
  <si>
    <t>马铃薯贮藏库建设项目</t>
  </si>
  <si>
    <t>龙山镇马铃薯贮藏库补助项目</t>
  </si>
  <si>
    <t>延长产业链条，增加产品附加值，增加村级经济收入。</t>
  </si>
  <si>
    <t>通过土地流转、就近务工等形式增加农户收入。</t>
  </si>
  <si>
    <t>刘堡镇马铃薯储藏库建设项目</t>
  </si>
  <si>
    <t>（三）</t>
  </si>
  <si>
    <t>马铃薯体系建设项目</t>
  </si>
  <si>
    <t>甘财振兴[2024]23号甘财振兴[2024]24号</t>
  </si>
  <si>
    <t>马铃薯良繁能力提升项目</t>
  </si>
  <si>
    <t>增加村集体收入，带动农户就地就近就业，充分发挥设施农业的优势。</t>
  </si>
  <si>
    <t>通过资产租赁、带动群众就地就近务工，增加村集体和农户收入。</t>
  </si>
  <si>
    <t>马铃薯分拣场建设项目</t>
  </si>
  <si>
    <t>非三保支出，中央直达，地方对应安排</t>
  </si>
  <si>
    <t>少数民族资金</t>
  </si>
  <si>
    <t>（四）</t>
  </si>
  <si>
    <t>支持良繁基地建设项目</t>
  </si>
  <si>
    <t>马铃薯高标准原种生产基地补助项目</t>
  </si>
  <si>
    <t>马鹿镇龙口村马铃薯高标准绿色原种
生产基地补助项目</t>
  </si>
  <si>
    <t>培育马铃薯优质原种，提高马铃薯产量，增加村集体和农户收入。</t>
  </si>
  <si>
    <t>通过收益分配、就近务工等形式增加农户收入，</t>
  </si>
  <si>
    <t>龙山镇马铃薯高标准绿色原种
生产基地补助项目</t>
  </si>
  <si>
    <t>马铃薯高标准绿色原种
生产基地差额补助</t>
  </si>
  <si>
    <t>马铃薯高标准绿色原种
生产基地补助项目</t>
  </si>
  <si>
    <t>恭门镇马铃薯高标准绿色原种生产基地补助项目</t>
  </si>
  <si>
    <t>土壤改良差额补助项目</t>
  </si>
  <si>
    <t>木河乡土壤改良差额补助项目</t>
  </si>
  <si>
    <t>通过土壤改良差额补助，调动农户种粮积极性，有效改善土地撂荒。</t>
  </si>
  <si>
    <t>提高种植积极性，增加种植业收入</t>
  </si>
  <si>
    <t>平安乡土壤改良差额补助项目</t>
  </si>
  <si>
    <t>马关镇土壤改良差额补助项目</t>
  </si>
  <si>
    <t>马鹿镇土壤改良差额补助项目</t>
  </si>
  <si>
    <t>闫家乡土壤改良差额补助项目</t>
  </si>
  <si>
    <t>张棉驿乡土壤改良差额补助项目</t>
  </si>
  <si>
    <t>大阳镇土壤改良差额补助项目</t>
  </si>
  <si>
    <t>川王镇土壤改良差额补助项目</t>
  </si>
  <si>
    <t>胡川镇土壤改良差额补助项目</t>
  </si>
  <si>
    <t>张家川镇土壤改良差额补助项目</t>
  </si>
  <si>
    <t>恭门镇土壤改良差额补助项目</t>
  </si>
  <si>
    <t>马铃薯一级种薯扩繁推广应用补助项目</t>
  </si>
  <si>
    <t>连五乡马铃薯一级种薯扩繁推广
应用补助项目</t>
  </si>
  <si>
    <t>扩大马铃薯种植面积，引进马铃薯良种，带动马铃薯产业发展和农户增收。</t>
  </si>
  <si>
    <t>通过吸纳就业、土地流转、产品代销等方式，发展特色产业，提高农户收入</t>
  </si>
  <si>
    <t>平安乡马铃薯一级种薯扩繁推广
应用补助项目</t>
  </si>
  <si>
    <t>0.0402</t>
  </si>
  <si>
    <t>0.0298</t>
  </si>
  <si>
    <t>0.0104</t>
  </si>
  <si>
    <t>0.1809</t>
  </si>
  <si>
    <t>0.1341</t>
  </si>
  <si>
    <t>0.0468</t>
  </si>
  <si>
    <t>马关镇马铃薯一级种薯扩繁推广
应用补助项目</t>
  </si>
  <si>
    <t>马鹿镇马铃薯一级种薯扩繁推广
应用补助项目</t>
  </si>
  <si>
    <t>大阳镇马铃薯一级种薯扩繁推广
应用补助项目</t>
  </si>
  <si>
    <t>木河乡马铃薯一级种薯扩繁推广
应用补助项目</t>
  </si>
  <si>
    <t>川王镇马铃薯一级种薯扩繁推广
应用补助项目</t>
  </si>
  <si>
    <t>胡川镇马铃薯一级种薯扩繁推广
应用补助项目</t>
  </si>
  <si>
    <t>刘堡镇马铃薯一级种薯扩繁推广
应用补助项目</t>
  </si>
  <si>
    <t>张家川镇马铃薯一级种薯扩繁推广
应用补助项目</t>
  </si>
  <si>
    <t>恭门镇马铃薯一级种薯扩繁推广
应用补助项目</t>
  </si>
  <si>
    <t>龙山镇马铃薯一级种薯扩繁推广
应用补助项目</t>
  </si>
  <si>
    <t>闫家乡马铃薯一级种薯扩繁推广
应用补助项目</t>
  </si>
  <si>
    <t>0.1226</t>
  </si>
  <si>
    <t>脱毒马铃薯种苗补助项目</t>
  </si>
  <si>
    <r>
      <rPr>
        <b/>
        <sz val="15"/>
        <rFont val="Times New Roman"/>
        <charset val="0"/>
      </rPr>
      <t>(</t>
    </r>
    <r>
      <rPr>
        <b/>
        <sz val="15"/>
        <rFont val="宋体"/>
        <charset val="0"/>
      </rPr>
      <t>五</t>
    </r>
    <r>
      <rPr>
        <b/>
        <sz val="15"/>
        <rFont val="Times New Roman"/>
        <charset val="0"/>
      </rPr>
      <t>)</t>
    </r>
  </si>
  <si>
    <t>村集体经济发展项目</t>
  </si>
  <si>
    <t>张家川县龙山镇四方村农机
租赁服务项目</t>
  </si>
  <si>
    <r>
      <rPr>
        <sz val="15"/>
        <rFont val="宋体"/>
        <charset val="134"/>
      </rPr>
      <t>预计每年为村集体经济增加收益</t>
    </r>
    <r>
      <rPr>
        <sz val="15"/>
        <rFont val="Times New Roman"/>
        <charset val="0"/>
      </rPr>
      <t>3.5</t>
    </r>
    <r>
      <rPr>
        <sz val="15"/>
        <rFont val="宋体"/>
        <charset val="134"/>
      </rPr>
      <t>万元以上。</t>
    </r>
  </si>
  <si>
    <r>
      <rPr>
        <sz val="15"/>
        <rFont val="宋体"/>
        <charset val="134"/>
      </rPr>
      <t>采用</t>
    </r>
    <r>
      <rPr>
        <sz val="15"/>
        <rFont val="Times New Roman"/>
        <charset val="0"/>
      </rPr>
      <t>“</t>
    </r>
    <r>
      <rPr>
        <sz val="15"/>
        <rFont val="宋体"/>
        <charset val="134"/>
      </rPr>
      <t>党支部</t>
    </r>
    <r>
      <rPr>
        <sz val="15"/>
        <rFont val="Times New Roman"/>
        <charset val="0"/>
      </rPr>
      <t>+</t>
    </r>
    <r>
      <rPr>
        <sz val="15"/>
        <rFont val="宋体"/>
        <charset val="134"/>
      </rPr>
      <t>合作社</t>
    </r>
    <r>
      <rPr>
        <sz val="15"/>
        <rFont val="Times New Roman"/>
        <charset val="0"/>
      </rPr>
      <t>+</t>
    </r>
    <r>
      <rPr>
        <sz val="15"/>
        <rFont val="宋体"/>
        <charset val="134"/>
      </rPr>
      <t>农户</t>
    </r>
    <r>
      <rPr>
        <sz val="15"/>
        <rFont val="Times New Roman"/>
        <charset val="0"/>
      </rPr>
      <t>”</t>
    </r>
    <r>
      <rPr>
        <sz val="15"/>
        <rFont val="宋体"/>
        <charset val="134"/>
      </rPr>
      <t>的经营模式，发展农机租赁服务项目。</t>
    </r>
  </si>
  <si>
    <r>
      <rPr>
        <sz val="15"/>
        <rFont val="宋体"/>
        <charset val="134"/>
      </rPr>
      <t>县委组织部</t>
    </r>
    <r>
      <rPr>
        <sz val="15"/>
        <rFont val="Times New Roman"/>
        <charset val="134"/>
      </rPr>
      <t xml:space="preserve">     </t>
    </r>
    <r>
      <rPr>
        <sz val="15"/>
        <rFont val="宋体"/>
        <charset val="134"/>
      </rPr>
      <t>县农业农村局</t>
    </r>
    <r>
      <rPr>
        <sz val="15"/>
        <rFont val="Times New Roman"/>
        <charset val="134"/>
      </rPr>
      <t xml:space="preserve">       </t>
    </r>
  </si>
  <si>
    <t>张家川县马关镇新义村股份经济合作社
饲草加工建设项目</t>
  </si>
  <si>
    <r>
      <rPr>
        <sz val="15"/>
        <rFont val="宋体"/>
        <charset val="134"/>
      </rPr>
      <t>预计每年为村集体增加收益</t>
    </r>
    <r>
      <rPr>
        <sz val="15"/>
        <rFont val="Times New Roman"/>
        <charset val="0"/>
      </rPr>
      <t>3.5</t>
    </r>
    <r>
      <rPr>
        <sz val="15"/>
        <rFont val="宋体"/>
        <charset val="134"/>
      </rPr>
      <t>万元以上。</t>
    </r>
  </si>
  <si>
    <r>
      <rPr>
        <sz val="15"/>
        <rFont val="宋体"/>
        <charset val="134"/>
      </rPr>
      <t>项目建成后，带动脱贫劳动力</t>
    </r>
    <r>
      <rPr>
        <sz val="15"/>
        <rFont val="Times New Roman"/>
        <charset val="0"/>
      </rPr>
      <t>15</t>
    </r>
    <r>
      <rPr>
        <sz val="15"/>
        <rFont val="宋体"/>
        <charset val="134"/>
      </rPr>
      <t>人灵活就业，促进全村草畜一体化发展。收益的</t>
    </r>
    <r>
      <rPr>
        <sz val="15"/>
        <rFont val="Times New Roman"/>
        <charset val="0"/>
      </rPr>
      <t>30%</t>
    </r>
    <r>
      <rPr>
        <sz val="15"/>
        <rFont val="宋体"/>
        <charset val="134"/>
      </rPr>
      <t>用于村集体经济积累，</t>
    </r>
    <r>
      <rPr>
        <sz val="15"/>
        <rFont val="Times New Roman"/>
        <charset val="0"/>
      </rPr>
      <t>40%</t>
    </r>
    <r>
      <rPr>
        <sz val="15"/>
        <rFont val="宋体"/>
        <charset val="134"/>
      </rPr>
      <t>用于后续发展，</t>
    </r>
    <r>
      <rPr>
        <sz val="15"/>
        <rFont val="Times New Roman"/>
        <charset val="0"/>
      </rPr>
      <t>30%</t>
    </r>
    <r>
      <rPr>
        <sz val="15"/>
        <rFont val="宋体"/>
        <charset val="134"/>
      </rPr>
      <t>用于用工支出。</t>
    </r>
  </si>
  <si>
    <t>张家川县川王镇冯家村农机
租赁服务项目</t>
  </si>
  <si>
    <r>
      <rPr>
        <sz val="15"/>
        <rFont val="宋体"/>
        <charset val="134"/>
      </rPr>
      <t>项目由冯家村股份经济合作社实施，资金投入村级领办合作社益得发种养殖合作社自主经营，可吸纳本村</t>
    </r>
    <r>
      <rPr>
        <sz val="15"/>
        <rFont val="Times New Roman"/>
        <charset val="0"/>
      </rPr>
      <t>10</t>
    </r>
    <r>
      <rPr>
        <sz val="15"/>
        <rFont val="宋体"/>
        <charset val="134"/>
      </rPr>
      <t>余名年轻劳力作为驾驶员、操作员，收益的</t>
    </r>
    <r>
      <rPr>
        <sz val="15"/>
        <rFont val="Times New Roman"/>
        <charset val="0"/>
      </rPr>
      <t>50%</t>
    </r>
    <r>
      <rPr>
        <sz val="15"/>
        <rFont val="宋体"/>
        <charset val="134"/>
      </rPr>
      <t>用于扩大生产规模，</t>
    </r>
    <r>
      <rPr>
        <sz val="15"/>
        <rFont val="Times New Roman"/>
        <charset val="0"/>
      </rPr>
      <t>50%</t>
    </r>
    <r>
      <rPr>
        <sz val="15"/>
        <rFont val="宋体"/>
        <charset val="134"/>
      </rPr>
      <t>用于维护设备及更新增加机械设备及用工分红支出。</t>
    </r>
  </si>
  <si>
    <t>张家川县刘堡镇刘堡村、小湾村、罗湾村速冻食品冷链车间及设备运行建设项目</t>
  </si>
  <si>
    <r>
      <rPr>
        <sz val="15"/>
        <rFont val="宋体"/>
        <charset val="134"/>
      </rPr>
      <t>项目建成后，年营业额可达</t>
    </r>
    <r>
      <rPr>
        <sz val="15"/>
        <rFont val="Times New Roman"/>
        <charset val="0"/>
      </rPr>
      <t>800-1000</t>
    </r>
    <r>
      <rPr>
        <sz val="15"/>
        <rFont val="宋体"/>
        <charset val="134"/>
      </rPr>
      <t>万元以上，年均纯收益可达到</t>
    </r>
    <r>
      <rPr>
        <sz val="15"/>
        <rFont val="Times New Roman"/>
        <charset val="0"/>
      </rPr>
      <t>120</t>
    </r>
    <r>
      <rPr>
        <sz val="15"/>
        <rFont val="宋体"/>
        <charset val="134"/>
      </rPr>
      <t>万元左右。为每村集体经济收益</t>
    </r>
    <r>
      <rPr>
        <sz val="15"/>
        <rFont val="Times New Roman"/>
        <charset val="0"/>
      </rPr>
      <t>3.5</t>
    </r>
    <r>
      <rPr>
        <sz val="15"/>
        <rFont val="宋体"/>
        <charset val="134"/>
      </rPr>
      <t>万元以上。</t>
    </r>
  </si>
  <si>
    <r>
      <rPr>
        <sz val="15"/>
        <rFont val="宋体"/>
        <charset val="134"/>
      </rPr>
      <t>项目建成后可提供就业岗位</t>
    </r>
    <r>
      <rPr>
        <sz val="15"/>
        <rFont val="Times New Roman"/>
        <charset val="0"/>
      </rPr>
      <t>30</t>
    </r>
    <r>
      <rPr>
        <sz val="15"/>
        <rFont val="宋体"/>
        <charset val="134"/>
      </rPr>
      <t>余个，带动周边群众灵活就业。租金作为村集体积累资金使用。</t>
    </r>
  </si>
  <si>
    <t>张家川县胡川镇羊肚菌生产基地
工厂化棚建设项目</t>
  </si>
  <si>
    <r>
      <rPr>
        <sz val="15"/>
        <rFont val="宋体"/>
        <charset val="134"/>
      </rPr>
      <t>预计每村集体经济年收益</t>
    </r>
    <r>
      <rPr>
        <sz val="15"/>
        <rFont val="Times New Roman"/>
        <charset val="134"/>
      </rPr>
      <t>3.5</t>
    </r>
    <r>
      <rPr>
        <sz val="15"/>
        <rFont val="宋体"/>
        <charset val="134"/>
      </rPr>
      <t>万元以上。</t>
    </r>
  </si>
  <si>
    <r>
      <rPr>
        <sz val="15"/>
        <rFont val="宋体"/>
        <charset val="134"/>
      </rPr>
      <t>项目建成后可提供工作岗位</t>
    </r>
    <r>
      <rPr>
        <sz val="15"/>
        <rFont val="Times New Roman"/>
        <charset val="134"/>
      </rPr>
      <t>10</t>
    </r>
    <r>
      <rPr>
        <sz val="15"/>
        <rFont val="宋体"/>
        <charset val="134"/>
      </rPr>
      <t>余个，带动周边</t>
    </r>
    <r>
      <rPr>
        <sz val="15"/>
        <rFont val="Times New Roman"/>
        <charset val="134"/>
      </rPr>
      <t>15</t>
    </r>
    <r>
      <rPr>
        <sz val="15"/>
        <rFont val="宋体"/>
        <charset val="134"/>
      </rPr>
      <t>户</t>
    </r>
    <r>
      <rPr>
        <sz val="15"/>
        <rFont val="Times New Roman"/>
        <charset val="134"/>
      </rPr>
      <t>20</t>
    </r>
    <r>
      <rPr>
        <sz val="15"/>
        <rFont val="宋体"/>
        <charset val="134"/>
      </rPr>
      <t>人灵活就业</t>
    </r>
  </si>
  <si>
    <t>张家川县平安乡休闲食品加工建设项目</t>
  </si>
  <si>
    <r>
      <rPr>
        <sz val="15"/>
        <rFont val="宋体"/>
        <charset val="134"/>
      </rPr>
      <t>预计村集体经济年收益</t>
    </r>
    <r>
      <rPr>
        <sz val="15"/>
        <rFont val="Times New Roman"/>
        <charset val="0"/>
      </rPr>
      <t>3.5</t>
    </r>
    <r>
      <rPr>
        <sz val="15"/>
        <rFont val="宋体"/>
        <charset val="134"/>
      </rPr>
      <t>万元。</t>
    </r>
  </si>
  <si>
    <r>
      <rPr>
        <sz val="15"/>
        <rFont val="宋体"/>
        <charset val="134"/>
      </rPr>
      <t>项目实施完成后可提供工作岗位</t>
    </r>
    <r>
      <rPr>
        <sz val="15"/>
        <rFont val="Times New Roman"/>
        <charset val="0"/>
      </rPr>
      <t>27</t>
    </r>
    <r>
      <rPr>
        <sz val="15"/>
        <rFont val="宋体"/>
        <charset val="134"/>
      </rPr>
      <t>个，带动周边群众</t>
    </r>
    <r>
      <rPr>
        <sz val="15"/>
        <rFont val="Times New Roman"/>
        <charset val="0"/>
      </rPr>
      <t>27</t>
    </r>
    <r>
      <rPr>
        <sz val="15"/>
        <rFont val="宋体"/>
        <charset val="134"/>
      </rPr>
      <t>户</t>
    </r>
    <r>
      <rPr>
        <sz val="15"/>
        <rFont val="Times New Roman"/>
        <charset val="0"/>
      </rPr>
      <t>122</t>
    </r>
    <r>
      <rPr>
        <sz val="15"/>
        <rFont val="宋体"/>
        <charset val="134"/>
      </rPr>
      <t>人务工就业。</t>
    </r>
  </si>
  <si>
    <t>张家川县恭门镇袁河村蛋鸡养殖项目</t>
  </si>
  <si>
    <t>预计每年为村集体经济增加收益3万元以上。</t>
  </si>
  <si>
    <r>
      <rPr>
        <sz val="15"/>
        <rFont val="宋体"/>
        <charset val="134"/>
      </rPr>
      <t>项目建成后可提供工作岗位</t>
    </r>
    <r>
      <rPr>
        <sz val="15"/>
        <rFont val="宋体"/>
        <charset val="0"/>
      </rPr>
      <t>10</t>
    </r>
    <r>
      <rPr>
        <sz val="15"/>
        <rFont val="宋体"/>
        <charset val="134"/>
      </rPr>
      <t>余个，带动周边</t>
    </r>
    <r>
      <rPr>
        <sz val="15"/>
        <rFont val="宋体"/>
        <charset val="0"/>
      </rPr>
      <t>7</t>
    </r>
    <r>
      <rPr>
        <sz val="15"/>
        <rFont val="宋体"/>
        <charset val="134"/>
      </rPr>
      <t>户</t>
    </r>
    <r>
      <rPr>
        <sz val="15"/>
        <rFont val="宋体"/>
        <charset val="0"/>
      </rPr>
      <t>20</t>
    </r>
    <r>
      <rPr>
        <sz val="15"/>
        <rFont val="宋体"/>
        <charset val="134"/>
      </rPr>
      <t>人灵活就业。</t>
    </r>
  </si>
  <si>
    <r>
      <rPr>
        <b/>
        <sz val="15"/>
        <rFont val="Times New Roman"/>
        <charset val="0"/>
      </rPr>
      <t>(</t>
    </r>
    <r>
      <rPr>
        <b/>
        <sz val="15"/>
        <rFont val="宋体"/>
        <charset val="0"/>
      </rPr>
      <t>六</t>
    </r>
    <r>
      <rPr>
        <b/>
        <sz val="15"/>
        <rFont val="Times New Roman"/>
        <charset val="0"/>
      </rPr>
      <t>)</t>
    </r>
  </si>
  <si>
    <t>产业发展配套基础设施项目</t>
  </si>
  <si>
    <t>产业路硬化建设项目</t>
  </si>
  <si>
    <t>张棉至温沟（平安至白石咀）段</t>
  </si>
  <si>
    <t>发展旅游产业，带动群众增收</t>
  </si>
  <si>
    <t>吸纳沿线村组群众就近务工，增加农户工资性收入</t>
  </si>
  <si>
    <t>县交通运输局</t>
  </si>
  <si>
    <t>河峪至秦家源</t>
  </si>
  <si>
    <t>马家涧至秦家源产业路配套设施建设</t>
  </si>
  <si>
    <t>提高农村公路通行能力，方便群众生产生活</t>
  </si>
  <si>
    <t>吸纳项目村的农户就近就地务工，增加农户工资性收入</t>
  </si>
  <si>
    <t>西沟至河李</t>
  </si>
  <si>
    <t>提高机械化程度，便捷群众生产物资运输</t>
  </si>
  <si>
    <r>
      <rPr>
        <sz val="15"/>
        <rFont val="Times New Roman"/>
        <charset val="134"/>
      </rPr>
      <t>X546</t>
    </r>
    <r>
      <rPr>
        <sz val="15"/>
        <rFont val="宋体"/>
        <charset val="134"/>
      </rPr>
      <t>至梨树</t>
    </r>
  </si>
  <si>
    <r>
      <rPr>
        <sz val="15"/>
        <rFont val="宋体"/>
        <charset val="134"/>
      </rPr>
      <t>张大路</t>
    </r>
    <r>
      <rPr>
        <sz val="15"/>
        <rFont val="Times New Roman"/>
        <charset val="134"/>
      </rPr>
      <t>-</t>
    </r>
    <r>
      <rPr>
        <sz val="15"/>
        <rFont val="宋体"/>
        <charset val="134"/>
      </rPr>
      <t>崔窑</t>
    </r>
  </si>
  <si>
    <r>
      <rPr>
        <sz val="15"/>
        <rFont val="宋体"/>
        <charset val="134"/>
      </rPr>
      <t>田湾</t>
    </r>
    <r>
      <rPr>
        <sz val="15"/>
        <rFont val="Times New Roman"/>
        <charset val="134"/>
      </rPr>
      <t>-</t>
    </r>
    <r>
      <rPr>
        <sz val="15"/>
        <rFont val="宋体"/>
        <charset val="134"/>
      </rPr>
      <t>刘成</t>
    </r>
  </si>
  <si>
    <t>峡口至中山</t>
  </si>
  <si>
    <r>
      <rPr>
        <sz val="15"/>
        <rFont val="宋体"/>
        <charset val="134"/>
      </rPr>
      <t>东关</t>
    </r>
    <r>
      <rPr>
        <sz val="15"/>
        <rFont val="Times New Roman"/>
        <charset val="0"/>
      </rPr>
      <t>-</t>
    </r>
    <r>
      <rPr>
        <sz val="15"/>
        <rFont val="宋体"/>
        <charset val="134"/>
      </rPr>
      <t>上磨</t>
    </r>
  </si>
  <si>
    <t>海子至后海</t>
  </si>
  <si>
    <t>0.0158</t>
  </si>
  <si>
    <r>
      <rPr>
        <sz val="15"/>
        <rFont val="宋体"/>
        <charset val="134"/>
      </rPr>
      <t>杜家</t>
    </r>
    <r>
      <rPr>
        <sz val="15"/>
        <rFont val="Times New Roman"/>
        <charset val="134"/>
      </rPr>
      <t>-</t>
    </r>
    <r>
      <rPr>
        <sz val="15"/>
        <rFont val="宋体"/>
        <charset val="134"/>
      </rPr>
      <t>高家新村</t>
    </r>
  </si>
  <si>
    <r>
      <rPr>
        <sz val="15"/>
        <rFont val="宋体"/>
        <charset val="134"/>
      </rPr>
      <t>陈家庙</t>
    </r>
    <r>
      <rPr>
        <sz val="15"/>
        <rFont val="Times New Roman"/>
        <charset val="134"/>
      </rPr>
      <t>-</t>
    </r>
    <r>
      <rPr>
        <sz val="15"/>
        <rFont val="宋体"/>
        <charset val="134"/>
      </rPr>
      <t>灵台</t>
    </r>
  </si>
  <si>
    <r>
      <rPr>
        <sz val="15"/>
        <rFont val="Times New Roman"/>
        <charset val="134"/>
      </rPr>
      <t>X546-</t>
    </r>
    <r>
      <rPr>
        <sz val="15"/>
        <rFont val="宋体"/>
        <charset val="134"/>
      </rPr>
      <t>西崖</t>
    </r>
  </si>
  <si>
    <r>
      <rPr>
        <sz val="15"/>
        <rFont val="宋体"/>
        <charset val="134"/>
      </rPr>
      <t>海湾村桥头</t>
    </r>
    <r>
      <rPr>
        <sz val="15"/>
        <rFont val="Times New Roman"/>
        <charset val="134"/>
      </rPr>
      <t>-</t>
    </r>
    <r>
      <rPr>
        <sz val="15"/>
        <rFont val="宋体"/>
        <charset val="134"/>
      </rPr>
      <t>二组</t>
    </r>
  </si>
  <si>
    <r>
      <rPr>
        <sz val="15"/>
        <rFont val="宋体"/>
        <charset val="134"/>
      </rPr>
      <t>小河</t>
    </r>
    <r>
      <rPr>
        <sz val="15"/>
        <rFont val="Times New Roman"/>
        <charset val="134"/>
      </rPr>
      <t>-</t>
    </r>
    <r>
      <rPr>
        <sz val="15"/>
        <rFont val="宋体"/>
        <charset val="134"/>
      </rPr>
      <t>下小河</t>
    </r>
  </si>
  <si>
    <t>庙湾五组至刘家崖</t>
  </si>
  <si>
    <t>新义三组至新义梁</t>
  </si>
  <si>
    <r>
      <rPr>
        <sz val="15"/>
        <rFont val="宋体"/>
        <charset val="134"/>
      </rPr>
      <t>水池</t>
    </r>
    <r>
      <rPr>
        <sz val="15"/>
        <rFont val="Times New Roman"/>
        <charset val="134"/>
      </rPr>
      <t>-</t>
    </r>
    <r>
      <rPr>
        <sz val="15"/>
        <rFont val="宋体"/>
        <charset val="134"/>
      </rPr>
      <t>糟家</t>
    </r>
  </si>
  <si>
    <t>虎家至斜头</t>
  </si>
  <si>
    <r>
      <rPr>
        <sz val="15"/>
        <rFont val="宋体"/>
        <charset val="134"/>
      </rPr>
      <t>孔韩路</t>
    </r>
    <r>
      <rPr>
        <sz val="15"/>
        <rFont val="Times New Roman"/>
        <charset val="134"/>
      </rPr>
      <t>-</t>
    </r>
    <r>
      <rPr>
        <sz val="15"/>
        <rFont val="宋体"/>
        <charset val="134"/>
      </rPr>
      <t>岳山</t>
    </r>
  </si>
  <si>
    <t>陈王至下湾</t>
  </si>
  <si>
    <r>
      <rPr>
        <sz val="15"/>
        <rFont val="Times New Roman"/>
        <charset val="134"/>
      </rPr>
      <t>Y304</t>
    </r>
    <r>
      <rPr>
        <sz val="15"/>
        <rFont val="宋体"/>
        <charset val="134"/>
      </rPr>
      <t>至梁头</t>
    </r>
  </si>
  <si>
    <t>南沟至万树谷产业路配套设施建设</t>
  </si>
  <si>
    <r>
      <rPr>
        <sz val="15"/>
        <rFont val="宋体"/>
        <charset val="134"/>
      </rPr>
      <t>三合</t>
    </r>
    <r>
      <rPr>
        <sz val="15"/>
        <rFont val="Times New Roman"/>
        <charset val="134"/>
      </rPr>
      <t>-</t>
    </r>
    <r>
      <rPr>
        <sz val="15"/>
        <rFont val="宋体"/>
        <charset val="134"/>
      </rPr>
      <t>贠家</t>
    </r>
  </si>
  <si>
    <r>
      <rPr>
        <sz val="15"/>
        <rFont val="宋体"/>
        <charset val="134"/>
      </rPr>
      <t>金川</t>
    </r>
    <r>
      <rPr>
        <sz val="15"/>
        <rFont val="Times New Roman"/>
        <charset val="134"/>
      </rPr>
      <t>—</t>
    </r>
    <r>
      <rPr>
        <sz val="15"/>
        <rFont val="宋体"/>
        <charset val="134"/>
      </rPr>
      <t>关山沟</t>
    </r>
  </si>
  <si>
    <t>店子至马坪村六组</t>
  </si>
  <si>
    <r>
      <rPr>
        <sz val="15"/>
        <rFont val="宋体"/>
        <charset val="134"/>
      </rPr>
      <t>毛磨</t>
    </r>
    <r>
      <rPr>
        <sz val="15"/>
        <rFont val="Times New Roman"/>
        <charset val="134"/>
      </rPr>
      <t>—</t>
    </r>
    <r>
      <rPr>
        <sz val="15"/>
        <rFont val="宋体"/>
        <charset val="134"/>
      </rPr>
      <t>王安沟</t>
    </r>
  </si>
  <si>
    <t>农产品晾晒场建设补助项目</t>
  </si>
  <si>
    <t>恭门镇农产品晾晒场建设项目</t>
  </si>
  <si>
    <t>有效改善人居环境，为种粮农户提供便利，提高种粮积极性和粮食产量。</t>
  </si>
  <si>
    <t>方便群众加工和储存粮食，增加群众种粮积极性。</t>
  </si>
  <si>
    <t>梁山镇农产品晾晒场建设项目</t>
  </si>
  <si>
    <t>龙山镇农产品晾晒场建设项目</t>
  </si>
  <si>
    <t>马鹿镇农产品晾晒场建设项目</t>
  </si>
  <si>
    <t>张家川镇农产品晾晒场建设项目</t>
  </si>
  <si>
    <t>其他产业配套基础设施建设项目</t>
  </si>
  <si>
    <t>刘堡镇马铃薯储藏窖
配套基础设施建设项目</t>
  </si>
  <si>
    <t>完善产业基地基础设施。</t>
  </si>
  <si>
    <t>吸纳更多劳动力务工，提高经济收入</t>
  </si>
  <si>
    <t>县发改局</t>
  </si>
  <si>
    <t>川王镇石峡灌区种养殖产业
供水及排水渠建设项目</t>
  </si>
  <si>
    <t>改善群众生产生活条件，方便出行。</t>
  </si>
  <si>
    <t>改善村基础设施条件</t>
  </si>
  <si>
    <t>县水务局</t>
  </si>
  <si>
    <t>川王镇水产养殖园电网配套项目</t>
  </si>
  <si>
    <t>改善项目生产条件，方便项目的实施和生产</t>
  </si>
  <si>
    <t>提高生产工作效率</t>
  </si>
  <si>
    <t>（七）</t>
  </si>
  <si>
    <t>贴息类项目</t>
  </si>
  <si>
    <r>
      <rPr>
        <sz val="15"/>
        <rFont val="Times New Roman"/>
        <charset val="0"/>
      </rPr>
      <t>2025</t>
    </r>
    <r>
      <rPr>
        <sz val="15"/>
        <rFont val="宋体"/>
        <charset val="0"/>
      </rPr>
      <t>年脱贫人口小额贷款贴息项目</t>
    </r>
  </si>
  <si>
    <t>解决农户融资困难，增加农户收入</t>
  </si>
  <si>
    <t>减轻农户负担</t>
  </si>
  <si>
    <t>县财政局</t>
  </si>
  <si>
    <t>（八）</t>
  </si>
  <si>
    <t>特色手工业项目</t>
  </si>
  <si>
    <t>民族手工业融合创新试点项目</t>
  </si>
  <si>
    <t>县民宗局</t>
  </si>
  <si>
    <t>二</t>
  </si>
  <si>
    <t>就业帮扶类项目</t>
  </si>
  <si>
    <r>
      <rPr>
        <b/>
        <sz val="15"/>
        <rFont val="Times New Roman"/>
        <charset val="0"/>
      </rPr>
      <t>(</t>
    </r>
    <r>
      <rPr>
        <b/>
        <sz val="15"/>
        <rFont val="宋体"/>
        <charset val="134"/>
      </rPr>
      <t>一</t>
    </r>
    <r>
      <rPr>
        <b/>
        <sz val="15"/>
        <rFont val="Times New Roman"/>
        <charset val="0"/>
      </rPr>
      <t>)</t>
    </r>
  </si>
  <si>
    <t>就业补助项目</t>
  </si>
  <si>
    <t>乡村公益性岗位补助</t>
  </si>
  <si>
    <r>
      <rPr>
        <sz val="15"/>
        <rFont val="宋体"/>
        <charset val="134"/>
      </rPr>
      <t>全县</t>
    </r>
    <r>
      <rPr>
        <sz val="15"/>
        <rFont val="Times New Roman"/>
        <charset val="0"/>
      </rPr>
      <t>2379</t>
    </r>
    <r>
      <rPr>
        <sz val="15"/>
        <rFont val="宋体"/>
        <charset val="134"/>
      </rPr>
      <t>名乡村公益性岗位人员涉及</t>
    </r>
    <r>
      <rPr>
        <sz val="15"/>
        <rFont val="Times New Roman"/>
        <charset val="0"/>
      </rPr>
      <t>255</t>
    </r>
    <r>
      <rPr>
        <sz val="15"/>
        <rFont val="宋体"/>
        <charset val="134"/>
      </rPr>
      <t>个行政村，就地就近解决了就业</t>
    </r>
  </si>
  <si>
    <r>
      <rPr>
        <sz val="15"/>
        <rFont val="宋体"/>
        <charset val="134"/>
      </rPr>
      <t>全县</t>
    </r>
    <r>
      <rPr>
        <sz val="15"/>
        <rFont val="Times New Roman"/>
        <charset val="0"/>
      </rPr>
      <t>2379</t>
    </r>
    <r>
      <rPr>
        <sz val="15"/>
        <rFont val="宋体"/>
        <charset val="134"/>
      </rPr>
      <t>名乡村公益性岗位人员涉及</t>
    </r>
    <r>
      <rPr>
        <sz val="15"/>
        <rFont val="Times New Roman"/>
        <charset val="0"/>
      </rPr>
      <t>255</t>
    </r>
    <r>
      <rPr>
        <sz val="15"/>
        <rFont val="宋体"/>
        <charset val="134"/>
      </rPr>
      <t>个行政村，既带动了稳定就业又增加了稳定收入，还美化了乡村环境</t>
    </r>
  </si>
  <si>
    <t>县人社局</t>
  </si>
  <si>
    <r>
      <rPr>
        <b/>
        <sz val="15"/>
        <rFont val="Times New Roman"/>
        <charset val="0"/>
      </rPr>
      <t>“</t>
    </r>
    <r>
      <rPr>
        <b/>
        <sz val="15"/>
        <rFont val="宋体"/>
        <charset val="0"/>
      </rPr>
      <t>雨露计划</t>
    </r>
    <r>
      <rPr>
        <b/>
        <sz val="15"/>
        <rFont val="Times New Roman"/>
        <charset val="0"/>
      </rPr>
      <t>”</t>
    </r>
    <r>
      <rPr>
        <b/>
        <sz val="15"/>
        <rFont val="宋体"/>
        <charset val="0"/>
      </rPr>
      <t>职业教育补助项目</t>
    </r>
  </si>
  <si>
    <r>
      <rPr>
        <sz val="15"/>
        <rFont val="宋体"/>
        <charset val="134"/>
      </rPr>
      <t>张棉驿乡</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</si>
  <si>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t>通过补助资金减轻家庭负担，能够帮助中技、中专和高职学历的学生顺利完成学业。</t>
  </si>
  <si>
    <r>
      <rPr>
        <sz val="15"/>
        <rFont val="宋体"/>
        <charset val="134"/>
      </rPr>
      <t>帮助获得中技、中专和高职学历的学生完成学业，达到</t>
    </r>
    <r>
      <rPr>
        <sz val="15"/>
        <rFont val="Times New Roman"/>
        <charset val="0"/>
      </rPr>
      <t>“</t>
    </r>
    <r>
      <rPr>
        <sz val="15"/>
        <rFont val="宋体"/>
        <charset val="134"/>
      </rPr>
      <t>上学一人，就业一人，脱贫一家</t>
    </r>
    <r>
      <rPr>
        <sz val="15"/>
        <rFont val="Times New Roman"/>
        <charset val="0"/>
      </rPr>
      <t>”</t>
    </r>
    <r>
      <rPr>
        <sz val="15"/>
        <rFont val="宋体"/>
        <charset val="134"/>
      </rPr>
      <t>的目标。</t>
    </r>
  </si>
  <si>
    <r>
      <rPr>
        <sz val="15"/>
        <rFont val="宋体"/>
        <charset val="134"/>
      </rPr>
      <t>张家川镇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</si>
  <si>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闫家乡</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</si>
  <si>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刘堡镇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</si>
  <si>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胡川镇</t>
    </r>
    <r>
      <rPr>
        <sz val="15"/>
        <rFont val="Times New Roman"/>
        <charset val="0"/>
      </rPr>
      <t>“</t>
    </r>
    <r>
      <rPr>
        <sz val="15"/>
        <rFont val="宋体"/>
        <charset val="134"/>
      </rPr>
      <t>雨露计划</t>
    </r>
    <r>
      <rPr>
        <sz val="15"/>
        <rFont val="Times New Roman"/>
        <charset val="0"/>
      </rPr>
      <t>”</t>
    </r>
    <r>
      <rPr>
        <sz val="15"/>
        <rFont val="宋体"/>
        <charset val="0"/>
      </rPr>
      <t>职业教育补助项目</t>
    </r>
  </si>
  <si>
    <r>
      <rPr>
        <sz val="15"/>
        <rFont val="宋体"/>
        <charset val="134"/>
      </rPr>
      <t>大阳镇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</si>
  <si>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恭门镇</t>
    </r>
    <r>
      <rPr>
        <sz val="15"/>
        <rFont val="Times New Roman"/>
        <charset val="0"/>
      </rPr>
      <t>“</t>
    </r>
    <r>
      <rPr>
        <sz val="15"/>
        <rFont val="宋体"/>
        <charset val="134"/>
      </rPr>
      <t>雨露计划</t>
    </r>
    <r>
      <rPr>
        <sz val="15"/>
        <rFont val="Times New Roman"/>
        <charset val="0"/>
      </rPr>
      <t>”</t>
    </r>
    <r>
      <rPr>
        <sz val="15"/>
        <rFont val="宋体"/>
        <charset val="134"/>
      </rPr>
      <t>职业教育补助</t>
    </r>
  </si>
  <si>
    <r>
      <rPr>
        <sz val="15"/>
        <rFont val="宋体"/>
        <charset val="134"/>
      </rPr>
      <t>木河乡</t>
    </r>
    <r>
      <rPr>
        <sz val="15"/>
        <rFont val="Times New Roman"/>
        <charset val="0"/>
      </rPr>
      <t>“</t>
    </r>
    <r>
      <rPr>
        <sz val="15"/>
        <rFont val="宋体"/>
        <charset val="134"/>
      </rPr>
      <t>雨露计划</t>
    </r>
    <r>
      <rPr>
        <sz val="15"/>
        <rFont val="Times New Roman"/>
        <charset val="0"/>
      </rPr>
      <t>”</t>
    </r>
    <r>
      <rPr>
        <sz val="15"/>
        <rFont val="宋体"/>
        <charset val="134"/>
      </rPr>
      <t>职业教育补助</t>
    </r>
  </si>
  <si>
    <r>
      <rPr>
        <sz val="15"/>
        <rFont val="宋体"/>
        <charset val="134"/>
      </rPr>
      <t>马鹿镇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</si>
  <si>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梁山镇</t>
    </r>
    <r>
      <rPr>
        <sz val="15"/>
        <rFont val="Times New Roman"/>
        <charset val="0"/>
      </rPr>
      <t>“</t>
    </r>
    <r>
      <rPr>
        <sz val="15"/>
        <rFont val="宋体"/>
        <charset val="134"/>
      </rPr>
      <t>雨露计划</t>
    </r>
    <r>
      <rPr>
        <sz val="15"/>
        <rFont val="Times New Roman"/>
        <charset val="0"/>
      </rPr>
      <t>”</t>
    </r>
    <r>
      <rPr>
        <sz val="15"/>
        <rFont val="宋体"/>
        <charset val="134"/>
      </rPr>
      <t>职业教育补助</t>
    </r>
  </si>
  <si>
    <r>
      <rPr>
        <sz val="15"/>
        <rFont val="宋体"/>
        <charset val="134"/>
      </rPr>
      <t>马关镇</t>
    </r>
    <r>
      <rPr>
        <sz val="15"/>
        <rFont val="Times New Roman"/>
        <charset val="0"/>
      </rPr>
      <t>“</t>
    </r>
    <r>
      <rPr>
        <sz val="15"/>
        <rFont val="宋体"/>
        <charset val="134"/>
      </rPr>
      <t>雨露计划</t>
    </r>
    <r>
      <rPr>
        <sz val="15"/>
        <rFont val="Times New Roman"/>
        <charset val="0"/>
      </rPr>
      <t>”</t>
    </r>
    <r>
      <rPr>
        <sz val="15"/>
        <rFont val="宋体"/>
        <charset val="134"/>
      </rPr>
      <t>职业教育补助</t>
    </r>
  </si>
  <si>
    <r>
      <rPr>
        <sz val="15"/>
        <rFont val="宋体"/>
        <charset val="134"/>
      </rPr>
      <t>连五乡</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</si>
  <si>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龙山镇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</si>
  <si>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川王镇</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</si>
  <si>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r>
      <rPr>
        <sz val="15"/>
        <rFont val="宋体"/>
        <charset val="134"/>
      </rPr>
      <t>平安乡</t>
    </r>
    <r>
      <rPr>
        <sz val="15"/>
        <rFont val="Times New Roman"/>
        <charset val="0"/>
      </rPr>
      <t>“</t>
    </r>
    <r>
      <rPr>
        <sz val="15"/>
        <rFont val="宋体"/>
        <charset val="134"/>
      </rPr>
      <t>雨露计划</t>
    </r>
    <r>
      <rPr>
        <sz val="15"/>
        <rFont val="Times New Roman"/>
        <charset val="0"/>
      </rPr>
      <t>”</t>
    </r>
    <r>
      <rPr>
        <sz val="15"/>
        <rFont val="宋体"/>
        <charset val="134"/>
      </rPr>
      <t>职业教育补助项目</t>
    </r>
  </si>
  <si>
    <t>就业培训补助项目</t>
  </si>
  <si>
    <t>妇女巧手培训项目</t>
  </si>
  <si>
    <r>
      <rPr>
        <sz val="15"/>
        <rFont val="宋体"/>
        <charset val="134"/>
      </rPr>
      <t>在有限的培训时间内，掌握一门致富本领，带动更多妇女姐妹</t>
    </r>
    <r>
      <rPr>
        <sz val="15"/>
        <rFont val="Times New Roman"/>
        <charset val="134"/>
      </rPr>
      <t>“</t>
    </r>
    <r>
      <rPr>
        <sz val="15"/>
        <rFont val="宋体"/>
        <charset val="134"/>
      </rPr>
      <t>干起来</t>
    </r>
    <r>
      <rPr>
        <sz val="15"/>
        <rFont val="Times New Roman"/>
        <charset val="134"/>
      </rPr>
      <t>”</t>
    </r>
    <r>
      <rPr>
        <sz val="15"/>
        <rFont val="宋体"/>
        <charset val="134"/>
      </rPr>
      <t>，树立自力更生、勤劳致富和自立自强的信念，用辛勤的双手创造美好生活，在全县乡村振兴大局中充分展示</t>
    </r>
    <r>
      <rPr>
        <sz val="15"/>
        <rFont val="Times New Roman"/>
        <charset val="134"/>
      </rPr>
      <t>“</t>
    </r>
    <r>
      <rPr>
        <sz val="15"/>
        <rFont val="宋体"/>
        <charset val="134"/>
      </rPr>
      <t>妇女巧手</t>
    </r>
    <r>
      <rPr>
        <sz val="15"/>
        <rFont val="Times New Roman"/>
        <charset val="134"/>
      </rPr>
      <t>”</t>
    </r>
    <r>
      <rPr>
        <sz val="15"/>
        <rFont val="宋体"/>
        <charset val="134"/>
      </rPr>
      <t>风采</t>
    </r>
  </si>
  <si>
    <t>发展妇女手工编织产业作为帮助失业妇女就业增收的有效渠道，也是提高张家川县女性劳动力就业技能水平的一项重要措施。通过手工编织创业增收的妇女先进典型，激发学员们改变贫困面貌的学习意愿，改变就业观念，使他们学有所成，帮助他们提高就业创业能力。</t>
  </si>
  <si>
    <t>县妇联</t>
  </si>
  <si>
    <t>三</t>
  </si>
  <si>
    <t>易地搬迁类项目</t>
  </si>
  <si>
    <t>易地搬迁贴息项目</t>
  </si>
  <si>
    <t>易地搬迁后续扶持项目</t>
  </si>
  <si>
    <t>张家川县平安乡水泉新村易地搬迁点
道路排洪及防护工程</t>
  </si>
  <si>
    <t>完善基础设施，有效改善群众生产生活条件</t>
  </si>
  <si>
    <t>连五乡贠家易地搬迁基础设施建设项目</t>
  </si>
  <si>
    <t>改善生活条件，提高生产效率，项目的实施，有助于缓解搬迁群众的不满情绪，促进社会和谐稳定。</t>
  </si>
  <si>
    <t>大阳镇易地搬迁点后续扶持项目</t>
  </si>
  <si>
    <t>解决安置点群众产业发展问题</t>
  </si>
  <si>
    <t>四</t>
  </si>
  <si>
    <t>基础设施建设项目</t>
  </si>
  <si>
    <t>搬迁避让点配套设施建设项目</t>
  </si>
  <si>
    <t>张家川县张家川镇孟寺村生态及地质灾害避险搬迁集中安置点
基础设施建设工程</t>
  </si>
  <si>
    <t>改善群众生活生产条件，方便出行，有效解决群众行路难的问题。</t>
  </si>
  <si>
    <t>张家川县马鹿镇长宁村生态及地质灾害避险搬迁集中安置点基础设施建设工程</t>
  </si>
  <si>
    <t>改善群众生产生活条件和村级基础设施条件，为产业发展提供更好的基础。</t>
  </si>
  <si>
    <t>张家川县川王镇铁洼村生态及地质灾害避险搬迁集中安置点基础设施建设工程（第二批）</t>
  </si>
  <si>
    <t>张家川县龙山镇南街村生态及地质灾害避险搬迁集中安置点基础设施建设工程</t>
  </si>
  <si>
    <t>张家川县木河乡店子村生态及地质灾害避险搬迁集中安置点基础设施建设工程</t>
  </si>
  <si>
    <t>张家川县胡川镇胡川村生态及地质灾害避险搬迁集中安置点基础设施建设工程</t>
  </si>
  <si>
    <t>张家川县大阳镇小杨村生态及地质灾害避险搬迁集中安置点基础设施建设工程</t>
  </si>
  <si>
    <r>
      <rPr>
        <sz val="15"/>
        <rFont val="宋体"/>
        <charset val="134"/>
      </rPr>
      <t>改善村级基础设施，美化群众居住环境</t>
    </r>
    <r>
      <rPr>
        <sz val="15"/>
        <rFont val="Times New Roman"/>
        <charset val="0"/>
      </rPr>
      <t xml:space="preserve"> </t>
    </r>
    <r>
      <rPr>
        <sz val="15"/>
        <rFont val="宋体"/>
        <charset val="134"/>
      </rPr>
      <t>，提升村容村貌</t>
    </r>
  </si>
  <si>
    <t>张家川县龙山镇马河村生态及地质灾害避险搬迁集中安置点基础设施建设工程</t>
  </si>
  <si>
    <t>0.0102</t>
  </si>
  <si>
    <t>张家川县闫家乡陈庙村生态及地质灾害避险搬迁集中安置点基础设施建设工程（第二批）</t>
  </si>
  <si>
    <t>改善群众生产生活条件。</t>
  </si>
  <si>
    <r>
      <rPr>
        <sz val="15"/>
        <rFont val="宋体"/>
        <charset val="0"/>
      </rPr>
      <t>少数民族资金</t>
    </r>
    <r>
      <rPr>
        <sz val="15"/>
        <rFont val="Times New Roman"/>
        <charset val="0"/>
      </rPr>
      <t>144.4</t>
    </r>
    <r>
      <rPr>
        <sz val="15"/>
        <rFont val="宋体"/>
        <charset val="0"/>
      </rPr>
      <t>万元</t>
    </r>
  </si>
  <si>
    <r>
      <rPr>
        <b/>
        <sz val="15"/>
        <rFont val="Times New Roman"/>
        <charset val="0"/>
      </rPr>
      <t>“</t>
    </r>
    <r>
      <rPr>
        <b/>
        <sz val="15"/>
        <rFont val="宋体"/>
        <charset val="0"/>
      </rPr>
      <t>三保障</t>
    </r>
    <r>
      <rPr>
        <b/>
        <sz val="15"/>
        <rFont val="Times New Roman"/>
        <charset val="0"/>
      </rPr>
      <t>”</t>
    </r>
    <r>
      <rPr>
        <b/>
        <sz val="15"/>
        <rFont val="宋体"/>
        <charset val="0"/>
      </rPr>
      <t>和饮水安全巩固提升</t>
    </r>
  </si>
  <si>
    <t>张家川县中西部城乡供水水源保障工程</t>
  </si>
  <si>
    <r>
      <rPr>
        <sz val="15"/>
        <rFont val="宋体"/>
        <charset val="134"/>
      </rPr>
      <t>为东峡水库补水，提高东峡水库的供水能力，供水范围包括渠子梁、平安梁、刘堡梁、城区供水共四处工程，涉及张家川县</t>
    </r>
    <r>
      <rPr>
        <sz val="15"/>
        <rFont val="Times New Roman"/>
        <charset val="0"/>
      </rPr>
      <t>11</t>
    </r>
    <r>
      <rPr>
        <sz val="15"/>
        <rFont val="宋体"/>
        <charset val="134"/>
      </rPr>
      <t>个乡镇农村</t>
    </r>
    <r>
      <rPr>
        <sz val="15"/>
        <rFont val="Times New Roman"/>
        <charset val="0"/>
      </rPr>
      <t>158</t>
    </r>
    <r>
      <rPr>
        <sz val="15"/>
        <rFont val="宋体"/>
        <charset val="134"/>
      </rPr>
      <t>个行政村</t>
    </r>
    <r>
      <rPr>
        <sz val="15"/>
        <rFont val="Times New Roman"/>
        <charset val="0"/>
      </rPr>
      <t>34265</t>
    </r>
    <r>
      <rPr>
        <sz val="15"/>
        <rFont val="宋体"/>
        <charset val="134"/>
      </rPr>
      <t>户</t>
    </r>
    <r>
      <rPr>
        <sz val="15"/>
        <rFont val="Times New Roman"/>
        <charset val="0"/>
      </rPr>
      <t>173021</t>
    </r>
    <r>
      <rPr>
        <sz val="15"/>
        <rFont val="宋体"/>
        <charset val="134"/>
      </rPr>
      <t>人。</t>
    </r>
  </si>
  <si>
    <t>吸纳当地群众参与建设，促进当地群众增加收入。</t>
  </si>
  <si>
    <r>
      <rPr>
        <sz val="15"/>
        <rFont val="宋体"/>
        <charset val="134"/>
      </rPr>
      <t>张家川县磨沟梁高位水池</t>
    </r>
    <r>
      <rPr>
        <sz val="15"/>
        <rFont val="Times New Roman"/>
        <charset val="134"/>
      </rPr>
      <t>—</t>
    </r>
    <r>
      <rPr>
        <sz val="15"/>
        <rFont val="宋体"/>
        <charset val="134"/>
      </rPr>
      <t>小岭子梁
自来水管道改造提升工程</t>
    </r>
  </si>
  <si>
    <r>
      <rPr>
        <sz val="15"/>
        <rFont val="宋体"/>
        <charset val="134"/>
      </rPr>
      <t>保障马鹿镇、闫家乡</t>
    </r>
    <r>
      <rPr>
        <sz val="15"/>
        <rFont val="Times New Roman"/>
        <charset val="0"/>
      </rPr>
      <t>2</t>
    </r>
    <r>
      <rPr>
        <sz val="15"/>
        <rFont val="宋体"/>
        <charset val="134"/>
      </rPr>
      <t>乡镇</t>
    </r>
    <r>
      <rPr>
        <sz val="15"/>
        <rFont val="Times New Roman"/>
        <charset val="0"/>
      </rPr>
      <t>13</t>
    </r>
    <r>
      <rPr>
        <sz val="15"/>
        <rFont val="宋体"/>
        <charset val="134"/>
      </rPr>
      <t>行政村</t>
    </r>
    <r>
      <rPr>
        <sz val="15"/>
        <rFont val="Times New Roman"/>
        <charset val="0"/>
      </rPr>
      <t>44</t>
    </r>
    <r>
      <rPr>
        <sz val="15"/>
        <rFont val="宋体"/>
        <charset val="134"/>
      </rPr>
      <t>自然村</t>
    </r>
    <r>
      <rPr>
        <sz val="15"/>
        <rFont val="Times New Roman"/>
        <charset val="0"/>
      </rPr>
      <t>1258</t>
    </r>
    <r>
      <rPr>
        <sz val="15"/>
        <rFont val="宋体"/>
        <charset val="134"/>
      </rPr>
      <t>户</t>
    </r>
    <r>
      <rPr>
        <sz val="15"/>
        <rFont val="Times New Roman"/>
        <charset val="0"/>
      </rPr>
      <t>5922</t>
    </r>
    <r>
      <rPr>
        <sz val="15"/>
        <rFont val="宋体"/>
        <charset val="134"/>
      </rPr>
      <t>人供水稳定性。</t>
    </r>
  </si>
  <si>
    <t>张家川县平安乡堡子河管网延伸工程</t>
  </si>
  <si>
    <t>为张家川县关山大景区旅游景点、露营基地等供水点供水，解决旅游游客用水问题，促进张家川县旅游业快速发展。</t>
  </si>
  <si>
    <t>和美乡村建设项目</t>
  </si>
  <si>
    <t>张家川镇南川村和美乡村建设项目</t>
  </si>
  <si>
    <t>改善人居环境，提高人民生活生产条件，打造美丽乡村建设，助力乡村振兴</t>
  </si>
  <si>
    <t>张家川镇东街村和美乡村建设项目</t>
  </si>
  <si>
    <t>张家川镇西夭村和美乡村建设项目</t>
  </si>
  <si>
    <t>龙山镇南街村和美乡村建设项目</t>
  </si>
  <si>
    <t>龙山镇西门村和美乡村建设项目</t>
  </si>
  <si>
    <t>龙山镇四方村和美乡村建设项目</t>
  </si>
  <si>
    <t>恭门镇麻崖村和美乡村建设项目</t>
  </si>
  <si>
    <t>恭门镇河北村和美乡村建设项目</t>
  </si>
  <si>
    <t>马关镇马堡村和美乡村建设项目</t>
  </si>
  <si>
    <t>马关镇庙湾村和美乡村建设项目</t>
  </si>
  <si>
    <t>胡川镇潘峪村和美乡村建设项目</t>
  </si>
  <si>
    <t>胡川镇刘源村和美乡村建设项目</t>
  </si>
  <si>
    <t>刘堡镇杜家村和美乡村建设项目</t>
  </si>
  <si>
    <t>刘堡镇刘堡村和美乡村建设项目</t>
  </si>
  <si>
    <t>川王镇川王村和美乡村建设项目</t>
  </si>
  <si>
    <t>川王镇铁洼村和美乡村建设项目</t>
  </si>
  <si>
    <t>大阳镇大阳村和美乡村建设项目</t>
  </si>
  <si>
    <t>大阳镇太原村和美乡村建设项目</t>
  </si>
  <si>
    <t xml:space="preserve">0.0236
</t>
  </si>
  <si>
    <r>
      <rPr>
        <sz val="15"/>
        <rFont val="Times New Roman"/>
        <charset val="0"/>
      </rPr>
      <t>0</t>
    </r>
    <r>
      <rPr>
        <sz val="15"/>
        <rFont val="宋体"/>
        <charset val="0"/>
      </rPr>
      <t>，</t>
    </r>
    <r>
      <rPr>
        <sz val="15"/>
        <rFont val="Times New Roman"/>
        <charset val="0"/>
      </rPr>
      <t xml:space="preserve">0070
</t>
    </r>
  </si>
  <si>
    <t xml:space="preserve">0.0166
</t>
  </si>
  <si>
    <t xml:space="preserve">0.1026
</t>
  </si>
  <si>
    <t xml:space="preserve">0.0304
</t>
  </si>
  <si>
    <t xml:space="preserve">0.0722
</t>
  </si>
  <si>
    <t>连五乡陈家村和美乡村建设项目</t>
  </si>
  <si>
    <t>梁山镇梁山村和美乡村建设项目</t>
  </si>
  <si>
    <t>平安乡磨马村和美乡村建设项目</t>
  </si>
  <si>
    <t>闫家乡闫家村和美乡村建设项目</t>
  </si>
  <si>
    <t>张棉驿乡马夭村和美乡村建设项目</t>
  </si>
  <si>
    <t>木河乡秋木村和美乡村建设项目</t>
  </si>
  <si>
    <t>农村人居环境整治项目</t>
  </si>
  <si>
    <t>恭门镇人居环境整治项目</t>
  </si>
  <si>
    <t>改善人居环境，提高人民生活生产条件</t>
  </si>
  <si>
    <t>天水市生态环境局张家川分局</t>
  </si>
  <si>
    <t>（五）</t>
  </si>
  <si>
    <t>基础设施补短板建设项目</t>
  </si>
  <si>
    <t>大阳镇闫庄村桥梁建设工程</t>
  </si>
  <si>
    <t>付堡一组桥梁建设工程</t>
  </si>
  <si>
    <t>大阳镇下李村、水滩村基础设施
补短板建设项目</t>
  </si>
  <si>
    <t>解决农户生产生活出行难问题，改善村容村貌，提升人居环境</t>
  </si>
  <si>
    <t>张棉驿乡田湾村护坡建设项目</t>
  </si>
  <si>
    <t>消除安全隐患，有效改善村级基础设施条件。</t>
  </si>
  <si>
    <t>（六）</t>
  </si>
  <si>
    <t>以工代赈项目</t>
  </si>
  <si>
    <r>
      <rPr>
        <sz val="15"/>
        <rFont val="宋体"/>
        <charset val="134"/>
      </rPr>
      <t>张家川县川王镇</t>
    </r>
    <r>
      <rPr>
        <sz val="15"/>
        <rFont val="Times New Roman"/>
        <charset val="134"/>
      </rPr>
      <t>2025</t>
    </r>
    <r>
      <rPr>
        <sz val="15"/>
        <rFont val="宋体"/>
        <charset val="134"/>
      </rPr>
      <t>年中央财政
以工代赈项目</t>
    </r>
  </si>
  <si>
    <t>为补齐村级基础设施短板，巩固脱贫攻坚成效。</t>
  </si>
  <si>
    <r>
      <rPr>
        <sz val="15"/>
        <rFont val="宋体"/>
        <charset val="134"/>
      </rPr>
      <t>方便群众出行</t>
    </r>
    <r>
      <rPr>
        <sz val="15"/>
        <rFont val="Times New Roman"/>
        <charset val="0"/>
      </rPr>
      <t>,</t>
    </r>
    <r>
      <rPr>
        <sz val="15"/>
        <rFont val="宋体"/>
        <charset val="134"/>
      </rPr>
      <t>改善群众生活环境</t>
    </r>
    <r>
      <rPr>
        <sz val="15"/>
        <rFont val="Times New Roman"/>
        <charset val="0"/>
      </rPr>
      <t>,</t>
    </r>
    <r>
      <rPr>
        <sz val="15"/>
        <rFont val="宋体"/>
        <charset val="134"/>
      </rPr>
      <t>吸收更多劳动力务工，增加经济收入</t>
    </r>
  </si>
  <si>
    <t>窄路加宽建设项目</t>
  </si>
  <si>
    <r>
      <rPr>
        <sz val="15"/>
        <rFont val="宋体"/>
        <charset val="134"/>
      </rPr>
      <t>石川</t>
    </r>
    <r>
      <rPr>
        <sz val="15"/>
        <rFont val="Times New Roman"/>
        <charset val="134"/>
      </rPr>
      <t>-</t>
    </r>
    <r>
      <rPr>
        <sz val="15"/>
        <rFont val="宋体"/>
        <charset val="134"/>
      </rPr>
      <t>梁山</t>
    </r>
  </si>
  <si>
    <r>
      <rPr>
        <sz val="15"/>
        <rFont val="宋体"/>
        <charset val="134"/>
      </rPr>
      <t>祁沟</t>
    </r>
    <r>
      <rPr>
        <sz val="15"/>
        <rFont val="Times New Roman"/>
        <charset val="0"/>
      </rPr>
      <t>-</t>
    </r>
    <r>
      <rPr>
        <sz val="15"/>
        <rFont val="宋体"/>
        <charset val="134"/>
      </rPr>
      <t>清水梁</t>
    </r>
  </si>
  <si>
    <r>
      <rPr>
        <sz val="15"/>
        <rFont val="宋体"/>
        <charset val="134"/>
      </rPr>
      <t>张大路</t>
    </r>
    <r>
      <rPr>
        <sz val="15"/>
        <rFont val="Times New Roman"/>
        <charset val="134"/>
      </rPr>
      <t>-</t>
    </r>
    <r>
      <rPr>
        <sz val="15"/>
        <rFont val="宋体"/>
        <charset val="134"/>
      </rPr>
      <t>马达</t>
    </r>
  </si>
  <si>
    <t>五</t>
  </si>
  <si>
    <t>其他项目</t>
  </si>
  <si>
    <r>
      <rPr>
        <sz val="15"/>
        <rFont val="Times New Roman"/>
        <charset val="0"/>
      </rPr>
      <t>2025</t>
    </r>
    <r>
      <rPr>
        <sz val="15"/>
        <rFont val="宋体"/>
        <charset val="0"/>
      </rPr>
      <t>年欠发达国有林场巩固提升</t>
    </r>
    <r>
      <rPr>
        <sz val="15"/>
        <rFont val="Times New Roman"/>
        <charset val="0"/>
      </rPr>
      <t xml:space="preserve">
</t>
    </r>
    <r>
      <rPr>
        <sz val="15"/>
        <rFont val="宋体"/>
        <charset val="0"/>
      </rPr>
      <t>张家川县关山林场灾后重建项目</t>
    </r>
  </si>
  <si>
    <t>改善国有林场基础设施建设</t>
  </si>
  <si>
    <t>县自然资源局</t>
  </si>
  <si>
    <t>项目管理费</t>
  </si>
  <si>
    <t>附表2：</t>
  </si>
  <si>
    <r>
      <rPr>
        <sz val="22"/>
        <rFont val="方正小标宋简体"/>
        <charset val="134"/>
      </rPr>
      <t>张家川县</t>
    </r>
    <r>
      <rPr>
        <sz val="22"/>
        <rFont val="Times New Roman"/>
        <charset val="134"/>
      </rPr>
      <t>2025</t>
    </r>
    <r>
      <rPr>
        <sz val="22"/>
        <rFont val="方正小标宋简体"/>
        <charset val="134"/>
      </rPr>
      <t>年市级第一、二、三批财政衔接推进乡村振兴补助资金分配明细表</t>
    </r>
  </si>
  <si>
    <t>分配金额
（万元）</t>
  </si>
  <si>
    <t>项目
主管
单位</t>
  </si>
  <si>
    <t>合计</t>
  </si>
  <si>
    <t>产业发展项目</t>
  </si>
  <si>
    <t>新型农村集体经济发展项目</t>
  </si>
  <si>
    <t>平安乡休闲食品加工建设项目</t>
  </si>
  <si>
    <t>天财农[2024]68号</t>
  </si>
  <si>
    <t>市级二批</t>
  </si>
  <si>
    <t>张家川县闫家乡农产品交易市场建设项目</t>
  </si>
  <si>
    <t>林果业培育项目</t>
  </si>
  <si>
    <t>连五乡果园防雹网建设项目</t>
  </si>
  <si>
    <t>天财农[2024]67号</t>
  </si>
  <si>
    <t>市级一批</t>
  </si>
  <si>
    <t>梁山镇果园防雹网建设项目</t>
  </si>
  <si>
    <t>马关镇林果业（花椒）高接换优补助项目</t>
  </si>
  <si>
    <t>马鹿镇果园多防棚建设项目</t>
  </si>
  <si>
    <t>龙山镇果园防雹网建设项目</t>
  </si>
  <si>
    <t>龙山镇果园多防棚建设项目</t>
  </si>
  <si>
    <r>
      <rPr>
        <sz val="14"/>
        <rFont val="宋体"/>
        <charset val="134"/>
      </rPr>
      <t>龙山镇果园高接换优补助项目</t>
    </r>
    <r>
      <rPr>
        <sz val="14"/>
        <rFont val="Times New Roman"/>
        <charset val="134"/>
      </rPr>
      <t xml:space="preserve"> </t>
    </r>
    <r>
      <rPr>
        <sz val="14"/>
        <rFont val="宋体"/>
        <charset val="134"/>
      </rPr>
      <t>（苹果）</t>
    </r>
  </si>
  <si>
    <r>
      <rPr>
        <sz val="14"/>
        <rFont val="宋体"/>
        <charset val="134"/>
      </rPr>
      <t>龙山镇果园高接换优补助项目</t>
    </r>
    <r>
      <rPr>
        <sz val="14"/>
        <rFont val="Times New Roman"/>
        <charset val="134"/>
      </rPr>
      <t xml:space="preserve"> </t>
    </r>
    <r>
      <rPr>
        <sz val="14"/>
        <rFont val="宋体"/>
        <charset val="134"/>
      </rPr>
      <t>（花椒）</t>
    </r>
  </si>
  <si>
    <t>龙山镇果园改造提升建园项目</t>
  </si>
  <si>
    <t>大阳镇果园防雹网建设项目</t>
  </si>
  <si>
    <t>其他产业项目</t>
  </si>
  <si>
    <t>全县监测户、脱贫户牛定点屠宰费用补助项目</t>
  </si>
  <si>
    <t>全县一般户牛定点屠宰费用补助项目</t>
  </si>
  <si>
    <t>张家川红花牛养殖示范场户培育项目</t>
  </si>
  <si>
    <t>乡村基础设施补短板项目</t>
  </si>
  <si>
    <t>大阳镇小杨村集中安置点生态护坡工程</t>
  </si>
  <si>
    <t>天财农[2024]69号</t>
  </si>
  <si>
    <t>市级三批（少数民族资金）</t>
  </si>
  <si>
    <t>恭门镇毛山村安置区挡土墙建设项目（二期）</t>
  </si>
  <si>
    <t>张家川县恭门镇河峪村水毁堤防修复加固工程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</si>
</sst>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2]* #,##0.00_);_([$€-2]* \(#,##0.00\);_([$€-2]* &quot;-&quot;??_)"/>
    <numFmt numFmtId="177" formatCode="0_);[Red]\(0\)"/>
    <numFmt numFmtId="178" formatCode="0.000_);[Red]\(0.000\)"/>
    <numFmt numFmtId="179" formatCode="0.00_ "/>
    <numFmt numFmtId="180" formatCode="0.00_);[Red]\(0.00\)"/>
    <numFmt numFmtId="181" formatCode="0.0000_);[Red]\(0.0000\)"/>
    <numFmt numFmtId="182" formatCode="0.0000_ "/>
    <numFmt numFmtId="183" formatCode="0_ "/>
  </numFmts>
  <fonts count="56">
    <font>
      <sz val="11"/>
      <color theme="1"/>
      <name val="宋体"/>
      <charset val="134"/>
      <scheme val="minor"/>
    </font>
    <font>
      <sz val="11"/>
      <name val="Times New Roman"/>
      <charset val="134"/>
    </font>
    <font>
      <sz val="26"/>
      <name val="Times New Roman"/>
      <charset val="134"/>
    </font>
    <font>
      <sz val="18"/>
      <name val="Times New Roman"/>
      <charset val="134"/>
    </font>
    <font>
      <sz val="16"/>
      <name val="Times New Roman"/>
      <charset val="134"/>
    </font>
    <font>
      <b/>
      <sz val="14"/>
      <name val="Times New Roman"/>
      <charset val="134"/>
    </font>
    <font>
      <sz val="14"/>
      <name val="Times New Roman"/>
      <charset val="134"/>
    </font>
    <font>
      <sz val="16"/>
      <name val="黑体"/>
      <charset val="134"/>
    </font>
    <font>
      <sz val="22"/>
      <name val="方正小标宋简体"/>
      <charset val="134"/>
    </font>
    <font>
      <b/>
      <sz val="18"/>
      <name val="黑体"/>
      <charset val="134"/>
    </font>
    <font>
      <b/>
      <sz val="18"/>
      <name val="宋体"/>
      <charset val="134"/>
    </font>
    <font>
      <b/>
      <sz val="15"/>
      <name val="宋体"/>
      <charset val="134"/>
    </font>
    <font>
      <b/>
      <sz val="16"/>
      <name val="黑体"/>
      <charset val="134"/>
    </font>
    <font>
      <b/>
      <sz val="16"/>
      <name val="黑体"/>
      <charset val="0"/>
    </font>
    <font>
      <b/>
      <sz val="16"/>
      <name val="宋体"/>
      <charset val="134"/>
    </font>
    <font>
      <b/>
      <sz val="16"/>
      <name val="Times New Roman"/>
      <charset val="134"/>
    </font>
    <font>
      <b/>
      <sz val="14"/>
      <name val="宋体"/>
      <charset val="0"/>
    </font>
    <font>
      <sz val="14"/>
      <name val="宋体"/>
      <charset val="134"/>
    </font>
    <font>
      <sz val="14"/>
      <name val="Times New Roman"/>
      <charset val="0"/>
    </font>
    <font>
      <sz val="15"/>
      <name val="宋体"/>
      <charset val="134"/>
    </font>
    <font>
      <b/>
      <sz val="14"/>
      <name val="宋体"/>
      <charset val="134"/>
    </font>
    <font>
      <sz val="15"/>
      <name val="Times New Roman"/>
      <charset val="134"/>
    </font>
    <font>
      <b/>
      <sz val="15"/>
      <name val="Times New Roman"/>
      <charset val="0"/>
    </font>
    <font>
      <sz val="15"/>
      <name val="Times New Roman"/>
      <charset val="0"/>
    </font>
    <font>
      <sz val="15"/>
      <color theme="1"/>
      <name val="宋体"/>
      <charset val="134"/>
      <scheme val="minor"/>
    </font>
    <font>
      <sz val="16"/>
      <name val="黑体"/>
      <charset val="0"/>
    </font>
    <font>
      <sz val="24"/>
      <name val="方正小标宋简体"/>
      <charset val="0"/>
    </font>
    <font>
      <b/>
      <sz val="15"/>
      <name val="宋体"/>
      <charset val="0"/>
    </font>
    <font>
      <b/>
      <sz val="15"/>
      <name val="Times New Roman"/>
      <charset val="134"/>
    </font>
    <font>
      <sz val="15"/>
      <name val="宋体"/>
      <charset val="0"/>
    </font>
    <font>
      <b/>
      <sz val="15"/>
      <name val="Calibri"/>
      <charset val="0"/>
    </font>
    <font>
      <sz val="16"/>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24"/>
      <name val="Times New Roman"/>
      <charset val="0"/>
    </font>
    <font>
      <sz val="22"/>
      <name val="Times New Roman"/>
      <charset val="134"/>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2" borderId="5"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6" applyNumberFormat="0" applyFill="0" applyAlignment="0" applyProtection="0">
      <alignment vertical="center"/>
    </xf>
    <xf numFmtId="0" fontId="38" fillId="0" borderId="6" applyNumberFormat="0" applyFill="0" applyAlignment="0" applyProtection="0">
      <alignment vertical="center"/>
    </xf>
    <xf numFmtId="0" fontId="39" fillId="0" borderId="7" applyNumberFormat="0" applyFill="0" applyAlignment="0" applyProtection="0">
      <alignment vertical="center"/>
    </xf>
    <xf numFmtId="0" fontId="39" fillId="0" borderId="0" applyNumberFormat="0" applyFill="0" applyBorder="0" applyAlignment="0" applyProtection="0">
      <alignment vertical="center"/>
    </xf>
    <xf numFmtId="0" fontId="40" fillId="3" borderId="8" applyNumberFormat="0" applyAlignment="0" applyProtection="0">
      <alignment vertical="center"/>
    </xf>
    <xf numFmtId="0" fontId="41" fillId="4" borderId="9" applyNumberFormat="0" applyAlignment="0" applyProtection="0">
      <alignment vertical="center"/>
    </xf>
    <xf numFmtId="0" fontId="42" fillId="4" borderId="8" applyNumberFormat="0" applyAlignment="0" applyProtection="0">
      <alignment vertical="center"/>
    </xf>
    <xf numFmtId="0" fontId="43" fillId="5" borderId="10" applyNumberFormat="0" applyAlignment="0" applyProtection="0">
      <alignment vertical="center"/>
    </xf>
    <xf numFmtId="0" fontId="44" fillId="0" borderId="11" applyNumberFormat="0" applyFill="0" applyAlignment="0" applyProtection="0">
      <alignment vertical="center"/>
    </xf>
    <xf numFmtId="0" fontId="45" fillId="0" borderId="12" applyNumberFormat="0" applyFill="0" applyAlignment="0" applyProtection="0">
      <alignment vertical="center"/>
    </xf>
    <xf numFmtId="0" fontId="46" fillId="6" borderId="0" applyNumberFormat="0" applyBorder="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0" fillId="11" borderId="0" applyNumberFormat="0" applyBorder="0" applyAlignment="0" applyProtection="0">
      <alignment vertical="center"/>
    </xf>
    <xf numFmtId="0" fontId="49" fillId="12" borderId="0" applyNumberFormat="0" applyBorder="0" applyAlignment="0" applyProtection="0">
      <alignment vertical="center"/>
    </xf>
    <xf numFmtId="0" fontId="49" fillId="13" borderId="0" applyNumberFormat="0" applyBorder="0" applyAlignment="0" applyProtection="0">
      <alignment vertical="center"/>
    </xf>
    <xf numFmtId="0" fontId="50" fillId="14" borderId="0" applyNumberFormat="0" applyBorder="0" applyAlignment="0" applyProtection="0">
      <alignment vertical="center"/>
    </xf>
    <xf numFmtId="0" fontId="50" fillId="15" borderId="0" applyNumberFormat="0" applyBorder="0" applyAlignment="0" applyProtection="0">
      <alignment vertical="center"/>
    </xf>
    <xf numFmtId="0" fontId="49" fillId="16" borderId="0" applyNumberFormat="0" applyBorder="0" applyAlignment="0" applyProtection="0">
      <alignment vertical="center"/>
    </xf>
    <xf numFmtId="0" fontId="49" fillId="17" borderId="0" applyNumberFormat="0" applyBorder="0" applyAlignment="0" applyProtection="0">
      <alignment vertical="center"/>
    </xf>
    <xf numFmtId="0" fontId="50" fillId="18" borderId="0" applyNumberFormat="0" applyBorder="0" applyAlignment="0" applyProtection="0">
      <alignment vertical="center"/>
    </xf>
    <xf numFmtId="0" fontId="50"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50" fillId="22" borderId="0" applyNumberFormat="0" applyBorder="0" applyAlignment="0" applyProtection="0">
      <alignment vertical="center"/>
    </xf>
    <xf numFmtId="0" fontId="50"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50" fillId="30" borderId="0" applyNumberFormat="0" applyBorder="0" applyAlignment="0" applyProtection="0">
      <alignment vertical="center"/>
    </xf>
    <xf numFmtId="0" fontId="50" fillId="31" borderId="0" applyNumberFormat="0" applyBorder="0" applyAlignment="0" applyProtection="0">
      <alignment vertical="center"/>
    </xf>
    <xf numFmtId="0" fontId="49" fillId="32" borderId="0" applyNumberFormat="0" applyBorder="0" applyAlignment="0" applyProtection="0">
      <alignment vertical="center"/>
    </xf>
    <xf numFmtId="176" fontId="51" fillId="0" borderId="0">
      <alignment vertical="center"/>
    </xf>
    <xf numFmtId="0" fontId="51" fillId="0" borderId="0">
      <alignment vertical="center"/>
    </xf>
    <xf numFmtId="0" fontId="51" fillId="0" borderId="0">
      <alignment vertical="center"/>
    </xf>
    <xf numFmtId="0" fontId="51" fillId="0" borderId="0">
      <alignment vertical="top"/>
      <protection locked="0"/>
    </xf>
    <xf numFmtId="0" fontId="51" fillId="0" borderId="0"/>
  </cellStyleXfs>
  <cellXfs count="202">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0" xfId="0" applyFont="1">
      <alignment vertical="center"/>
    </xf>
    <xf numFmtId="0" fontId="6" fillId="0" borderId="0" xfId="0" applyFont="1">
      <alignment vertical="center"/>
    </xf>
    <xf numFmtId="0" fontId="1" fillId="0" borderId="0" xfId="0" applyFont="1">
      <alignment vertical="center"/>
    </xf>
    <xf numFmtId="0" fontId="5" fillId="0" borderId="0" xfId="0" applyFont="1" applyFill="1" applyBorder="1" applyAlignment="1">
      <alignment vertical="center"/>
    </xf>
    <xf numFmtId="0" fontId="6" fillId="0" borderId="0" xfId="0" applyFont="1" applyFill="1" applyAlignment="1">
      <alignment horizontal="justify" vertical="center"/>
    </xf>
    <xf numFmtId="0" fontId="1" fillId="0" borderId="0" xfId="0" applyFont="1" applyBorder="1">
      <alignment vertical="center"/>
    </xf>
    <xf numFmtId="0" fontId="7" fillId="0" borderId="0" xfId="0" applyFont="1" applyFill="1" applyBorder="1" applyAlignment="1">
      <alignment vertical="center"/>
    </xf>
    <xf numFmtId="0" fontId="4" fillId="0" borderId="0" xfId="0" applyFont="1" applyFill="1" applyBorder="1" applyAlignment="1">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8" fillId="0" borderId="0" xfId="0" applyFont="1" applyFill="1" applyAlignment="1">
      <alignment horizontal="center"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right" vertical="center" wrapText="1"/>
    </xf>
    <xf numFmtId="0" fontId="12"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4"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vertical="center" wrapText="1"/>
    </xf>
    <xf numFmtId="177" fontId="17" fillId="0" borderId="1" xfId="0" applyNumberFormat="1"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lignment vertical="center"/>
    </xf>
    <xf numFmtId="0" fontId="18" fillId="0" borderId="1" xfId="0" applyFont="1" applyFill="1" applyBorder="1" applyAlignment="1">
      <alignment horizontal="center" vertical="center"/>
    </xf>
    <xf numFmtId="177" fontId="17" fillId="0" borderId="1" xfId="0" applyNumberFormat="1" applyFont="1" applyFill="1" applyBorder="1" applyAlignment="1">
      <alignment vertical="center" wrapText="1"/>
    </xf>
    <xf numFmtId="178" fontId="18"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7" fillId="0" borderId="1" xfId="0" applyFont="1" applyBorder="1" applyAlignment="1">
      <alignment horizontal="center" vertical="center"/>
    </xf>
    <xf numFmtId="0" fontId="17" fillId="0" borderId="3" xfId="0" applyFont="1" applyFill="1" applyBorder="1" applyAlignment="1">
      <alignment horizontal="justify" vertical="center" wrapText="1"/>
    </xf>
    <xf numFmtId="179" fontId="6" fillId="0" borderId="3" xfId="0" applyNumberFormat="1" applyFont="1" applyFill="1" applyBorder="1"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vertical="center" wrapText="1"/>
    </xf>
    <xf numFmtId="0" fontId="6" fillId="0" borderId="1" xfId="0" applyFont="1" applyFill="1" applyBorder="1" applyAlignment="1">
      <alignment horizontal="center" vertical="center"/>
    </xf>
    <xf numFmtId="0" fontId="17" fillId="0" borderId="1" xfId="0" applyFont="1" applyFill="1" applyBorder="1" applyAlignment="1">
      <alignment horizontal="justify" vertical="center" wrapText="1"/>
    </xf>
    <xf numFmtId="179" fontId="6" fillId="0" borderId="1" xfId="0" applyNumberFormat="1" applyFont="1" applyBorder="1" applyAlignment="1">
      <alignment horizontal="center" vertical="center"/>
    </xf>
    <xf numFmtId="0" fontId="17" fillId="0" borderId="4" xfId="0" applyFont="1" applyFill="1" applyBorder="1" applyAlignment="1">
      <alignment horizontal="center" vertical="center" wrapText="1"/>
    </xf>
    <xf numFmtId="0" fontId="17" fillId="0" borderId="4" xfId="0" applyFont="1" applyFill="1" applyBorder="1" applyAlignment="1">
      <alignment horizontal="justify" vertical="center" wrapText="1"/>
    </xf>
    <xf numFmtId="179" fontId="18" fillId="0" borderId="4" xfId="0" applyNumberFormat="1" applyFont="1" applyFill="1" applyBorder="1" applyAlignment="1">
      <alignment horizontal="center" vertical="center" wrapText="1"/>
    </xf>
    <xf numFmtId="179" fontId="18" fillId="0" borderId="1" xfId="0" applyNumberFormat="1" applyFont="1" applyFill="1" applyBorder="1" applyAlignment="1">
      <alignment horizontal="center" vertical="center" wrapText="1"/>
    </xf>
    <xf numFmtId="0" fontId="20" fillId="0" borderId="1" xfId="0" applyFont="1" applyBorder="1">
      <alignment vertical="center"/>
    </xf>
    <xf numFmtId="179" fontId="5" fillId="0" borderId="1" xfId="0" applyNumberFormat="1" applyFont="1" applyBorder="1" applyAlignment="1">
      <alignment horizontal="center" vertical="center"/>
    </xf>
    <xf numFmtId="0" fontId="5" fillId="0" borderId="1" xfId="0" applyFont="1" applyBorder="1" applyAlignment="1">
      <alignment vertical="center" wrapText="1"/>
    </xf>
    <xf numFmtId="0" fontId="17" fillId="0" borderId="1" xfId="0" applyFont="1" applyFill="1" applyBorder="1" applyAlignment="1">
      <alignment vertical="center" wrapText="1"/>
    </xf>
    <xf numFmtId="0" fontId="18" fillId="0" borderId="1" xfId="53" applyFont="1" applyFill="1" applyBorder="1" applyAlignment="1">
      <alignment horizontal="center" vertical="center" wrapText="1"/>
    </xf>
    <xf numFmtId="0" fontId="6" fillId="0" borderId="1" xfId="0" applyFont="1" applyBorder="1" applyAlignment="1">
      <alignment horizontal="center" vertical="center"/>
    </xf>
    <xf numFmtId="0" fontId="17" fillId="0" borderId="1" xfId="0" applyNumberFormat="1" applyFont="1" applyFill="1" applyBorder="1" applyAlignment="1">
      <alignment horizontal="center" vertical="center" wrapText="1"/>
    </xf>
    <xf numFmtId="0" fontId="6" fillId="0" borderId="0" xfId="0" applyFont="1" applyFill="1" applyAlignment="1">
      <alignment vertical="center"/>
    </xf>
    <xf numFmtId="0" fontId="21" fillId="0" borderId="0" xfId="0" applyFont="1" applyFill="1" applyBorder="1" applyAlignment="1">
      <alignment horizontal="center"/>
    </xf>
    <xf numFmtId="0" fontId="22" fillId="0" borderId="0" xfId="0" applyFont="1" applyFill="1" applyBorder="1" applyAlignment="1">
      <alignment horizontal="center" vertical="center"/>
    </xf>
    <xf numFmtId="0" fontId="23" fillId="0" borderId="0" xfId="0" applyFont="1" applyFill="1" applyBorder="1" applyAlignment="1">
      <alignment horizontal="center" vertical="center"/>
    </xf>
    <xf numFmtId="177" fontId="23" fillId="0" borderId="0" xfId="0" applyNumberFormat="1" applyFont="1" applyFill="1" applyBorder="1" applyAlignment="1">
      <alignment horizontal="center" vertical="center" wrapText="1"/>
    </xf>
    <xf numFmtId="177" fontId="23" fillId="0" borderId="0" xfId="0" applyNumberFormat="1" applyFont="1" applyFill="1" applyBorder="1" applyAlignment="1">
      <alignment horizontal="center" vertical="center"/>
    </xf>
    <xf numFmtId="180" fontId="23" fillId="0" borderId="0" xfId="0" applyNumberFormat="1" applyFont="1" applyFill="1" applyBorder="1" applyAlignment="1">
      <alignment horizontal="center" vertical="center"/>
    </xf>
    <xf numFmtId="0" fontId="24" fillId="0" borderId="0" xfId="0" applyFont="1" applyAlignment="1">
      <alignment horizontal="center" vertical="center"/>
    </xf>
    <xf numFmtId="0" fontId="25" fillId="0" borderId="0" xfId="0" applyFont="1" applyFill="1" applyBorder="1" applyAlignment="1">
      <alignment horizontal="left" vertical="center"/>
    </xf>
    <xf numFmtId="0" fontId="26" fillId="0" borderId="0" xfId="0" applyFont="1" applyFill="1" applyAlignment="1">
      <alignment horizontal="center" vertical="center"/>
    </xf>
    <xf numFmtId="0" fontId="19" fillId="0" borderId="0" xfId="0" applyFont="1" applyFill="1" applyBorder="1" applyAlignment="1">
      <alignment horizontal="righ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27" fillId="0" borderId="1" xfId="0" applyFont="1" applyFill="1" applyBorder="1" applyAlignment="1">
      <alignment horizontal="center" vertical="center"/>
    </xf>
    <xf numFmtId="0" fontId="22" fillId="0" borderId="1" xfId="0" applyFont="1" applyFill="1" applyBorder="1" applyAlignment="1">
      <alignment horizontal="center" vertical="center"/>
    </xf>
    <xf numFmtId="177" fontId="11" fillId="0" borderId="1" xfId="0" applyNumberFormat="1" applyFont="1" applyFill="1" applyBorder="1" applyAlignment="1">
      <alignment horizontal="center" vertical="center" wrapText="1"/>
    </xf>
    <xf numFmtId="177" fontId="2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177" fontId="11"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wrapText="1"/>
    </xf>
    <xf numFmtId="177" fontId="22" fillId="0" borderId="1" xfId="0" applyNumberFormat="1" applyFont="1" applyFill="1" applyBorder="1" applyAlignment="1">
      <alignment horizontal="center" vertical="center"/>
    </xf>
    <xf numFmtId="0" fontId="28" fillId="0" borderId="1" xfId="0"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181" fontId="22"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xf>
    <xf numFmtId="178" fontId="23" fillId="0" borderId="1" xfId="0" applyNumberFormat="1" applyFont="1" applyFill="1" applyBorder="1" applyAlignment="1">
      <alignment horizontal="center" vertical="center" wrapText="1"/>
    </xf>
    <xf numFmtId="177" fontId="23" fillId="0" borderId="1" xfId="0" applyNumberFormat="1" applyFont="1" applyFill="1" applyBorder="1" applyAlignment="1">
      <alignment horizontal="center" vertical="center" wrapText="1"/>
    </xf>
    <xf numFmtId="180" fontId="11" fillId="0" borderId="1" xfId="0" applyNumberFormat="1" applyFont="1" applyFill="1" applyBorder="1" applyAlignment="1">
      <alignment horizontal="center" vertical="center" wrapText="1"/>
    </xf>
    <xf numFmtId="180" fontId="22" fillId="0" borderId="1" xfId="0" applyNumberFormat="1" applyFont="1" applyFill="1" applyBorder="1" applyAlignment="1">
      <alignment horizontal="center" vertical="center" wrapText="1"/>
    </xf>
    <xf numFmtId="182" fontId="22" fillId="0" borderId="1" xfId="0" applyNumberFormat="1" applyFont="1" applyFill="1" applyBorder="1" applyAlignment="1">
      <alignment horizontal="center" vertical="center" wrapText="1"/>
    </xf>
    <xf numFmtId="182" fontId="23" fillId="0" borderId="1" xfId="0" applyNumberFormat="1" applyFont="1" applyFill="1" applyBorder="1" applyAlignment="1">
      <alignment horizontal="center" vertical="center" wrapText="1"/>
    </xf>
    <xf numFmtId="0" fontId="24" fillId="0" borderId="0" xfId="0" applyFont="1" applyBorder="1" applyAlignment="1">
      <alignment horizontal="center" vertical="center"/>
    </xf>
    <xf numFmtId="0" fontId="23"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29" fillId="0" borderId="1" xfId="0" applyFont="1" applyFill="1" applyBorder="1" applyAlignment="1">
      <alignment horizontal="center" vertical="center"/>
    </xf>
    <xf numFmtId="177" fontId="29" fillId="0" borderId="1" xfId="0" applyNumberFormat="1" applyFont="1" applyFill="1" applyBorder="1" applyAlignment="1">
      <alignment horizontal="center" vertical="center" wrapText="1"/>
    </xf>
    <xf numFmtId="181" fontId="11" fillId="0" borderId="1" xfId="0" applyNumberFormat="1" applyFont="1" applyFill="1" applyBorder="1" applyAlignment="1">
      <alignment horizontal="center" vertical="center" wrapText="1"/>
    </xf>
    <xf numFmtId="181" fontId="19" fillId="0" borderId="1" xfId="0" applyNumberFormat="1" applyFont="1" applyFill="1" applyBorder="1" applyAlignment="1">
      <alignment horizontal="center" vertical="center" wrapText="1"/>
    </xf>
    <xf numFmtId="183" fontId="21" fillId="0" borderId="1" xfId="0" applyNumberFormat="1" applyFont="1" applyFill="1" applyBorder="1" applyAlignment="1">
      <alignment horizontal="center" vertical="center"/>
    </xf>
    <xf numFmtId="0" fontId="29" fillId="0" borderId="1" xfId="0" applyFont="1" applyFill="1" applyBorder="1" applyAlignment="1">
      <alignment horizontal="center" vertical="center" wrapText="1"/>
    </xf>
    <xf numFmtId="0" fontId="23" fillId="0" borderId="1" xfId="0" applyNumberFormat="1" applyFont="1" applyFill="1" applyBorder="1" applyAlignment="1">
      <alignment horizontal="center" vertical="center"/>
    </xf>
    <xf numFmtId="178" fontId="21" fillId="0" borderId="1" xfId="0" applyNumberFormat="1" applyFont="1" applyFill="1" applyBorder="1" applyAlignment="1">
      <alignment horizontal="center" vertical="center" wrapText="1"/>
    </xf>
    <xf numFmtId="177" fontId="27" fillId="0" borderId="1" xfId="0" applyNumberFormat="1" applyFont="1" applyFill="1" applyBorder="1" applyAlignment="1">
      <alignment horizontal="center" vertical="center" wrapText="1"/>
    </xf>
    <xf numFmtId="178" fontId="22" fillId="0" borderId="1" xfId="0" applyNumberFormat="1" applyFont="1" applyFill="1" applyBorder="1" applyAlignment="1">
      <alignment horizontal="center" vertical="center" wrapText="1"/>
    </xf>
    <xf numFmtId="178" fontId="28"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3" fillId="0" borderId="1" xfId="0" applyFont="1" applyFill="1" applyBorder="1" applyAlignment="1">
      <alignment horizontal="center" vertical="center" wrapText="1"/>
    </xf>
    <xf numFmtId="179" fontId="22" fillId="0" borderId="1" xfId="0" applyNumberFormat="1" applyFont="1" applyFill="1" applyBorder="1" applyAlignment="1">
      <alignment horizontal="center" vertical="center"/>
    </xf>
    <xf numFmtId="177" fontId="21" fillId="0" borderId="1" xfId="0" applyNumberFormat="1" applyFont="1" applyFill="1" applyBorder="1" applyAlignment="1">
      <alignment horizontal="center" vertical="center" wrapText="1"/>
    </xf>
    <xf numFmtId="177" fontId="23" fillId="0" borderId="1" xfId="0" applyNumberFormat="1" applyFont="1" applyFill="1" applyBorder="1" applyAlignment="1">
      <alignment horizontal="center" vertical="center"/>
    </xf>
    <xf numFmtId="181" fontId="22" fillId="0" borderId="1" xfId="0" applyNumberFormat="1" applyFont="1" applyFill="1" applyBorder="1" applyAlignment="1">
      <alignment horizontal="center" vertical="center"/>
    </xf>
    <xf numFmtId="0" fontId="21" fillId="0" borderId="1" xfId="53" applyFont="1" applyFill="1" applyBorder="1" applyAlignment="1" applyProtection="1">
      <alignment horizontal="center" vertical="center" wrapText="1"/>
    </xf>
    <xf numFmtId="178" fontId="21" fillId="0" borderId="1" xfId="53" applyNumberFormat="1" applyFont="1" applyFill="1" applyBorder="1" applyAlignment="1" applyProtection="1">
      <alignment horizontal="center" vertical="center"/>
    </xf>
    <xf numFmtId="177" fontId="19" fillId="0" borderId="1" xfId="53" applyNumberFormat="1" applyFont="1" applyFill="1" applyBorder="1" applyAlignment="1" applyProtection="1">
      <alignment horizontal="center" vertical="center" wrapText="1"/>
    </xf>
    <xf numFmtId="177" fontId="21" fillId="0" borderId="1" xfId="53" applyNumberFormat="1" applyFont="1" applyFill="1" applyBorder="1" applyAlignment="1" applyProtection="1">
      <alignment horizontal="center" vertical="center"/>
    </xf>
    <xf numFmtId="0" fontId="21" fillId="0" borderId="1" xfId="0" applyFont="1" applyFill="1" applyBorder="1" applyAlignment="1">
      <alignment horizontal="center" vertical="center" wrapText="1"/>
    </xf>
    <xf numFmtId="178" fontId="21" fillId="0" borderId="1" xfId="52" applyNumberFormat="1" applyFont="1" applyFill="1" applyBorder="1" applyAlignment="1">
      <alignment horizontal="center" vertical="center"/>
      <protection locked="0"/>
    </xf>
    <xf numFmtId="0" fontId="21" fillId="0" borderId="1" xfId="53" applyFont="1" applyFill="1" applyBorder="1" applyAlignment="1" applyProtection="1">
      <alignment horizontal="center" vertical="center"/>
    </xf>
    <xf numFmtId="0" fontId="19" fillId="0" borderId="1" xfId="52" applyFont="1" applyFill="1" applyBorder="1" applyAlignment="1" applyProtection="1">
      <alignment horizontal="center" vertical="center" wrapText="1"/>
    </xf>
    <xf numFmtId="0" fontId="21" fillId="0" borderId="1" xfId="51" applyNumberFormat="1" applyFont="1" applyFill="1" applyBorder="1" applyAlignment="1" applyProtection="1">
      <alignment horizontal="center" vertical="center" wrapText="1"/>
    </xf>
    <xf numFmtId="0" fontId="21" fillId="0" borderId="1" xfId="52" applyFont="1" applyFill="1" applyBorder="1" applyAlignment="1" applyProtection="1">
      <alignment horizontal="center" vertical="center" wrapText="1"/>
    </xf>
    <xf numFmtId="177" fontId="19" fillId="0" borderId="1" xfId="53" applyNumberFormat="1" applyFont="1" applyFill="1" applyBorder="1" applyAlignment="1">
      <alignment horizontal="center" vertical="center" wrapText="1"/>
    </xf>
    <xf numFmtId="177" fontId="23" fillId="0" borderId="1" xfId="53" applyNumberFormat="1" applyFont="1" applyFill="1" applyBorder="1" applyAlignment="1">
      <alignment horizontal="center" vertical="center"/>
    </xf>
    <xf numFmtId="0" fontId="19" fillId="0" borderId="1" xfId="0" applyNumberFormat="1" applyFont="1" applyFill="1" applyBorder="1" applyAlignment="1">
      <alignment horizontal="center" vertical="center" wrapText="1"/>
    </xf>
    <xf numFmtId="182" fontId="21" fillId="0" borderId="1" xfId="0" applyNumberFormat="1" applyFont="1" applyFill="1" applyBorder="1" applyAlignment="1">
      <alignment horizontal="center" vertical="center" wrapText="1"/>
    </xf>
    <xf numFmtId="182" fontId="22" fillId="0" borderId="1" xfId="0" applyNumberFormat="1" applyFont="1" applyFill="1" applyBorder="1" applyAlignment="1">
      <alignment horizontal="center" vertical="center"/>
    </xf>
    <xf numFmtId="181" fontId="21" fillId="0" borderId="1" xfId="53" applyNumberFormat="1"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21" fillId="0" borderId="1" xfId="0" applyFont="1" applyFill="1" applyBorder="1" applyAlignment="1" applyProtection="1">
      <alignment horizontal="center" vertical="center" wrapText="1"/>
      <protection locked="0"/>
    </xf>
    <xf numFmtId="0" fontId="21" fillId="0" borderId="1" xfId="0" applyNumberFormat="1" applyFont="1" applyFill="1" applyBorder="1" applyAlignment="1">
      <alignment horizontal="center" vertical="center"/>
    </xf>
    <xf numFmtId="0" fontId="21" fillId="0" borderId="1" xfId="0" applyNumberFormat="1" applyFont="1" applyFill="1" applyBorder="1" applyAlignment="1" applyProtection="1">
      <alignment horizontal="center" vertical="center"/>
      <protection locked="0"/>
    </xf>
    <xf numFmtId="180" fontId="21" fillId="0" borderId="1" xfId="53" applyNumberFormat="1" applyFont="1" applyFill="1" applyBorder="1" applyAlignment="1" applyProtection="1">
      <alignment horizontal="center" vertical="center"/>
    </xf>
    <xf numFmtId="0" fontId="21" fillId="0" borderId="1" xfId="53" applyNumberFormat="1" applyFont="1" applyFill="1" applyBorder="1" applyAlignment="1" applyProtection="1">
      <alignment horizontal="center" vertical="center"/>
    </xf>
    <xf numFmtId="0" fontId="21" fillId="0" borderId="1" xfId="53" applyNumberFormat="1" applyFont="1" applyFill="1" applyBorder="1" applyAlignment="1" applyProtection="1">
      <alignment horizontal="center" vertical="center"/>
      <protection locked="0"/>
    </xf>
    <xf numFmtId="181" fontId="21" fillId="0" borderId="1" xfId="53" applyNumberFormat="1" applyFont="1" applyFill="1" applyBorder="1" applyAlignment="1" applyProtection="1">
      <alignment horizontal="center" vertical="center"/>
      <protection locked="0"/>
    </xf>
    <xf numFmtId="182" fontId="21" fillId="0" borderId="1" xfId="53" applyNumberFormat="1" applyFont="1" applyFill="1" applyBorder="1" applyAlignment="1" applyProtection="1">
      <alignment horizontal="center" vertical="center"/>
    </xf>
    <xf numFmtId="182" fontId="21" fillId="0" borderId="1" xfId="53" applyNumberFormat="1" applyFont="1" applyFill="1" applyBorder="1" applyAlignment="1" applyProtection="1">
      <alignment horizontal="center" vertical="center"/>
      <protection locked="0"/>
    </xf>
    <xf numFmtId="49" fontId="21" fillId="0" borderId="1" xfId="51" applyNumberFormat="1"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protection locked="0"/>
    </xf>
    <xf numFmtId="180" fontId="23" fillId="0" borderId="1" xfId="53" applyNumberFormat="1" applyFont="1" applyFill="1" applyBorder="1" applyAlignment="1">
      <alignment horizontal="center" vertical="center"/>
    </xf>
    <xf numFmtId="181" fontId="23" fillId="0" borderId="1" xfId="53" applyNumberFormat="1" applyFont="1" applyFill="1" applyBorder="1" applyAlignment="1">
      <alignment horizontal="center" vertical="center"/>
    </xf>
    <xf numFmtId="0" fontId="19" fillId="0" borderId="1" xfId="53" applyFont="1" applyFill="1" applyBorder="1" applyAlignment="1">
      <alignment horizontal="center" vertical="center"/>
    </xf>
    <xf numFmtId="0" fontId="27" fillId="0" borderId="1" xfId="53" applyFont="1" applyFill="1" applyBorder="1" applyAlignment="1">
      <alignment horizontal="center" vertical="center" wrapText="1"/>
    </xf>
    <xf numFmtId="0" fontId="11" fillId="0" borderId="1" xfId="52" applyFont="1" applyFill="1" applyBorder="1" applyAlignment="1" applyProtection="1">
      <alignment horizontal="center" vertical="center" wrapText="1"/>
    </xf>
    <xf numFmtId="181" fontId="22" fillId="0" borderId="1" xfId="52" applyNumberFormat="1" applyFont="1" applyFill="1" applyBorder="1" applyAlignment="1">
      <alignment horizontal="center" vertical="center"/>
      <protection locked="0"/>
    </xf>
    <xf numFmtId="177" fontId="22" fillId="0" borderId="1" xfId="53" applyNumberFormat="1" applyFont="1" applyFill="1" applyBorder="1" applyAlignment="1">
      <alignment horizontal="center" vertical="center" wrapText="1"/>
    </xf>
    <xf numFmtId="0" fontId="22" fillId="0" borderId="1" xfId="51" applyNumberFormat="1" applyFont="1" applyFill="1" applyBorder="1" applyAlignment="1">
      <alignment horizontal="center" vertical="center" wrapText="1"/>
    </xf>
    <xf numFmtId="178" fontId="23" fillId="0" borderId="1" xfId="0" applyNumberFormat="1" applyFont="1" applyFill="1" applyBorder="1" applyAlignment="1">
      <alignment horizontal="center" vertical="center"/>
    </xf>
    <xf numFmtId="180" fontId="23" fillId="0" borderId="1" xfId="0" applyNumberFormat="1" applyFont="1" applyFill="1" applyBorder="1" applyAlignment="1">
      <alignment horizontal="center" vertical="center"/>
    </xf>
    <xf numFmtId="0" fontId="30"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178" fontId="22" fillId="0" borderId="1" xfId="0" applyNumberFormat="1" applyFont="1" applyFill="1" applyBorder="1" applyAlignment="1">
      <alignment horizontal="center" vertical="center"/>
    </xf>
    <xf numFmtId="49" fontId="19" fillId="0" borderId="1" xfId="50" applyNumberFormat="1" applyFont="1" applyFill="1" applyBorder="1" applyAlignment="1">
      <alignment horizontal="center" vertical="center" wrapText="1"/>
    </xf>
    <xf numFmtId="49" fontId="19" fillId="0" borderId="1" xfId="49" applyNumberFormat="1" applyFont="1" applyFill="1" applyBorder="1" applyAlignment="1">
      <alignment horizontal="center" vertical="center" wrapText="1"/>
    </xf>
    <xf numFmtId="178" fontId="27" fillId="0" borderId="1" xfId="0" applyNumberFormat="1" applyFont="1" applyFill="1" applyBorder="1" applyAlignment="1">
      <alignment horizontal="center" vertical="center" wrapText="1"/>
    </xf>
    <xf numFmtId="177" fontId="28" fillId="0" borderId="1" xfId="0" applyNumberFormat="1" applyFont="1" applyFill="1" applyBorder="1" applyAlignment="1">
      <alignment horizontal="center" vertical="center" wrapText="1"/>
    </xf>
    <xf numFmtId="178" fontId="27" fillId="0" borderId="1"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wrapText="1"/>
    </xf>
    <xf numFmtId="183" fontId="22" fillId="0" borderId="1" xfId="0" applyNumberFormat="1" applyFont="1" applyFill="1" applyBorder="1" applyAlignment="1">
      <alignment horizontal="center" vertical="center" wrapText="1"/>
    </xf>
    <xf numFmtId="183" fontId="23" fillId="0" borderId="1" xfId="0" applyNumberFormat="1" applyFont="1" applyFill="1" applyBorder="1" applyAlignment="1">
      <alignment horizontal="center" vertical="center" wrapText="1"/>
    </xf>
    <xf numFmtId="0" fontId="23" fillId="0" borderId="1" xfId="53" applyFont="1" applyFill="1" applyBorder="1" applyAlignment="1">
      <alignment horizontal="center" vertical="center" wrapText="1"/>
    </xf>
    <xf numFmtId="179" fontId="23" fillId="0" borderId="1" xfId="0" applyNumberFormat="1" applyFont="1" applyFill="1" applyBorder="1" applyAlignment="1">
      <alignment horizontal="center" vertical="center"/>
    </xf>
    <xf numFmtId="0" fontId="11" fillId="0" borderId="1" xfId="53" applyFont="1" applyFill="1" applyBorder="1" applyAlignment="1">
      <alignment horizontal="center" vertical="center" wrapText="1"/>
    </xf>
    <xf numFmtId="181" fontId="22" fillId="0" borderId="1" xfId="53" applyNumberFormat="1" applyFont="1" applyFill="1" applyBorder="1" applyAlignment="1">
      <alignment horizontal="center" vertical="center" wrapText="1"/>
    </xf>
    <xf numFmtId="0" fontId="22" fillId="0" borderId="1" xfId="53" applyFont="1" applyFill="1" applyBorder="1" applyAlignment="1" applyProtection="1">
      <alignment horizontal="center" vertical="center" wrapText="1"/>
      <protection locked="0"/>
    </xf>
    <xf numFmtId="181" fontId="23" fillId="0" borderId="1" xfId="53" applyNumberFormat="1" applyFont="1" applyFill="1" applyBorder="1" applyAlignment="1">
      <alignment horizontal="center" vertical="center" wrapText="1"/>
    </xf>
    <xf numFmtId="183" fontId="22" fillId="0" borderId="1" xfId="0" applyNumberFormat="1" applyFont="1" applyFill="1" applyBorder="1" applyAlignment="1">
      <alignment horizontal="center" vertical="center"/>
    </xf>
    <xf numFmtId="0" fontId="23" fillId="0" borderId="1" xfId="0" applyFont="1" applyFill="1" applyBorder="1" applyAlignment="1" applyProtection="1">
      <alignment horizontal="center" vertical="center" wrapText="1"/>
      <protection locked="0"/>
    </xf>
    <xf numFmtId="182" fontId="23" fillId="0" borderId="1" xfId="53" applyNumberFormat="1" applyFont="1" applyFill="1" applyBorder="1" applyAlignment="1">
      <alignment horizontal="center" vertical="center"/>
    </xf>
    <xf numFmtId="0" fontId="23" fillId="0" borderId="1" xfId="0" applyFont="1" applyFill="1" applyBorder="1" applyAlignment="1" applyProtection="1">
      <alignment horizontal="center" vertical="center"/>
      <protection locked="0"/>
    </xf>
    <xf numFmtId="182" fontId="23" fillId="0" borderId="1" xfId="53" applyNumberFormat="1" applyFont="1" applyFill="1" applyBorder="1" applyAlignment="1">
      <alignment horizontal="center" vertical="center" wrapText="1"/>
    </xf>
    <xf numFmtId="182" fontId="23" fillId="0" borderId="1" xfId="0" applyNumberFormat="1" applyFont="1" applyFill="1" applyBorder="1" applyAlignment="1">
      <alignment horizontal="center" vertical="center"/>
    </xf>
    <xf numFmtId="182" fontId="22" fillId="0" borderId="1" xfId="53" applyNumberFormat="1" applyFont="1" applyFill="1" applyBorder="1" applyAlignment="1">
      <alignment horizontal="center" vertical="center"/>
    </xf>
    <xf numFmtId="181" fontId="22" fillId="0" borderId="1" xfId="53" applyNumberFormat="1" applyFont="1" applyFill="1" applyBorder="1" applyAlignment="1">
      <alignment horizontal="center" vertical="center"/>
    </xf>
    <xf numFmtId="49" fontId="22" fillId="0" borderId="1" xfId="51" applyNumberFormat="1" applyFont="1" applyFill="1" applyBorder="1" applyAlignment="1">
      <alignment horizontal="center" vertical="center" wrapText="1"/>
    </xf>
    <xf numFmtId="0" fontId="23" fillId="0" borderId="1" xfId="53" applyFont="1" applyFill="1" applyBorder="1" applyAlignment="1">
      <alignment horizontal="center" vertical="center"/>
    </xf>
    <xf numFmtId="181" fontId="23" fillId="0" borderId="1" xfId="0" applyNumberFormat="1" applyFont="1" applyFill="1" applyBorder="1" applyAlignment="1">
      <alignment horizontal="center" vertical="center" wrapText="1"/>
    </xf>
    <xf numFmtId="181" fontId="21" fillId="0" borderId="1" xfId="0" applyNumberFormat="1" applyFont="1" applyFill="1" applyBorder="1" applyAlignment="1">
      <alignment horizontal="center" vertical="center"/>
    </xf>
    <xf numFmtId="180" fontId="22" fillId="0" borderId="1" xfId="0" applyNumberFormat="1" applyFont="1" applyFill="1" applyBorder="1" applyAlignment="1">
      <alignment horizontal="center" vertical="center"/>
    </xf>
    <xf numFmtId="180" fontId="23" fillId="0" borderId="1" xfId="0" applyNumberFormat="1" applyFont="1" applyFill="1" applyBorder="1" applyAlignment="1">
      <alignment horizontal="center" vertical="center" wrapText="1"/>
    </xf>
    <xf numFmtId="180" fontId="21" fillId="0" borderId="1" xfId="0" applyNumberFormat="1" applyFont="1" applyFill="1" applyBorder="1" applyAlignment="1">
      <alignment horizontal="center" vertical="center" wrapText="1"/>
    </xf>
    <xf numFmtId="181" fontId="23" fillId="0" borderId="1" xfId="0" applyNumberFormat="1" applyFont="1" applyFill="1" applyBorder="1" applyAlignment="1">
      <alignment horizontal="center" vertical="center"/>
    </xf>
    <xf numFmtId="180" fontId="22" fillId="0" borderId="1" xfId="53" applyNumberFormat="1" applyFont="1" applyFill="1" applyBorder="1" applyAlignment="1">
      <alignment horizontal="center" vertical="center"/>
    </xf>
    <xf numFmtId="0" fontId="22" fillId="0" borderId="1" xfId="53" applyNumberFormat="1" applyFont="1" applyFill="1" applyBorder="1" applyAlignment="1">
      <alignment horizontal="center" vertical="center"/>
    </xf>
    <xf numFmtId="0" fontId="22" fillId="0" borderId="1" xfId="53" applyFont="1" applyFill="1" applyBorder="1" applyAlignment="1" applyProtection="1">
      <alignment horizontal="center" vertical="center"/>
      <protection locked="0"/>
    </xf>
    <xf numFmtId="177" fontId="29" fillId="0" borderId="1" xfId="53" applyNumberFormat="1" applyFont="1" applyFill="1" applyBorder="1" applyAlignment="1">
      <alignment horizontal="center" vertical="center" wrapText="1"/>
    </xf>
    <xf numFmtId="0" fontId="23" fillId="0" borderId="1" xfId="53" applyFont="1" applyFill="1" applyBorder="1" applyAlignment="1" applyProtection="1">
      <alignment horizontal="center" vertical="center" wrapText="1"/>
      <protection locked="0"/>
    </xf>
    <xf numFmtId="0" fontId="23" fillId="0" borderId="4" xfId="53" applyFont="1" applyFill="1" applyBorder="1" applyAlignment="1">
      <alignment horizontal="center" vertical="center" wrapText="1"/>
    </xf>
    <xf numFmtId="0" fontId="23" fillId="0" borderId="2" xfId="53" applyFont="1" applyFill="1" applyBorder="1" applyAlignment="1">
      <alignment horizontal="center" vertical="center" wrapText="1"/>
    </xf>
    <xf numFmtId="0" fontId="19" fillId="0" borderId="4" xfId="0" applyFont="1" applyFill="1" applyBorder="1" applyAlignment="1">
      <alignment horizontal="center" vertical="center" wrapText="1"/>
    </xf>
    <xf numFmtId="181" fontId="31" fillId="0" borderId="1" xfId="53"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23" fillId="0" borderId="1" xfId="53" applyNumberFormat="1" applyFont="1" applyFill="1" applyBorder="1" applyAlignment="1">
      <alignment horizontal="center" vertical="center"/>
    </xf>
    <xf numFmtId="177" fontId="23" fillId="0" borderId="1" xfId="53" applyNumberFormat="1" applyFont="1" applyFill="1" applyBorder="1" applyAlignment="1">
      <alignment horizontal="center" vertical="center" wrapText="1"/>
    </xf>
    <xf numFmtId="182" fontId="23" fillId="0" borderId="1" xfId="53" applyNumberFormat="1" applyFont="1" applyFill="1" applyBorder="1" applyAlignment="1" applyProtection="1">
      <alignment horizontal="center" vertical="center"/>
      <protection locked="0"/>
    </xf>
    <xf numFmtId="0" fontId="29" fillId="0" borderId="1" xfId="53" applyFont="1" applyFill="1" applyBorder="1" applyAlignment="1">
      <alignment horizontal="center" vertical="center"/>
    </xf>
    <xf numFmtId="49" fontId="23" fillId="0" borderId="1" xfId="53" applyNumberFormat="1" applyFont="1" applyFill="1" applyBorder="1" applyAlignment="1">
      <alignment horizontal="center" vertical="center"/>
    </xf>
    <xf numFmtId="0" fontId="23" fillId="0" borderId="1" xfId="53" applyFont="1" applyFill="1" applyBorder="1" applyAlignment="1" applyProtection="1">
      <alignment horizontal="center" vertical="center"/>
      <protection locked="0"/>
    </xf>
    <xf numFmtId="0" fontId="23" fillId="0" borderId="1" xfId="53" applyNumberFormat="1" applyFont="1" applyFill="1" applyBorder="1" applyAlignment="1" applyProtection="1">
      <alignment horizontal="center" vertical="center"/>
      <protection locked="0"/>
    </xf>
    <xf numFmtId="177" fontId="22" fillId="0" borderId="1" xfId="53" applyNumberFormat="1" applyFont="1" applyFill="1" applyBorder="1" applyAlignment="1">
      <alignment horizontal="center" vertical="center"/>
    </xf>
    <xf numFmtId="0" fontId="29" fillId="0" borderId="1" xfId="53"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5" xfId="49"/>
    <cellStyle name="常规 6" xfId="50"/>
    <cellStyle name="常规 6 2" xfId="51"/>
    <cellStyle name="Normal" xfId="52"/>
    <cellStyle name="常规 2" xfId="53"/>
  </cellStyles>
  <tableStyles count="0" defaultTableStyle="TableStyleMedium2" defaultPivotStyle="PivotStyleLight16"/>
  <colors>
    <mruColors>
      <color rgb="00444444"/>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NULL" TargetMode="External"/><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4" Type="http://schemas.openxmlformats.org/officeDocument/2006/relationships/image" Target="../media/image5.png"/><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6</xdr:col>
      <xdr:colOff>0</xdr:colOff>
      <xdr:row>426</xdr:row>
      <xdr:rowOff>0</xdr:rowOff>
    </xdr:from>
    <xdr:to>
      <xdr:col>6</xdr:col>
      <xdr:colOff>200025</xdr:colOff>
      <xdr:row>426</xdr:row>
      <xdr:rowOff>56515</xdr:rowOff>
    </xdr:to>
    <xdr:pic>
      <xdr:nvPicPr>
        <xdr:cNvPr id="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7</xdr:col>
      <xdr:colOff>180975</xdr:colOff>
      <xdr:row>426</xdr:row>
      <xdr:rowOff>0</xdr:rowOff>
    </xdr:from>
    <xdr:to>
      <xdr:col>7</xdr:col>
      <xdr:colOff>381000</xdr:colOff>
      <xdr:row>426</xdr:row>
      <xdr:rowOff>56515</xdr:rowOff>
    </xdr:to>
    <xdr:pic>
      <xdr:nvPicPr>
        <xdr:cNvPr id="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1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1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1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2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2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2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3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3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3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3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3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4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4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4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4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4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200025</xdr:colOff>
      <xdr:row>426</xdr:row>
      <xdr:rowOff>56515</xdr:rowOff>
    </xdr:to>
    <xdr:pic>
      <xdr:nvPicPr>
        <xdr:cNvPr id="5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7</xdr:col>
      <xdr:colOff>180975</xdr:colOff>
      <xdr:row>426</xdr:row>
      <xdr:rowOff>0</xdr:rowOff>
    </xdr:from>
    <xdr:to>
      <xdr:col>7</xdr:col>
      <xdr:colOff>381000</xdr:colOff>
      <xdr:row>426</xdr:row>
      <xdr:rowOff>56515</xdr:rowOff>
    </xdr:to>
    <xdr:pic>
      <xdr:nvPicPr>
        <xdr:cNvPr id="5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5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5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5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5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6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6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6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6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6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7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7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7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7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8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8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8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8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9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9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9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9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0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0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0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0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0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1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1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1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1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1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2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2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2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2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2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3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3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3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3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4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4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14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4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4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4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4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4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4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4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9</xdr:col>
      <xdr:colOff>181610</xdr:colOff>
      <xdr:row>426</xdr:row>
      <xdr:rowOff>0</xdr:rowOff>
    </xdr:from>
    <xdr:to>
      <xdr:col>9</xdr:col>
      <xdr:colOff>391160</xdr:colOff>
      <xdr:row>426</xdr:row>
      <xdr:rowOff>56515</xdr:rowOff>
    </xdr:to>
    <xdr:pic>
      <xdr:nvPicPr>
        <xdr:cNvPr id="15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5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5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5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5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6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6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6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6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7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7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7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7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8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8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8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8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8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9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19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9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9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19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0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0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9</xdr:col>
      <xdr:colOff>181610</xdr:colOff>
      <xdr:row>426</xdr:row>
      <xdr:rowOff>0</xdr:rowOff>
    </xdr:from>
    <xdr:to>
      <xdr:col>9</xdr:col>
      <xdr:colOff>391160</xdr:colOff>
      <xdr:row>426</xdr:row>
      <xdr:rowOff>56515</xdr:rowOff>
    </xdr:to>
    <xdr:pic>
      <xdr:nvPicPr>
        <xdr:cNvPr id="20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0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0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10160</xdr:colOff>
      <xdr:row>426</xdr:row>
      <xdr:rowOff>56515</xdr:rowOff>
    </xdr:to>
    <xdr:pic>
      <xdr:nvPicPr>
        <xdr:cNvPr id="20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0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0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0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0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1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1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1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1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1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2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2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2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2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2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3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3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3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3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4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4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4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4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5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5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5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5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6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6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6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209550</xdr:colOff>
      <xdr:row>426</xdr:row>
      <xdr:rowOff>56515</xdr:rowOff>
    </xdr:to>
    <xdr:pic>
      <xdr:nvPicPr>
        <xdr:cNvPr id="26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6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6</xdr:col>
      <xdr:colOff>0</xdr:colOff>
      <xdr:row>426</xdr:row>
      <xdr:rowOff>0</xdr:rowOff>
    </xdr:from>
    <xdr:to>
      <xdr:col>6</xdr:col>
      <xdr:colOff>19050</xdr:colOff>
      <xdr:row>426</xdr:row>
      <xdr:rowOff>56515</xdr:rowOff>
    </xdr:to>
    <xdr:pic>
      <xdr:nvPicPr>
        <xdr:cNvPr id="27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7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7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7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7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7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7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7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7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7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82"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83"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4"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5"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6"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7"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9</xdr:col>
      <xdr:colOff>114300</xdr:colOff>
      <xdr:row>426</xdr:row>
      <xdr:rowOff>56515</xdr:rowOff>
    </xdr:to>
    <xdr:pic>
      <xdr:nvPicPr>
        <xdr:cNvPr id="288"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89"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90"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xdr:from>
      <xdr:col>8</xdr:col>
      <xdr:colOff>466725</xdr:colOff>
      <xdr:row>426</xdr:row>
      <xdr:rowOff>0</xdr:rowOff>
    </xdr:from>
    <xdr:to>
      <xdr:col>8</xdr:col>
      <xdr:colOff>476250</xdr:colOff>
      <xdr:row>426</xdr:row>
      <xdr:rowOff>56515</xdr:rowOff>
    </xdr:to>
    <xdr:pic>
      <xdr:nvPicPr>
        <xdr:cNvPr id="291" name="Picture 140"/>
        <xdr:cNvPicPr>
          <a:picLocks noChangeAspect="1"/>
        </xdr:cNvPicPr>
      </xdr:nvPicPr>
      <xdr:blipFill>
        <a:blip r:embed="rId1"/>
        <a:stretch>
          <a:fillRect/>
        </a:stretch>
      </xdr:blipFill>
      <xdr:spPr>
        <a:xfrm>
          <a:off x="8940800" y="214315675"/>
          <a:ext cx="0" cy="5651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292" name="Picture 1" descr="C:\Users\lenovo\AppData\Local\Temp\ksohtml\clip_image1177.png"/>
        <xdr:cNvPicPr>
          <a:picLocks noChangeAspect="1"/>
        </xdr:cNvPicPr>
      </xdr:nvPicPr>
      <xdr:blipFill>
        <a:blip r:embed="rId2"/>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293"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234315</xdr:colOff>
      <xdr:row>461</xdr:row>
      <xdr:rowOff>36195</xdr:rowOff>
    </xdr:to>
    <xdr:pic>
      <xdr:nvPicPr>
        <xdr:cNvPr id="294" name="Picture 5" descr="C:\Users\lenovo\AppData\Local\Temp\ksohtml\clip_image1181.png"/>
        <xdr:cNvPicPr>
          <a:picLocks noChangeAspect="1"/>
        </xdr:cNvPicPr>
      </xdr:nvPicPr>
      <xdr:blipFill>
        <a:blip r:embed="rId3"/>
        <a:stretch>
          <a:fillRect/>
        </a:stretch>
      </xdr:blipFill>
      <xdr:spPr>
        <a:xfrm>
          <a:off x="8940800" y="231848025"/>
          <a:ext cx="23431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295" name="Picture 6" descr="C:\Users\lenovo\AppData\Local\Temp\ksohtml\clip_image1182.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296" name="Picture 7" descr="C:\Users\lenovo\AppData\Local\Temp\ksohtml\clip_image1183.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297"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256540</xdr:colOff>
      <xdr:row>461</xdr:row>
      <xdr:rowOff>36195</xdr:rowOff>
    </xdr:to>
    <xdr:pic>
      <xdr:nvPicPr>
        <xdr:cNvPr id="298" name="Picture 5" descr="C:\Users\lenovo\AppData\Local\Temp\ksohtml\clip_image1181.png"/>
        <xdr:cNvPicPr>
          <a:picLocks noChangeAspect="1"/>
        </xdr:cNvPicPr>
      </xdr:nvPicPr>
      <xdr:blipFill>
        <a:blip r:embed="rId3"/>
        <a:stretch>
          <a:fillRect/>
        </a:stretch>
      </xdr:blipFill>
      <xdr:spPr>
        <a:xfrm>
          <a:off x="8940800" y="231848025"/>
          <a:ext cx="256540" cy="36195"/>
        </a:xfrm>
        <a:prstGeom prst="rect">
          <a:avLst/>
        </a:prstGeom>
        <a:noFill/>
        <a:ln w="9525">
          <a:noFill/>
        </a:ln>
      </xdr:spPr>
    </xdr:pic>
    <xdr:clientData/>
  </xdr:twoCellAnchor>
  <xdr:twoCellAnchor editAs="oneCell">
    <xdr:from>
      <xdr:col>5</xdr:col>
      <xdr:colOff>0</xdr:colOff>
      <xdr:row>461</xdr:row>
      <xdr:rowOff>0</xdr:rowOff>
    </xdr:from>
    <xdr:to>
      <xdr:col>15</xdr:col>
      <xdr:colOff>256540</xdr:colOff>
      <xdr:row>461</xdr:row>
      <xdr:rowOff>36195</xdr:rowOff>
    </xdr:to>
    <xdr:pic>
      <xdr:nvPicPr>
        <xdr:cNvPr id="299" name="Picture 5" descr="C:\Users\lenovo\AppData\Local\Temp\ksohtml\clip_image1181.png"/>
        <xdr:cNvPicPr>
          <a:picLocks noChangeAspect="1"/>
        </xdr:cNvPicPr>
      </xdr:nvPicPr>
      <xdr:blipFill>
        <a:blip r:embed="rId3"/>
        <a:stretch>
          <a:fillRect/>
        </a:stretch>
      </xdr:blipFill>
      <xdr:spPr>
        <a:xfrm>
          <a:off x="8940800" y="231848025"/>
          <a:ext cx="256540"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00" name="Picture 1" descr="C:\Users\lenovo\AppData\Local\Temp\ksohtml\clip_image1177.png"/>
        <xdr:cNvPicPr>
          <a:picLocks noChangeAspect="1"/>
        </xdr:cNvPicPr>
      </xdr:nvPicPr>
      <xdr:blipFill>
        <a:blip r:embed="rId2"/>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01"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234315</xdr:colOff>
      <xdr:row>461</xdr:row>
      <xdr:rowOff>36195</xdr:rowOff>
    </xdr:to>
    <xdr:pic>
      <xdr:nvPicPr>
        <xdr:cNvPr id="302" name="Picture 5" descr="C:\Users\lenovo\AppData\Local\Temp\ksohtml\clip_image1181.png"/>
        <xdr:cNvPicPr>
          <a:picLocks noChangeAspect="1"/>
        </xdr:cNvPicPr>
      </xdr:nvPicPr>
      <xdr:blipFill>
        <a:blip r:embed="rId3"/>
        <a:stretch>
          <a:fillRect/>
        </a:stretch>
      </xdr:blipFill>
      <xdr:spPr>
        <a:xfrm>
          <a:off x="8940800" y="231848025"/>
          <a:ext cx="23431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03" name="Picture 6" descr="C:\Users\lenovo\AppData\Local\Temp\ksohtml\clip_image1182.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04" name="Picture 7" descr="C:\Users\lenovo\AppData\Local\Temp\ksohtml\clip_image1183.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05"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256540</xdr:colOff>
      <xdr:row>461</xdr:row>
      <xdr:rowOff>36195</xdr:rowOff>
    </xdr:to>
    <xdr:pic>
      <xdr:nvPicPr>
        <xdr:cNvPr id="306" name="Picture 5" descr="C:\Users\lenovo\AppData\Local\Temp\ksohtml\clip_image1181.png"/>
        <xdr:cNvPicPr>
          <a:picLocks noChangeAspect="1"/>
        </xdr:cNvPicPr>
      </xdr:nvPicPr>
      <xdr:blipFill>
        <a:blip r:embed="rId3"/>
        <a:stretch>
          <a:fillRect/>
        </a:stretch>
      </xdr:blipFill>
      <xdr:spPr>
        <a:xfrm>
          <a:off x="8940800" y="231848025"/>
          <a:ext cx="256540"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07" name="Picture 1" descr="C:\Users\lenovo\AppData\Local\Temp\ksohtml\clip_image1177.png"/>
        <xdr:cNvPicPr>
          <a:picLocks noChangeAspect="1"/>
        </xdr:cNvPicPr>
      </xdr:nvPicPr>
      <xdr:blipFill>
        <a:blip r:embed="rId2"/>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08"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234315</xdr:colOff>
      <xdr:row>461</xdr:row>
      <xdr:rowOff>36195</xdr:rowOff>
    </xdr:to>
    <xdr:pic>
      <xdr:nvPicPr>
        <xdr:cNvPr id="309" name="Picture 5" descr="C:\Users\lenovo\AppData\Local\Temp\ksohtml\clip_image1181.png"/>
        <xdr:cNvPicPr>
          <a:picLocks noChangeAspect="1"/>
        </xdr:cNvPicPr>
      </xdr:nvPicPr>
      <xdr:blipFill>
        <a:blip r:embed="rId3"/>
        <a:stretch>
          <a:fillRect/>
        </a:stretch>
      </xdr:blipFill>
      <xdr:spPr>
        <a:xfrm>
          <a:off x="8940800" y="231848025"/>
          <a:ext cx="23431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10" name="Picture 6" descr="C:\Users\lenovo\AppData\Local\Temp\ksohtml\clip_image1182.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11" name="Picture 7" descr="C:\Users\lenovo\AppData\Local\Temp\ksohtml\clip_image1183.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12"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256540</xdr:colOff>
      <xdr:row>461</xdr:row>
      <xdr:rowOff>36195</xdr:rowOff>
    </xdr:to>
    <xdr:pic>
      <xdr:nvPicPr>
        <xdr:cNvPr id="313" name="Picture 5" descr="C:\Users\lenovo\AppData\Local\Temp\ksohtml\clip_image1181.png"/>
        <xdr:cNvPicPr>
          <a:picLocks noChangeAspect="1"/>
        </xdr:cNvPicPr>
      </xdr:nvPicPr>
      <xdr:blipFill>
        <a:blip r:embed="rId3"/>
        <a:stretch>
          <a:fillRect/>
        </a:stretch>
      </xdr:blipFill>
      <xdr:spPr>
        <a:xfrm>
          <a:off x="8940800" y="231848025"/>
          <a:ext cx="256540" cy="36195"/>
        </a:xfrm>
        <a:prstGeom prst="rect">
          <a:avLst/>
        </a:prstGeom>
        <a:noFill/>
        <a:ln w="9525">
          <a:noFill/>
        </a:ln>
      </xdr:spPr>
    </xdr:pic>
    <xdr:clientData/>
  </xdr:twoCellAnchor>
  <xdr:twoCellAnchor editAs="oneCell">
    <xdr:from>
      <xdr:col>5</xdr:col>
      <xdr:colOff>0</xdr:colOff>
      <xdr:row>461</xdr:row>
      <xdr:rowOff>0</xdr:rowOff>
    </xdr:from>
    <xdr:to>
      <xdr:col>15</xdr:col>
      <xdr:colOff>256540</xdr:colOff>
      <xdr:row>461</xdr:row>
      <xdr:rowOff>36195</xdr:rowOff>
    </xdr:to>
    <xdr:pic>
      <xdr:nvPicPr>
        <xdr:cNvPr id="314" name="Picture 5" descr="C:\Users\lenovo\AppData\Local\Temp\ksohtml\clip_image1181.png"/>
        <xdr:cNvPicPr>
          <a:picLocks noChangeAspect="1"/>
        </xdr:cNvPicPr>
      </xdr:nvPicPr>
      <xdr:blipFill>
        <a:blip r:embed="rId3"/>
        <a:stretch>
          <a:fillRect/>
        </a:stretch>
      </xdr:blipFill>
      <xdr:spPr>
        <a:xfrm>
          <a:off x="8940800" y="231848025"/>
          <a:ext cx="256540"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15" name="Picture 1" descr="C:\Users\lenovo\AppData\Local\Temp\ksohtml\clip_image1177.png"/>
        <xdr:cNvPicPr>
          <a:picLocks noChangeAspect="1"/>
        </xdr:cNvPicPr>
      </xdr:nvPicPr>
      <xdr:blipFill>
        <a:blip r:embed="rId2"/>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16"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0</xdr:colOff>
      <xdr:row>461</xdr:row>
      <xdr:rowOff>0</xdr:rowOff>
    </xdr:from>
    <xdr:to>
      <xdr:col>15</xdr:col>
      <xdr:colOff>234315</xdr:colOff>
      <xdr:row>461</xdr:row>
      <xdr:rowOff>36195</xdr:rowOff>
    </xdr:to>
    <xdr:pic>
      <xdr:nvPicPr>
        <xdr:cNvPr id="317" name="Picture 5" descr="C:\Users\lenovo\AppData\Local\Temp\ksohtml\clip_image1181.png"/>
        <xdr:cNvPicPr>
          <a:picLocks noChangeAspect="1"/>
        </xdr:cNvPicPr>
      </xdr:nvPicPr>
      <xdr:blipFill>
        <a:blip r:embed="rId3"/>
        <a:stretch>
          <a:fillRect/>
        </a:stretch>
      </xdr:blipFill>
      <xdr:spPr>
        <a:xfrm>
          <a:off x="8940800" y="231848025"/>
          <a:ext cx="23431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18" name="Picture 6" descr="C:\Users\lenovo\AppData\Local\Temp\ksohtml\clip_image1182.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292735</xdr:colOff>
      <xdr:row>461</xdr:row>
      <xdr:rowOff>36195</xdr:rowOff>
    </xdr:to>
    <xdr:pic>
      <xdr:nvPicPr>
        <xdr:cNvPr id="319" name="Picture 7" descr="C:\Users\lenovo\AppData\Local\Temp\ksohtml\clip_image1183.png"/>
        <xdr:cNvPicPr>
          <a:picLocks noChangeAspect="1"/>
        </xdr:cNvPicPr>
      </xdr:nvPicPr>
      <xdr:blipFill>
        <a:blip r:embed="rId4" r:link="rId5"/>
        <a:stretch>
          <a:fillRect/>
        </a:stretch>
      </xdr:blipFill>
      <xdr:spPr>
        <a:xfrm>
          <a:off x="8940800" y="231848025"/>
          <a:ext cx="292735" cy="36195"/>
        </a:xfrm>
        <a:prstGeom prst="rect">
          <a:avLst/>
        </a:prstGeom>
        <a:noFill/>
        <a:ln w="9525">
          <a:noFill/>
        </a:ln>
      </xdr:spPr>
    </xdr:pic>
    <xdr:clientData/>
  </xdr:twoCellAnchor>
  <xdr:twoCellAnchor editAs="oneCell">
    <xdr:from>
      <xdr:col>5</xdr:col>
      <xdr:colOff>0</xdr:colOff>
      <xdr:row>461</xdr:row>
      <xdr:rowOff>0</xdr:rowOff>
    </xdr:from>
    <xdr:to>
      <xdr:col>15</xdr:col>
      <xdr:colOff>271145</xdr:colOff>
      <xdr:row>461</xdr:row>
      <xdr:rowOff>36195</xdr:rowOff>
    </xdr:to>
    <xdr:pic>
      <xdr:nvPicPr>
        <xdr:cNvPr id="320" name="Picture 4" descr="C:\Users\lenovo\AppData\Local\Temp\ksohtml\clip_image1180.png"/>
        <xdr:cNvPicPr>
          <a:picLocks noChangeAspect="1"/>
        </xdr:cNvPicPr>
      </xdr:nvPicPr>
      <xdr:blipFill>
        <a:blip r:embed="rId3"/>
        <a:stretch>
          <a:fillRect/>
        </a:stretch>
      </xdr:blipFill>
      <xdr:spPr>
        <a:xfrm>
          <a:off x="8940800" y="231848025"/>
          <a:ext cx="271145" cy="36195"/>
        </a:xfrm>
        <a:prstGeom prst="rect">
          <a:avLst/>
        </a:prstGeom>
        <a:noFill/>
        <a:ln w="9525">
          <a:noFill/>
        </a:ln>
      </xdr:spPr>
    </xdr:pic>
    <xdr:clientData/>
  </xdr:twoCellAnchor>
  <xdr:twoCellAnchor editAs="oneCell">
    <xdr:from>
      <xdr:col>5</xdr:col>
      <xdr:colOff>21590</xdr:colOff>
      <xdr:row>461</xdr:row>
      <xdr:rowOff>0</xdr:rowOff>
    </xdr:from>
    <xdr:to>
      <xdr:col>15</xdr:col>
      <xdr:colOff>278130</xdr:colOff>
      <xdr:row>461</xdr:row>
      <xdr:rowOff>36195</xdr:rowOff>
    </xdr:to>
    <xdr:pic>
      <xdr:nvPicPr>
        <xdr:cNvPr id="321" name="Picture 5" descr="C:\Users\lenovo\AppData\Local\Temp\ksohtml\clip_image1181.png"/>
        <xdr:cNvPicPr>
          <a:picLocks noChangeAspect="1"/>
        </xdr:cNvPicPr>
      </xdr:nvPicPr>
      <xdr:blipFill>
        <a:blip r:embed="rId3"/>
        <a:stretch>
          <a:fillRect/>
        </a:stretch>
      </xdr:blipFill>
      <xdr:spPr>
        <a:xfrm>
          <a:off x="8940800" y="231848025"/>
          <a:ext cx="278130" cy="36195"/>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22" name="Picture 1" descr="C:\Users\lenovo\AppData\Local\Temp\ksohtml\clip_image1177.png"/>
        <xdr:cNvPicPr>
          <a:picLocks noChangeAspect="1"/>
        </xdr:cNvPicPr>
      </xdr:nvPicPr>
      <xdr:blipFill>
        <a:blip r:embed="rId2"/>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23"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234315</xdr:colOff>
      <xdr:row>462</xdr:row>
      <xdr:rowOff>36830</xdr:rowOff>
    </xdr:to>
    <xdr:pic>
      <xdr:nvPicPr>
        <xdr:cNvPr id="324" name="Picture 5" descr="C:\Users\lenovo\AppData\Local\Temp\ksohtml\clip_image1181.png"/>
        <xdr:cNvPicPr>
          <a:picLocks noChangeAspect="1"/>
        </xdr:cNvPicPr>
      </xdr:nvPicPr>
      <xdr:blipFill>
        <a:blip r:embed="rId3"/>
        <a:stretch>
          <a:fillRect/>
        </a:stretch>
      </xdr:blipFill>
      <xdr:spPr>
        <a:xfrm>
          <a:off x="8940800" y="232381425"/>
          <a:ext cx="23431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25" name="Picture 6" descr="C:\Users\lenovo\AppData\Local\Temp\ksohtml\clip_image1182.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26" name="Picture 7" descr="C:\Users\lenovo\AppData\Local\Temp\ksohtml\clip_image1183.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27"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256540</xdr:colOff>
      <xdr:row>462</xdr:row>
      <xdr:rowOff>36830</xdr:rowOff>
    </xdr:to>
    <xdr:pic>
      <xdr:nvPicPr>
        <xdr:cNvPr id="328" name="Picture 5" descr="C:\Users\lenovo\AppData\Local\Temp\ksohtml\clip_image1181.png"/>
        <xdr:cNvPicPr>
          <a:picLocks noChangeAspect="1"/>
        </xdr:cNvPicPr>
      </xdr:nvPicPr>
      <xdr:blipFill>
        <a:blip r:embed="rId3"/>
        <a:stretch>
          <a:fillRect/>
        </a:stretch>
      </xdr:blipFill>
      <xdr:spPr>
        <a:xfrm>
          <a:off x="8940800" y="232381425"/>
          <a:ext cx="256540" cy="36830"/>
        </a:xfrm>
        <a:prstGeom prst="rect">
          <a:avLst/>
        </a:prstGeom>
        <a:noFill/>
        <a:ln w="9525">
          <a:noFill/>
        </a:ln>
      </xdr:spPr>
    </xdr:pic>
    <xdr:clientData/>
  </xdr:twoCellAnchor>
  <xdr:twoCellAnchor editAs="oneCell">
    <xdr:from>
      <xdr:col>5</xdr:col>
      <xdr:colOff>0</xdr:colOff>
      <xdr:row>462</xdr:row>
      <xdr:rowOff>0</xdr:rowOff>
    </xdr:from>
    <xdr:to>
      <xdr:col>15</xdr:col>
      <xdr:colOff>256540</xdr:colOff>
      <xdr:row>462</xdr:row>
      <xdr:rowOff>36830</xdr:rowOff>
    </xdr:to>
    <xdr:pic>
      <xdr:nvPicPr>
        <xdr:cNvPr id="329" name="Picture 5" descr="C:\Users\lenovo\AppData\Local\Temp\ksohtml\clip_image1181.png"/>
        <xdr:cNvPicPr>
          <a:picLocks noChangeAspect="1"/>
        </xdr:cNvPicPr>
      </xdr:nvPicPr>
      <xdr:blipFill>
        <a:blip r:embed="rId3"/>
        <a:stretch>
          <a:fillRect/>
        </a:stretch>
      </xdr:blipFill>
      <xdr:spPr>
        <a:xfrm>
          <a:off x="8940800" y="232381425"/>
          <a:ext cx="256540"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30" name="Picture 1" descr="C:\Users\lenovo\AppData\Local\Temp\ksohtml\clip_image1177.png"/>
        <xdr:cNvPicPr>
          <a:picLocks noChangeAspect="1"/>
        </xdr:cNvPicPr>
      </xdr:nvPicPr>
      <xdr:blipFill>
        <a:blip r:embed="rId2"/>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31"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234315</xdr:colOff>
      <xdr:row>462</xdr:row>
      <xdr:rowOff>36830</xdr:rowOff>
    </xdr:to>
    <xdr:pic>
      <xdr:nvPicPr>
        <xdr:cNvPr id="332" name="Picture 5" descr="C:\Users\lenovo\AppData\Local\Temp\ksohtml\clip_image1181.png"/>
        <xdr:cNvPicPr>
          <a:picLocks noChangeAspect="1"/>
        </xdr:cNvPicPr>
      </xdr:nvPicPr>
      <xdr:blipFill>
        <a:blip r:embed="rId3"/>
        <a:stretch>
          <a:fillRect/>
        </a:stretch>
      </xdr:blipFill>
      <xdr:spPr>
        <a:xfrm>
          <a:off x="8940800" y="232381425"/>
          <a:ext cx="23431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33" name="Picture 6" descr="C:\Users\lenovo\AppData\Local\Temp\ksohtml\clip_image1182.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34" name="Picture 7" descr="C:\Users\lenovo\AppData\Local\Temp\ksohtml\clip_image1183.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35"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256540</xdr:colOff>
      <xdr:row>462</xdr:row>
      <xdr:rowOff>36830</xdr:rowOff>
    </xdr:to>
    <xdr:pic>
      <xdr:nvPicPr>
        <xdr:cNvPr id="336" name="Picture 5" descr="C:\Users\lenovo\AppData\Local\Temp\ksohtml\clip_image1181.png"/>
        <xdr:cNvPicPr>
          <a:picLocks noChangeAspect="1"/>
        </xdr:cNvPicPr>
      </xdr:nvPicPr>
      <xdr:blipFill>
        <a:blip r:embed="rId3"/>
        <a:stretch>
          <a:fillRect/>
        </a:stretch>
      </xdr:blipFill>
      <xdr:spPr>
        <a:xfrm>
          <a:off x="8940800" y="232381425"/>
          <a:ext cx="256540"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37" name="Picture 1" descr="C:\Users\lenovo\AppData\Local\Temp\ksohtml\clip_image1177.png"/>
        <xdr:cNvPicPr>
          <a:picLocks noChangeAspect="1"/>
        </xdr:cNvPicPr>
      </xdr:nvPicPr>
      <xdr:blipFill>
        <a:blip r:embed="rId2"/>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38"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234315</xdr:colOff>
      <xdr:row>462</xdr:row>
      <xdr:rowOff>36830</xdr:rowOff>
    </xdr:to>
    <xdr:pic>
      <xdr:nvPicPr>
        <xdr:cNvPr id="339" name="Picture 5" descr="C:\Users\lenovo\AppData\Local\Temp\ksohtml\clip_image1181.png"/>
        <xdr:cNvPicPr>
          <a:picLocks noChangeAspect="1"/>
        </xdr:cNvPicPr>
      </xdr:nvPicPr>
      <xdr:blipFill>
        <a:blip r:embed="rId3"/>
        <a:stretch>
          <a:fillRect/>
        </a:stretch>
      </xdr:blipFill>
      <xdr:spPr>
        <a:xfrm>
          <a:off x="8940800" y="232381425"/>
          <a:ext cx="23431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40" name="Picture 6" descr="C:\Users\lenovo\AppData\Local\Temp\ksohtml\clip_image1182.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41" name="Picture 7" descr="C:\Users\lenovo\AppData\Local\Temp\ksohtml\clip_image1183.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42"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256540</xdr:colOff>
      <xdr:row>462</xdr:row>
      <xdr:rowOff>36830</xdr:rowOff>
    </xdr:to>
    <xdr:pic>
      <xdr:nvPicPr>
        <xdr:cNvPr id="343" name="Picture 5" descr="C:\Users\lenovo\AppData\Local\Temp\ksohtml\clip_image1181.png"/>
        <xdr:cNvPicPr>
          <a:picLocks noChangeAspect="1"/>
        </xdr:cNvPicPr>
      </xdr:nvPicPr>
      <xdr:blipFill>
        <a:blip r:embed="rId3"/>
        <a:stretch>
          <a:fillRect/>
        </a:stretch>
      </xdr:blipFill>
      <xdr:spPr>
        <a:xfrm>
          <a:off x="8940800" y="232381425"/>
          <a:ext cx="256540" cy="36830"/>
        </a:xfrm>
        <a:prstGeom prst="rect">
          <a:avLst/>
        </a:prstGeom>
        <a:noFill/>
        <a:ln w="9525">
          <a:noFill/>
        </a:ln>
      </xdr:spPr>
    </xdr:pic>
    <xdr:clientData/>
  </xdr:twoCellAnchor>
  <xdr:twoCellAnchor editAs="oneCell">
    <xdr:from>
      <xdr:col>5</xdr:col>
      <xdr:colOff>0</xdr:colOff>
      <xdr:row>462</xdr:row>
      <xdr:rowOff>0</xdr:rowOff>
    </xdr:from>
    <xdr:to>
      <xdr:col>15</xdr:col>
      <xdr:colOff>256540</xdr:colOff>
      <xdr:row>462</xdr:row>
      <xdr:rowOff>36830</xdr:rowOff>
    </xdr:to>
    <xdr:pic>
      <xdr:nvPicPr>
        <xdr:cNvPr id="344" name="Picture 5" descr="C:\Users\lenovo\AppData\Local\Temp\ksohtml\clip_image1181.png"/>
        <xdr:cNvPicPr>
          <a:picLocks noChangeAspect="1"/>
        </xdr:cNvPicPr>
      </xdr:nvPicPr>
      <xdr:blipFill>
        <a:blip r:embed="rId3"/>
        <a:stretch>
          <a:fillRect/>
        </a:stretch>
      </xdr:blipFill>
      <xdr:spPr>
        <a:xfrm>
          <a:off x="8940800" y="232381425"/>
          <a:ext cx="256540"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45" name="Picture 1" descr="C:\Users\lenovo\AppData\Local\Temp\ksohtml\clip_image1177.png"/>
        <xdr:cNvPicPr>
          <a:picLocks noChangeAspect="1"/>
        </xdr:cNvPicPr>
      </xdr:nvPicPr>
      <xdr:blipFill>
        <a:blip r:embed="rId2"/>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46"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0</xdr:colOff>
      <xdr:row>462</xdr:row>
      <xdr:rowOff>0</xdr:rowOff>
    </xdr:from>
    <xdr:to>
      <xdr:col>15</xdr:col>
      <xdr:colOff>234315</xdr:colOff>
      <xdr:row>462</xdr:row>
      <xdr:rowOff>36830</xdr:rowOff>
    </xdr:to>
    <xdr:pic>
      <xdr:nvPicPr>
        <xdr:cNvPr id="347" name="Picture 5" descr="C:\Users\lenovo\AppData\Local\Temp\ksohtml\clip_image1181.png"/>
        <xdr:cNvPicPr>
          <a:picLocks noChangeAspect="1"/>
        </xdr:cNvPicPr>
      </xdr:nvPicPr>
      <xdr:blipFill>
        <a:blip r:embed="rId3"/>
        <a:stretch>
          <a:fillRect/>
        </a:stretch>
      </xdr:blipFill>
      <xdr:spPr>
        <a:xfrm>
          <a:off x="8940800" y="232381425"/>
          <a:ext cx="23431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48" name="Picture 6" descr="C:\Users\lenovo\AppData\Local\Temp\ksohtml\clip_image1182.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292735</xdr:colOff>
      <xdr:row>462</xdr:row>
      <xdr:rowOff>36830</xdr:rowOff>
    </xdr:to>
    <xdr:pic>
      <xdr:nvPicPr>
        <xdr:cNvPr id="349" name="Picture 7" descr="C:\Users\lenovo\AppData\Local\Temp\ksohtml\clip_image1183.png"/>
        <xdr:cNvPicPr>
          <a:picLocks noChangeAspect="1"/>
        </xdr:cNvPicPr>
      </xdr:nvPicPr>
      <xdr:blipFill>
        <a:blip r:embed="rId4" r:link="rId5"/>
        <a:stretch>
          <a:fillRect/>
        </a:stretch>
      </xdr:blipFill>
      <xdr:spPr>
        <a:xfrm>
          <a:off x="8940800" y="232381425"/>
          <a:ext cx="292735" cy="36830"/>
        </a:xfrm>
        <a:prstGeom prst="rect">
          <a:avLst/>
        </a:prstGeom>
        <a:noFill/>
        <a:ln w="9525">
          <a:noFill/>
        </a:ln>
      </xdr:spPr>
    </xdr:pic>
    <xdr:clientData/>
  </xdr:twoCellAnchor>
  <xdr:twoCellAnchor editAs="oneCell">
    <xdr:from>
      <xdr:col>5</xdr:col>
      <xdr:colOff>0</xdr:colOff>
      <xdr:row>462</xdr:row>
      <xdr:rowOff>0</xdr:rowOff>
    </xdr:from>
    <xdr:to>
      <xdr:col>15</xdr:col>
      <xdr:colOff>271145</xdr:colOff>
      <xdr:row>462</xdr:row>
      <xdr:rowOff>36830</xdr:rowOff>
    </xdr:to>
    <xdr:pic>
      <xdr:nvPicPr>
        <xdr:cNvPr id="350" name="Picture 4" descr="C:\Users\lenovo\AppData\Local\Temp\ksohtml\clip_image1180.png"/>
        <xdr:cNvPicPr>
          <a:picLocks noChangeAspect="1"/>
        </xdr:cNvPicPr>
      </xdr:nvPicPr>
      <xdr:blipFill>
        <a:blip r:embed="rId3"/>
        <a:stretch>
          <a:fillRect/>
        </a:stretch>
      </xdr:blipFill>
      <xdr:spPr>
        <a:xfrm>
          <a:off x="8940800" y="232381425"/>
          <a:ext cx="271145" cy="36830"/>
        </a:xfrm>
        <a:prstGeom prst="rect">
          <a:avLst/>
        </a:prstGeom>
        <a:noFill/>
        <a:ln w="9525">
          <a:noFill/>
        </a:ln>
      </xdr:spPr>
    </xdr:pic>
    <xdr:clientData/>
  </xdr:twoCellAnchor>
  <xdr:twoCellAnchor editAs="oneCell">
    <xdr:from>
      <xdr:col>5</xdr:col>
      <xdr:colOff>21590</xdr:colOff>
      <xdr:row>462</xdr:row>
      <xdr:rowOff>0</xdr:rowOff>
    </xdr:from>
    <xdr:to>
      <xdr:col>15</xdr:col>
      <xdr:colOff>278130</xdr:colOff>
      <xdr:row>462</xdr:row>
      <xdr:rowOff>36830</xdr:rowOff>
    </xdr:to>
    <xdr:pic>
      <xdr:nvPicPr>
        <xdr:cNvPr id="351" name="Picture 5" descr="C:\Users\lenovo\AppData\Local\Temp\ksohtml\clip_image1181.png"/>
        <xdr:cNvPicPr>
          <a:picLocks noChangeAspect="1"/>
        </xdr:cNvPicPr>
      </xdr:nvPicPr>
      <xdr:blipFill>
        <a:blip r:embed="rId3"/>
        <a:stretch>
          <a:fillRect/>
        </a:stretch>
      </xdr:blipFill>
      <xdr:spPr>
        <a:xfrm>
          <a:off x="8940800" y="232381425"/>
          <a:ext cx="278130" cy="3683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26</xdr:row>
      <xdr:rowOff>0</xdr:rowOff>
    </xdr:from>
    <xdr:to>
      <xdr:col>3</xdr:col>
      <xdr:colOff>245110</xdr:colOff>
      <xdr:row>26</xdr:row>
      <xdr:rowOff>39370</xdr:rowOff>
    </xdr:to>
    <xdr:pic>
      <xdr:nvPicPr>
        <xdr:cNvPr id="2"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3"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4"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5"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6"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8"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9"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10"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11"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12"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13"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14"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15"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16"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17"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18"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19"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20"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21"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22"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23"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24"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25"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26"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27"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28"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29"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30"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31"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32" name="Picture 1" descr="C:\Users\lenovo\AppData\Local\Temp\ksohtml\clip_image1177.png"/>
        <xdr:cNvPicPr>
          <a:picLocks noChangeAspect="1"/>
        </xdr:cNvPicPr>
      </xdr:nvPicPr>
      <xdr:blipFill>
        <a:blip r:embed="rId1"/>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33"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34290</xdr:rowOff>
    </xdr:to>
    <xdr:pic>
      <xdr:nvPicPr>
        <xdr:cNvPr id="34" name="Picture 5" descr="C:\Users\lenovo\AppData\Local\Temp\ksohtml\clip_image1181.png"/>
        <xdr:cNvPicPr>
          <a:picLocks noChangeAspect="1"/>
        </xdr:cNvPicPr>
      </xdr:nvPicPr>
      <xdr:blipFill>
        <a:blip r:embed="rId2"/>
        <a:stretch>
          <a:fillRect/>
        </a:stretch>
      </xdr:blipFill>
      <xdr:spPr>
        <a:xfrm>
          <a:off x="4441190" y="16573500"/>
          <a:ext cx="21209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35" name="Picture 6" descr="C:\Users\lenovo\AppData\Local\Temp\ksohtml\clip_image1182.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36" name="Picture 7" descr="C:\Users\lenovo\AppData\Local\Temp\ksohtml\clip_image1183.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37"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38"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39"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0" name="Picture 1" descr="C:\Users\lenovo\AppData\Local\Temp\ksohtml\clip_image1177.png"/>
        <xdr:cNvPicPr>
          <a:picLocks noChangeAspect="1"/>
        </xdr:cNvPicPr>
      </xdr:nvPicPr>
      <xdr:blipFill>
        <a:blip r:embed="rId1"/>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1"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34290</xdr:rowOff>
    </xdr:to>
    <xdr:pic>
      <xdr:nvPicPr>
        <xdr:cNvPr id="42" name="Picture 5" descr="C:\Users\lenovo\AppData\Local\Temp\ksohtml\clip_image1181.png"/>
        <xdr:cNvPicPr>
          <a:picLocks noChangeAspect="1"/>
        </xdr:cNvPicPr>
      </xdr:nvPicPr>
      <xdr:blipFill>
        <a:blip r:embed="rId2"/>
        <a:stretch>
          <a:fillRect/>
        </a:stretch>
      </xdr:blipFill>
      <xdr:spPr>
        <a:xfrm>
          <a:off x="4441190" y="16573500"/>
          <a:ext cx="21209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43" name="Picture 6" descr="C:\Users\lenovo\AppData\Local\Temp\ksohtml\clip_image1182.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44" name="Picture 7" descr="C:\Users\lenovo\AppData\Local\Temp\ksohtml\clip_image1183.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5"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6"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7" name="Picture 1" descr="C:\Users\lenovo\AppData\Local\Temp\ksohtml\clip_image1177.png"/>
        <xdr:cNvPicPr>
          <a:picLocks noChangeAspect="1"/>
        </xdr:cNvPicPr>
      </xdr:nvPicPr>
      <xdr:blipFill>
        <a:blip r:embed="rId1"/>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48"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34290</xdr:rowOff>
    </xdr:to>
    <xdr:pic>
      <xdr:nvPicPr>
        <xdr:cNvPr id="49" name="Picture 5" descr="C:\Users\lenovo\AppData\Local\Temp\ksohtml\clip_image1181.png"/>
        <xdr:cNvPicPr>
          <a:picLocks noChangeAspect="1"/>
        </xdr:cNvPicPr>
      </xdr:nvPicPr>
      <xdr:blipFill>
        <a:blip r:embed="rId2"/>
        <a:stretch>
          <a:fillRect/>
        </a:stretch>
      </xdr:blipFill>
      <xdr:spPr>
        <a:xfrm>
          <a:off x="4441190" y="16573500"/>
          <a:ext cx="21209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50" name="Picture 6" descr="C:\Users\lenovo\AppData\Local\Temp\ksohtml\clip_image1182.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51" name="Picture 7" descr="C:\Users\lenovo\AppData\Local\Temp\ksohtml\clip_image1183.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52"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53"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54"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55" name="Picture 1" descr="C:\Users\lenovo\AppData\Local\Temp\ksohtml\clip_image1177.png"/>
        <xdr:cNvPicPr>
          <a:picLocks noChangeAspect="1"/>
        </xdr:cNvPicPr>
      </xdr:nvPicPr>
      <xdr:blipFill>
        <a:blip r:embed="rId1"/>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56"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34290</xdr:rowOff>
    </xdr:to>
    <xdr:pic>
      <xdr:nvPicPr>
        <xdr:cNvPr id="57" name="Picture 5" descr="C:\Users\lenovo\AppData\Local\Temp\ksohtml\clip_image1181.png"/>
        <xdr:cNvPicPr>
          <a:picLocks noChangeAspect="1"/>
        </xdr:cNvPicPr>
      </xdr:nvPicPr>
      <xdr:blipFill>
        <a:blip r:embed="rId2"/>
        <a:stretch>
          <a:fillRect/>
        </a:stretch>
      </xdr:blipFill>
      <xdr:spPr>
        <a:xfrm>
          <a:off x="4441190" y="16573500"/>
          <a:ext cx="21209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58" name="Picture 6" descr="C:\Users\lenovo\AppData\Local\Temp\ksohtml\clip_image1182.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34290</xdr:rowOff>
    </xdr:to>
    <xdr:pic>
      <xdr:nvPicPr>
        <xdr:cNvPr id="59" name="Picture 7" descr="C:\Users\lenovo\AppData\Local\Temp\ksohtml\clip_image1183.png"/>
        <xdr:cNvPicPr>
          <a:picLocks noChangeAspect="1"/>
        </xdr:cNvPicPr>
      </xdr:nvPicPr>
      <xdr:blipFill>
        <a:blip r:embed="rId3"/>
        <a:stretch>
          <a:fillRect/>
        </a:stretch>
      </xdr:blipFill>
      <xdr:spPr>
        <a:xfrm>
          <a:off x="4441190" y="16573500"/>
          <a:ext cx="26162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60" name="Picture 4" descr="C:\Users\lenovo\AppData\Local\Temp\ksohtml\clip_image1180.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34290</xdr:rowOff>
    </xdr:to>
    <xdr:pic>
      <xdr:nvPicPr>
        <xdr:cNvPr id="61" name="Picture 5" descr="C:\Users\lenovo\AppData\Local\Temp\ksohtml\clip_image1181.png"/>
        <xdr:cNvPicPr>
          <a:picLocks noChangeAspect="1"/>
        </xdr:cNvPicPr>
      </xdr:nvPicPr>
      <xdr:blipFill>
        <a:blip r:embed="rId2"/>
        <a:stretch>
          <a:fillRect/>
        </a:stretch>
      </xdr:blipFill>
      <xdr:spPr>
        <a:xfrm>
          <a:off x="4441190" y="16573500"/>
          <a:ext cx="228600" cy="3429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34290</xdr:rowOff>
    </xdr:to>
    <xdr:pic>
      <xdr:nvPicPr>
        <xdr:cNvPr id="62" name="Picture 5" descr="C:\Users\lenovo\AppData\Local\Temp\ksohtml\clip_image1181.png"/>
        <xdr:cNvPicPr>
          <a:picLocks noChangeAspect="1"/>
        </xdr:cNvPicPr>
      </xdr:nvPicPr>
      <xdr:blipFill>
        <a:blip r:embed="rId2"/>
        <a:stretch>
          <a:fillRect/>
        </a:stretch>
      </xdr:blipFill>
      <xdr:spPr>
        <a:xfrm>
          <a:off x="4441190" y="16573500"/>
          <a:ext cx="245110" cy="3429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63"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64"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65"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66"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67"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68"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69"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70"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1"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2"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73"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74"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75"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6"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77"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8"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79"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80"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81"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82"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83"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84"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85"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86" name="Picture 1" descr="C:\Users\lenovo\AppData\Local\Temp\ksohtml\clip_image1177.png"/>
        <xdr:cNvPicPr>
          <a:picLocks noChangeAspect="1"/>
        </xdr:cNvPicPr>
      </xdr:nvPicPr>
      <xdr:blipFill>
        <a:blip r:embed="rId1"/>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87"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212090</xdr:colOff>
      <xdr:row>26</xdr:row>
      <xdr:rowOff>39370</xdr:rowOff>
    </xdr:to>
    <xdr:pic>
      <xdr:nvPicPr>
        <xdr:cNvPr id="88" name="Picture 5" descr="C:\Users\lenovo\AppData\Local\Temp\ksohtml\clip_image1181.png"/>
        <xdr:cNvPicPr>
          <a:picLocks noChangeAspect="1"/>
        </xdr:cNvPicPr>
      </xdr:nvPicPr>
      <xdr:blipFill>
        <a:blip r:embed="rId2"/>
        <a:stretch>
          <a:fillRect/>
        </a:stretch>
      </xdr:blipFill>
      <xdr:spPr>
        <a:xfrm>
          <a:off x="4441190" y="16573500"/>
          <a:ext cx="21209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89" name="Picture 6" descr="C:\Users\lenovo\AppData\Local\Temp\ksohtml\clip_image1182.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261620</xdr:colOff>
      <xdr:row>26</xdr:row>
      <xdr:rowOff>39370</xdr:rowOff>
    </xdr:to>
    <xdr:pic>
      <xdr:nvPicPr>
        <xdr:cNvPr id="90" name="Picture 7" descr="C:\Users\lenovo\AppData\Local\Temp\ksohtml\clip_image1183.png"/>
        <xdr:cNvPicPr>
          <a:picLocks noChangeAspect="1"/>
        </xdr:cNvPicPr>
      </xdr:nvPicPr>
      <xdr:blipFill>
        <a:blip r:embed="rId3"/>
        <a:stretch>
          <a:fillRect/>
        </a:stretch>
      </xdr:blipFill>
      <xdr:spPr>
        <a:xfrm>
          <a:off x="4441190" y="16573500"/>
          <a:ext cx="261620" cy="39370"/>
        </a:xfrm>
        <a:prstGeom prst="rect">
          <a:avLst/>
        </a:prstGeom>
        <a:noFill/>
        <a:ln w="9525">
          <a:noFill/>
        </a:ln>
      </xdr:spPr>
    </xdr:pic>
    <xdr:clientData/>
  </xdr:twoCellAnchor>
  <xdr:twoCellAnchor editAs="oneCell">
    <xdr:from>
      <xdr:col>3</xdr:col>
      <xdr:colOff>0</xdr:colOff>
      <xdr:row>26</xdr:row>
      <xdr:rowOff>0</xdr:rowOff>
    </xdr:from>
    <xdr:to>
      <xdr:col>3</xdr:col>
      <xdr:colOff>245110</xdr:colOff>
      <xdr:row>26</xdr:row>
      <xdr:rowOff>39370</xdr:rowOff>
    </xdr:to>
    <xdr:pic>
      <xdr:nvPicPr>
        <xdr:cNvPr id="91" name="Picture 4" descr="C:\Users\lenovo\AppData\Local\Temp\ksohtml\clip_image1180.png"/>
        <xdr:cNvPicPr>
          <a:picLocks noChangeAspect="1"/>
        </xdr:cNvPicPr>
      </xdr:nvPicPr>
      <xdr:blipFill>
        <a:blip r:embed="rId2"/>
        <a:stretch>
          <a:fillRect/>
        </a:stretch>
      </xdr:blipFill>
      <xdr:spPr>
        <a:xfrm>
          <a:off x="4441190" y="16573500"/>
          <a:ext cx="245110" cy="39370"/>
        </a:xfrm>
        <a:prstGeom prst="rect">
          <a:avLst/>
        </a:prstGeom>
        <a:noFill/>
        <a:ln w="9525">
          <a:noFill/>
        </a:ln>
      </xdr:spPr>
    </xdr:pic>
    <xdr:clientData/>
  </xdr:twoCellAnchor>
  <xdr:twoCellAnchor editAs="oneCell">
    <xdr:from>
      <xdr:col>3</xdr:col>
      <xdr:colOff>0</xdr:colOff>
      <xdr:row>26</xdr:row>
      <xdr:rowOff>0</xdr:rowOff>
    </xdr:from>
    <xdr:to>
      <xdr:col>3</xdr:col>
      <xdr:colOff>228600</xdr:colOff>
      <xdr:row>26</xdr:row>
      <xdr:rowOff>39370</xdr:rowOff>
    </xdr:to>
    <xdr:pic>
      <xdr:nvPicPr>
        <xdr:cNvPr id="92" name="Picture 5" descr="C:\Users\lenovo\AppData\Local\Temp\ksohtml\clip_image1181.png"/>
        <xdr:cNvPicPr>
          <a:picLocks noChangeAspect="1"/>
        </xdr:cNvPicPr>
      </xdr:nvPicPr>
      <xdr:blipFill>
        <a:blip r:embed="rId2"/>
        <a:stretch>
          <a:fillRect/>
        </a:stretch>
      </xdr:blipFill>
      <xdr:spPr>
        <a:xfrm>
          <a:off x="4441190" y="16573500"/>
          <a:ext cx="228600" cy="3937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287655</xdr:rowOff>
    </xdr:to>
    <xdr:pic>
      <xdr:nvPicPr>
        <xdr:cNvPr id="93" name="Picture 14" descr="clip_image294646"/>
        <xdr:cNvPicPr>
          <a:picLocks noChangeAspect="1"/>
        </xdr:cNvPicPr>
      </xdr:nvPicPr>
      <xdr:blipFill>
        <a:blip r:embed="rId4"/>
        <a:stretch>
          <a:fillRect/>
        </a:stretch>
      </xdr:blipFill>
      <xdr:spPr>
        <a:xfrm>
          <a:off x="4441190" y="4978400"/>
          <a:ext cx="93980" cy="28765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94"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95"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96"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97"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98"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99"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00"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01"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287655</xdr:rowOff>
    </xdr:to>
    <xdr:pic>
      <xdr:nvPicPr>
        <xdr:cNvPr id="102" name="Picture 14" descr="clip_image294646"/>
        <xdr:cNvPicPr>
          <a:picLocks noChangeAspect="1"/>
        </xdr:cNvPicPr>
      </xdr:nvPicPr>
      <xdr:blipFill>
        <a:blip r:embed="rId4"/>
        <a:stretch>
          <a:fillRect/>
        </a:stretch>
      </xdr:blipFill>
      <xdr:spPr>
        <a:xfrm>
          <a:off x="4441190" y="4978400"/>
          <a:ext cx="93980" cy="28765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03"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04"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05"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06"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07"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08"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09"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10"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287655</xdr:rowOff>
    </xdr:to>
    <xdr:pic>
      <xdr:nvPicPr>
        <xdr:cNvPr id="111" name="Picture 14" descr="clip_image294646"/>
        <xdr:cNvPicPr>
          <a:picLocks noChangeAspect="1"/>
        </xdr:cNvPicPr>
      </xdr:nvPicPr>
      <xdr:blipFill>
        <a:blip r:embed="rId4"/>
        <a:stretch>
          <a:fillRect/>
        </a:stretch>
      </xdr:blipFill>
      <xdr:spPr>
        <a:xfrm>
          <a:off x="4441190" y="4978400"/>
          <a:ext cx="93980" cy="28765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12"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13"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14"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15"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16"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17"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18"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19"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287655</xdr:rowOff>
    </xdr:to>
    <xdr:pic>
      <xdr:nvPicPr>
        <xdr:cNvPr id="120" name="Picture 14" descr="clip_image294646"/>
        <xdr:cNvPicPr>
          <a:picLocks noChangeAspect="1"/>
        </xdr:cNvPicPr>
      </xdr:nvPicPr>
      <xdr:blipFill>
        <a:blip r:embed="rId4"/>
        <a:stretch>
          <a:fillRect/>
        </a:stretch>
      </xdr:blipFill>
      <xdr:spPr>
        <a:xfrm>
          <a:off x="4441190" y="4978400"/>
          <a:ext cx="93980" cy="28765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21"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22"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23"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24"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25"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26"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318135</xdr:rowOff>
    </xdr:to>
    <xdr:pic>
      <xdr:nvPicPr>
        <xdr:cNvPr id="127" name="Picture 14" descr="clip_image294646"/>
        <xdr:cNvPicPr>
          <a:picLocks noChangeAspect="1"/>
        </xdr:cNvPicPr>
      </xdr:nvPicPr>
      <xdr:blipFill>
        <a:blip r:embed="rId4"/>
        <a:stretch>
          <a:fillRect/>
        </a:stretch>
      </xdr:blipFill>
      <xdr:spPr>
        <a:xfrm>
          <a:off x="4441190" y="4978400"/>
          <a:ext cx="93980" cy="318135"/>
        </a:xfrm>
        <a:prstGeom prst="rect">
          <a:avLst/>
        </a:prstGeom>
        <a:noFill/>
        <a:ln w="9525">
          <a:noFill/>
        </a:ln>
      </xdr:spPr>
    </xdr:pic>
    <xdr:clientData/>
  </xdr:twoCellAnchor>
  <xdr:twoCellAnchor editAs="oneCell">
    <xdr:from>
      <xdr:col>3</xdr:col>
      <xdr:colOff>0</xdr:colOff>
      <xdr:row>9</xdr:row>
      <xdr:rowOff>0</xdr:rowOff>
    </xdr:from>
    <xdr:to>
      <xdr:col>3</xdr:col>
      <xdr:colOff>93980</xdr:colOff>
      <xdr:row>9</xdr:row>
      <xdr:rowOff>328930</xdr:rowOff>
    </xdr:to>
    <xdr:pic>
      <xdr:nvPicPr>
        <xdr:cNvPr id="128" name="Picture 14" descr="clip_image294646"/>
        <xdr:cNvPicPr>
          <a:picLocks noChangeAspect="1"/>
        </xdr:cNvPicPr>
      </xdr:nvPicPr>
      <xdr:blipFill>
        <a:blip r:embed="rId4"/>
        <a:stretch>
          <a:fillRect/>
        </a:stretch>
      </xdr:blipFill>
      <xdr:spPr>
        <a:xfrm>
          <a:off x="4441190" y="4978400"/>
          <a:ext cx="93980" cy="32893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646"/>
  <sheetViews>
    <sheetView tabSelected="1" zoomScale="60" zoomScaleNormal="60" workbookViewId="0">
      <pane ySplit="6" topLeftCell="A67" activePane="bottomLeft" state="frozen"/>
      <selection/>
      <selection pane="bottomLeft" activeCell="S72" sqref="S72"/>
    </sheetView>
  </sheetViews>
  <sheetFormatPr defaultColWidth="9" defaultRowHeight="19.5"/>
  <cols>
    <col min="1" max="1" width="10.4166666666667" style="63" customWidth="1"/>
    <col min="2" max="2" width="47.5" style="63" customWidth="1"/>
    <col min="3" max="3" width="27.9166666666667" style="63" customWidth="1"/>
    <col min="4" max="5" width="15.75" style="61" customWidth="1"/>
    <col min="6" max="6" width="46.4583333333333" style="64" hidden="1" customWidth="1"/>
    <col min="7" max="7" width="46.4583333333333" style="65" hidden="1" customWidth="1"/>
    <col min="8" max="10" width="10.8333333333333" style="63" hidden="1" customWidth="1"/>
    <col min="11" max="15" width="10.8333333333333" style="66" hidden="1" customWidth="1"/>
    <col min="16" max="16" width="18.75" style="63" customWidth="1"/>
    <col min="17" max="17" width="13.9583333333333" style="63" customWidth="1"/>
    <col min="18" max="18" width="19.5833333333333" style="63" customWidth="1"/>
    <col min="19" max="19" width="12.0833333333333" style="61" customWidth="1"/>
    <col min="20" max="16366" width="9" style="61"/>
    <col min="16367" max="16383" width="9" style="67"/>
    <col min="16384" max="16384" width="9" style="61"/>
  </cols>
  <sheetData>
    <row r="1" ht="26" customHeight="1" spans="1:1">
      <c r="A1" s="68" t="s">
        <v>0</v>
      </c>
    </row>
    <row r="2" s="61" customFormat="1" ht="31.5" spans="1:18">
      <c r="A2" s="69" t="s">
        <v>1</v>
      </c>
      <c r="B2" s="69"/>
      <c r="C2" s="69"/>
      <c r="D2" s="69"/>
      <c r="E2" s="69"/>
      <c r="F2" s="69"/>
      <c r="G2" s="69"/>
      <c r="H2" s="69"/>
      <c r="I2" s="69"/>
      <c r="J2" s="69"/>
      <c r="K2" s="69"/>
      <c r="L2" s="69"/>
      <c r="M2" s="69"/>
      <c r="N2" s="69"/>
      <c r="O2" s="69"/>
      <c r="P2" s="69"/>
      <c r="Q2" s="69"/>
      <c r="R2" s="69"/>
    </row>
    <row r="3" s="61" customFormat="1" spans="1:16383">
      <c r="A3" s="70" t="s">
        <v>2</v>
      </c>
      <c r="B3" s="70"/>
      <c r="C3" s="70"/>
      <c r="D3" s="70"/>
      <c r="E3" s="70"/>
      <c r="F3" s="70"/>
      <c r="G3" s="70"/>
      <c r="H3" s="70"/>
      <c r="I3" s="70"/>
      <c r="J3" s="70"/>
      <c r="K3" s="70"/>
      <c r="L3" s="70"/>
      <c r="M3" s="70"/>
      <c r="N3" s="70"/>
      <c r="O3" s="70"/>
      <c r="P3" s="70"/>
      <c r="Q3" s="70"/>
      <c r="R3" s="70"/>
      <c r="S3" s="70"/>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c r="HN3" s="61"/>
      <c r="HO3" s="61"/>
      <c r="HP3" s="61"/>
      <c r="HQ3" s="61"/>
      <c r="HR3" s="61"/>
      <c r="HS3" s="61"/>
      <c r="HT3" s="61"/>
      <c r="HU3" s="61"/>
      <c r="HV3" s="61"/>
      <c r="HW3" s="61"/>
      <c r="HX3" s="61"/>
      <c r="HY3" s="61"/>
      <c r="HZ3" s="61"/>
      <c r="IA3" s="61"/>
      <c r="IB3" s="61"/>
      <c r="IC3" s="61"/>
      <c r="ID3" s="61"/>
      <c r="IE3" s="61"/>
      <c r="IF3" s="61"/>
      <c r="IG3" s="61"/>
      <c r="IH3" s="61"/>
      <c r="II3" s="61"/>
      <c r="IJ3" s="61"/>
      <c r="IK3" s="61"/>
      <c r="IL3" s="61"/>
      <c r="IM3" s="61"/>
      <c r="IN3" s="61"/>
      <c r="IO3" s="61"/>
      <c r="IP3" s="61"/>
      <c r="IQ3" s="61"/>
      <c r="IR3" s="61"/>
      <c r="IS3" s="61"/>
      <c r="IT3" s="61"/>
      <c r="IU3" s="61"/>
      <c r="IV3" s="61"/>
      <c r="IW3" s="61"/>
      <c r="IX3" s="61"/>
      <c r="IY3" s="61"/>
      <c r="IZ3" s="61"/>
      <c r="JA3" s="61"/>
      <c r="JB3" s="61"/>
      <c r="JC3" s="61"/>
      <c r="JD3" s="61"/>
      <c r="JE3" s="61"/>
      <c r="JF3" s="61"/>
      <c r="JG3" s="61"/>
      <c r="JH3" s="61"/>
      <c r="JI3" s="61"/>
      <c r="JJ3" s="61"/>
      <c r="JK3" s="61"/>
      <c r="JL3" s="61"/>
      <c r="JM3" s="61"/>
      <c r="JN3" s="61"/>
      <c r="JO3" s="61"/>
      <c r="JP3" s="61"/>
      <c r="JQ3" s="61"/>
      <c r="JR3" s="61"/>
      <c r="JS3" s="61"/>
      <c r="JT3" s="61"/>
      <c r="JU3" s="61"/>
      <c r="JV3" s="61"/>
      <c r="JW3" s="61"/>
      <c r="JX3" s="61"/>
      <c r="JY3" s="61"/>
      <c r="JZ3" s="61"/>
      <c r="KA3" s="61"/>
      <c r="KB3" s="61"/>
      <c r="KC3" s="61"/>
      <c r="KD3" s="61"/>
      <c r="KE3" s="61"/>
      <c r="KF3" s="61"/>
      <c r="KG3" s="61"/>
      <c r="KH3" s="61"/>
      <c r="KI3" s="61"/>
      <c r="KJ3" s="61"/>
      <c r="KK3" s="61"/>
      <c r="KL3" s="61"/>
      <c r="KM3" s="61"/>
      <c r="KN3" s="61"/>
      <c r="KO3" s="61"/>
      <c r="KP3" s="61"/>
      <c r="KQ3" s="61"/>
      <c r="KR3" s="61"/>
      <c r="KS3" s="61"/>
      <c r="KT3" s="61"/>
      <c r="KU3" s="61"/>
      <c r="KV3" s="61"/>
      <c r="KW3" s="61"/>
      <c r="KX3" s="61"/>
      <c r="KY3" s="61"/>
      <c r="KZ3" s="61"/>
      <c r="LA3" s="61"/>
      <c r="LB3" s="61"/>
      <c r="LC3" s="61"/>
      <c r="LD3" s="61"/>
      <c r="LE3" s="61"/>
      <c r="LF3" s="61"/>
      <c r="LG3" s="61"/>
      <c r="LH3" s="61"/>
      <c r="LI3" s="61"/>
      <c r="LJ3" s="61"/>
      <c r="LK3" s="61"/>
      <c r="LL3" s="61"/>
      <c r="LM3" s="61"/>
      <c r="LN3" s="61"/>
      <c r="LO3" s="61"/>
      <c r="LP3" s="61"/>
      <c r="LQ3" s="61"/>
      <c r="LR3" s="61"/>
      <c r="LS3" s="61"/>
      <c r="LT3" s="61"/>
      <c r="LU3" s="61"/>
      <c r="LV3" s="61"/>
      <c r="LW3" s="61"/>
      <c r="LX3" s="61"/>
      <c r="LY3" s="61"/>
      <c r="LZ3" s="61"/>
      <c r="MA3" s="61"/>
      <c r="MB3" s="61"/>
      <c r="MC3" s="61"/>
      <c r="MD3" s="61"/>
      <c r="ME3" s="61"/>
      <c r="MF3" s="61"/>
      <c r="MG3" s="61"/>
      <c r="MH3" s="61"/>
      <c r="MI3" s="61"/>
      <c r="MJ3" s="61"/>
      <c r="MK3" s="61"/>
      <c r="ML3" s="61"/>
      <c r="MM3" s="61"/>
      <c r="MN3" s="61"/>
      <c r="MO3" s="61"/>
      <c r="MP3" s="61"/>
      <c r="MQ3" s="61"/>
      <c r="MR3" s="61"/>
      <c r="MS3" s="61"/>
      <c r="MT3" s="61"/>
      <c r="MU3" s="61"/>
      <c r="MV3" s="61"/>
      <c r="MW3" s="61"/>
      <c r="MX3" s="61"/>
      <c r="MY3" s="61"/>
      <c r="MZ3" s="61"/>
      <c r="NA3" s="61"/>
      <c r="NB3" s="61"/>
      <c r="NC3" s="61"/>
      <c r="ND3" s="61"/>
      <c r="NE3" s="61"/>
      <c r="NF3" s="61"/>
      <c r="NG3" s="61"/>
      <c r="NH3" s="61"/>
      <c r="NI3" s="61"/>
      <c r="NJ3" s="61"/>
      <c r="NK3" s="61"/>
      <c r="NL3" s="61"/>
      <c r="NM3" s="61"/>
      <c r="NN3" s="61"/>
      <c r="NO3" s="61"/>
      <c r="NP3" s="61"/>
      <c r="NQ3" s="61"/>
      <c r="NR3" s="61"/>
      <c r="NS3" s="61"/>
      <c r="NT3" s="61"/>
      <c r="NU3" s="61"/>
      <c r="NV3" s="61"/>
      <c r="NW3" s="61"/>
      <c r="NX3" s="61"/>
      <c r="NY3" s="61"/>
      <c r="NZ3" s="61"/>
      <c r="OA3" s="61"/>
      <c r="OB3" s="61"/>
      <c r="OC3" s="61"/>
      <c r="OD3" s="61"/>
      <c r="OE3" s="61"/>
      <c r="OF3" s="61"/>
      <c r="OG3" s="61"/>
      <c r="OH3" s="61"/>
      <c r="OI3" s="61"/>
      <c r="OJ3" s="61"/>
      <c r="OK3" s="61"/>
      <c r="OL3" s="61"/>
      <c r="OM3" s="61"/>
      <c r="ON3" s="61"/>
      <c r="OO3" s="61"/>
      <c r="OP3" s="61"/>
      <c r="OQ3" s="61"/>
      <c r="OR3" s="61"/>
      <c r="OS3" s="61"/>
      <c r="OT3" s="61"/>
      <c r="OU3" s="61"/>
      <c r="OV3" s="61"/>
      <c r="OW3" s="61"/>
      <c r="OX3" s="61"/>
      <c r="OY3" s="61"/>
      <c r="OZ3" s="61"/>
      <c r="PA3" s="61"/>
      <c r="PB3" s="61"/>
      <c r="PC3" s="61"/>
      <c r="PD3" s="61"/>
      <c r="PE3" s="61"/>
      <c r="PF3" s="61"/>
      <c r="PG3" s="61"/>
      <c r="PH3" s="61"/>
      <c r="PI3" s="61"/>
      <c r="PJ3" s="61"/>
      <c r="PK3" s="61"/>
      <c r="PL3" s="61"/>
      <c r="PM3" s="61"/>
      <c r="PN3" s="61"/>
      <c r="PO3" s="61"/>
      <c r="PP3" s="61"/>
      <c r="PQ3" s="61"/>
      <c r="PR3" s="61"/>
      <c r="PS3" s="61"/>
      <c r="PT3" s="61"/>
      <c r="PU3" s="61"/>
      <c r="PV3" s="61"/>
      <c r="PW3" s="61"/>
      <c r="PX3" s="61"/>
      <c r="PY3" s="61"/>
      <c r="PZ3" s="61"/>
      <c r="QA3" s="61"/>
      <c r="QB3" s="61"/>
      <c r="QC3" s="61"/>
      <c r="QD3" s="61"/>
      <c r="QE3" s="61"/>
      <c r="QF3" s="61"/>
      <c r="QG3" s="61"/>
      <c r="QH3" s="61"/>
      <c r="QI3" s="61"/>
      <c r="QJ3" s="61"/>
      <c r="QK3" s="61"/>
      <c r="QL3" s="61"/>
      <c r="QM3" s="61"/>
      <c r="QN3" s="61"/>
      <c r="QO3" s="61"/>
      <c r="QP3" s="61"/>
      <c r="QQ3" s="61"/>
      <c r="QR3" s="61"/>
      <c r="QS3" s="61"/>
      <c r="QT3" s="61"/>
      <c r="QU3" s="61"/>
      <c r="QV3" s="61"/>
      <c r="QW3" s="61"/>
      <c r="QX3" s="61"/>
      <c r="QY3" s="61"/>
      <c r="QZ3" s="61"/>
      <c r="RA3" s="61"/>
      <c r="RB3" s="61"/>
      <c r="RC3" s="61"/>
      <c r="RD3" s="61"/>
      <c r="RE3" s="61"/>
      <c r="RF3" s="61"/>
      <c r="RG3" s="61"/>
      <c r="RH3" s="61"/>
      <c r="RI3" s="61"/>
      <c r="RJ3" s="61"/>
      <c r="RK3" s="61"/>
      <c r="RL3" s="61"/>
      <c r="RM3" s="61"/>
      <c r="RN3" s="61"/>
      <c r="RO3" s="61"/>
      <c r="RP3" s="61"/>
      <c r="RQ3" s="61"/>
      <c r="RR3" s="61"/>
      <c r="RS3" s="61"/>
      <c r="RT3" s="61"/>
      <c r="RU3" s="61"/>
      <c r="RV3" s="61"/>
      <c r="RW3" s="61"/>
      <c r="RX3" s="61"/>
      <c r="RY3" s="61"/>
      <c r="RZ3" s="61"/>
      <c r="SA3" s="61"/>
      <c r="SB3" s="61"/>
      <c r="SC3" s="61"/>
      <c r="SD3" s="61"/>
      <c r="SE3" s="61"/>
      <c r="SF3" s="61"/>
      <c r="SG3" s="61"/>
      <c r="SH3" s="61"/>
      <c r="SI3" s="61"/>
      <c r="SJ3" s="61"/>
      <c r="SK3" s="61"/>
      <c r="SL3" s="61"/>
      <c r="SM3" s="61"/>
      <c r="SN3" s="61"/>
      <c r="SO3" s="61"/>
      <c r="SP3" s="61"/>
      <c r="SQ3" s="61"/>
      <c r="SR3" s="61"/>
      <c r="SS3" s="61"/>
      <c r="ST3" s="61"/>
      <c r="SU3" s="61"/>
      <c r="SV3" s="61"/>
      <c r="SW3" s="61"/>
      <c r="SX3" s="61"/>
      <c r="SY3" s="61"/>
      <c r="SZ3" s="61"/>
      <c r="TA3" s="61"/>
      <c r="TB3" s="61"/>
      <c r="TC3" s="61"/>
      <c r="TD3" s="61"/>
      <c r="TE3" s="61"/>
      <c r="TF3" s="61"/>
      <c r="TG3" s="61"/>
      <c r="TH3" s="61"/>
      <c r="TI3" s="61"/>
      <c r="TJ3" s="61"/>
      <c r="TK3" s="61"/>
      <c r="TL3" s="61"/>
      <c r="TM3" s="61"/>
      <c r="TN3" s="61"/>
      <c r="TO3" s="61"/>
      <c r="TP3" s="61"/>
      <c r="TQ3" s="61"/>
      <c r="TR3" s="61"/>
      <c r="TS3" s="61"/>
      <c r="TT3" s="61"/>
      <c r="TU3" s="61"/>
      <c r="TV3" s="61"/>
      <c r="TW3" s="61"/>
      <c r="TX3" s="61"/>
      <c r="TY3" s="61"/>
      <c r="TZ3" s="61"/>
      <c r="UA3" s="61"/>
      <c r="UB3" s="61"/>
      <c r="UC3" s="61"/>
      <c r="UD3" s="61"/>
      <c r="UE3" s="61"/>
      <c r="UF3" s="61"/>
      <c r="UG3" s="61"/>
      <c r="UH3" s="61"/>
      <c r="UI3" s="61"/>
      <c r="UJ3" s="61"/>
      <c r="UK3" s="61"/>
      <c r="UL3" s="61"/>
      <c r="UM3" s="61"/>
      <c r="UN3" s="61"/>
      <c r="UO3" s="61"/>
      <c r="UP3" s="61"/>
      <c r="UQ3" s="61"/>
      <c r="UR3" s="61"/>
      <c r="US3" s="61"/>
      <c r="UT3" s="61"/>
      <c r="UU3" s="61"/>
      <c r="UV3" s="61"/>
      <c r="UW3" s="61"/>
      <c r="UX3" s="61"/>
      <c r="UY3" s="61"/>
      <c r="UZ3" s="61"/>
      <c r="VA3" s="61"/>
      <c r="VB3" s="61"/>
      <c r="VC3" s="61"/>
      <c r="VD3" s="61"/>
      <c r="VE3" s="61"/>
      <c r="VF3" s="61"/>
      <c r="VG3" s="61"/>
      <c r="VH3" s="61"/>
      <c r="VI3" s="61"/>
      <c r="VJ3" s="61"/>
      <c r="VK3" s="61"/>
      <c r="VL3" s="61"/>
      <c r="VM3" s="61"/>
      <c r="VN3" s="61"/>
      <c r="VO3" s="61"/>
      <c r="VP3" s="61"/>
      <c r="VQ3" s="61"/>
      <c r="VR3" s="61"/>
      <c r="VS3" s="61"/>
      <c r="VT3" s="61"/>
      <c r="VU3" s="61"/>
      <c r="VV3" s="61"/>
      <c r="VW3" s="61"/>
      <c r="VX3" s="61"/>
      <c r="VY3" s="61"/>
      <c r="VZ3" s="61"/>
      <c r="WA3" s="61"/>
      <c r="WB3" s="61"/>
      <c r="WC3" s="61"/>
      <c r="WD3" s="61"/>
      <c r="WE3" s="61"/>
      <c r="WF3" s="61"/>
      <c r="WG3" s="61"/>
      <c r="WH3" s="61"/>
      <c r="WI3" s="61"/>
      <c r="WJ3" s="61"/>
      <c r="WK3" s="61"/>
      <c r="WL3" s="61"/>
      <c r="WM3" s="61"/>
      <c r="WN3" s="61"/>
      <c r="WO3" s="61"/>
      <c r="WP3" s="61"/>
      <c r="WQ3" s="61"/>
      <c r="WR3" s="61"/>
      <c r="WS3" s="61"/>
      <c r="WT3" s="61"/>
      <c r="WU3" s="61"/>
      <c r="WV3" s="61"/>
      <c r="WW3" s="61"/>
      <c r="WX3" s="61"/>
      <c r="WY3" s="61"/>
      <c r="WZ3" s="61"/>
      <c r="XA3" s="61"/>
      <c r="XB3" s="61"/>
      <c r="XC3" s="61"/>
      <c r="XD3" s="61"/>
      <c r="XE3" s="61"/>
      <c r="XF3" s="61"/>
      <c r="XG3" s="61"/>
      <c r="XH3" s="61"/>
      <c r="XI3" s="61"/>
      <c r="XJ3" s="61"/>
      <c r="XK3" s="61"/>
      <c r="XL3" s="61"/>
      <c r="XM3" s="61"/>
      <c r="XN3" s="61"/>
      <c r="XO3" s="61"/>
      <c r="XP3" s="61"/>
      <c r="XQ3" s="61"/>
      <c r="XR3" s="61"/>
      <c r="XS3" s="61"/>
      <c r="XT3" s="61"/>
      <c r="XU3" s="61"/>
      <c r="XV3" s="61"/>
      <c r="XW3" s="61"/>
      <c r="XX3" s="61"/>
      <c r="XY3" s="61"/>
      <c r="XZ3" s="61"/>
      <c r="YA3" s="61"/>
      <c r="YB3" s="61"/>
      <c r="YC3" s="61"/>
      <c r="YD3" s="61"/>
      <c r="YE3" s="61"/>
      <c r="YF3" s="61"/>
      <c r="YG3" s="61"/>
      <c r="YH3" s="61"/>
      <c r="YI3" s="61"/>
      <c r="YJ3" s="61"/>
      <c r="YK3" s="61"/>
      <c r="YL3" s="61"/>
      <c r="YM3" s="61"/>
      <c r="YN3" s="61"/>
      <c r="YO3" s="61"/>
      <c r="YP3" s="61"/>
      <c r="YQ3" s="61"/>
      <c r="YR3" s="61"/>
      <c r="YS3" s="61"/>
      <c r="YT3" s="61"/>
      <c r="YU3" s="61"/>
      <c r="YV3" s="61"/>
      <c r="YW3" s="61"/>
      <c r="YX3" s="61"/>
      <c r="YY3" s="61"/>
      <c r="YZ3" s="61"/>
      <c r="ZA3" s="61"/>
      <c r="ZB3" s="61"/>
      <c r="ZC3" s="61"/>
      <c r="ZD3" s="61"/>
      <c r="ZE3" s="61"/>
      <c r="ZF3" s="61"/>
      <c r="ZG3" s="61"/>
      <c r="ZH3" s="61"/>
      <c r="ZI3" s="61"/>
      <c r="ZJ3" s="61"/>
      <c r="ZK3" s="61"/>
      <c r="ZL3" s="61"/>
      <c r="ZM3" s="61"/>
      <c r="ZN3" s="61"/>
      <c r="ZO3" s="61"/>
      <c r="ZP3" s="61"/>
      <c r="ZQ3" s="61"/>
      <c r="ZR3" s="61"/>
      <c r="ZS3" s="61"/>
      <c r="ZT3" s="61"/>
      <c r="ZU3" s="61"/>
      <c r="ZV3" s="61"/>
      <c r="ZW3" s="61"/>
      <c r="ZX3" s="61"/>
      <c r="ZY3" s="61"/>
      <c r="ZZ3" s="61"/>
      <c r="AAA3" s="61"/>
      <c r="AAB3" s="61"/>
      <c r="AAC3" s="61"/>
      <c r="AAD3" s="61"/>
      <c r="AAE3" s="61"/>
      <c r="AAF3" s="61"/>
      <c r="AAG3" s="61"/>
      <c r="AAH3" s="61"/>
      <c r="AAI3" s="61"/>
      <c r="AAJ3" s="61"/>
      <c r="AAK3" s="61"/>
      <c r="AAL3" s="61"/>
      <c r="AAM3" s="61"/>
      <c r="AAN3" s="61"/>
      <c r="AAO3" s="61"/>
      <c r="AAP3" s="61"/>
      <c r="AAQ3" s="61"/>
      <c r="AAR3" s="61"/>
      <c r="AAS3" s="61"/>
      <c r="AAT3" s="61"/>
      <c r="AAU3" s="61"/>
      <c r="AAV3" s="61"/>
      <c r="AAW3" s="61"/>
      <c r="AAX3" s="61"/>
      <c r="AAY3" s="61"/>
      <c r="AAZ3" s="61"/>
      <c r="ABA3" s="61"/>
      <c r="ABB3" s="61"/>
      <c r="ABC3" s="61"/>
      <c r="ABD3" s="61"/>
      <c r="ABE3" s="61"/>
      <c r="ABF3" s="61"/>
      <c r="ABG3" s="61"/>
      <c r="ABH3" s="61"/>
      <c r="ABI3" s="61"/>
      <c r="ABJ3" s="61"/>
      <c r="ABK3" s="61"/>
      <c r="ABL3" s="61"/>
      <c r="ABM3" s="61"/>
      <c r="ABN3" s="61"/>
      <c r="ABO3" s="61"/>
      <c r="ABP3" s="61"/>
      <c r="ABQ3" s="61"/>
      <c r="ABR3" s="61"/>
      <c r="ABS3" s="61"/>
      <c r="ABT3" s="61"/>
      <c r="ABU3" s="61"/>
      <c r="ABV3" s="61"/>
      <c r="ABW3" s="61"/>
      <c r="ABX3" s="61"/>
      <c r="ABY3" s="61"/>
      <c r="ABZ3" s="61"/>
      <c r="ACA3" s="61"/>
      <c r="ACB3" s="61"/>
      <c r="ACC3" s="61"/>
      <c r="ACD3" s="61"/>
      <c r="ACE3" s="61"/>
      <c r="ACF3" s="61"/>
      <c r="ACG3" s="61"/>
      <c r="ACH3" s="61"/>
      <c r="ACI3" s="61"/>
      <c r="ACJ3" s="61"/>
      <c r="ACK3" s="61"/>
      <c r="ACL3" s="61"/>
      <c r="ACM3" s="61"/>
      <c r="ACN3" s="61"/>
      <c r="ACO3" s="61"/>
      <c r="ACP3" s="61"/>
      <c r="ACQ3" s="61"/>
      <c r="ACR3" s="61"/>
      <c r="ACS3" s="61"/>
      <c r="ACT3" s="61"/>
      <c r="ACU3" s="61"/>
      <c r="ACV3" s="61"/>
      <c r="ACW3" s="61"/>
      <c r="ACX3" s="61"/>
      <c r="ACY3" s="61"/>
      <c r="ACZ3" s="61"/>
      <c r="ADA3" s="61"/>
      <c r="ADB3" s="61"/>
      <c r="ADC3" s="61"/>
      <c r="ADD3" s="61"/>
      <c r="ADE3" s="61"/>
      <c r="ADF3" s="61"/>
      <c r="ADG3" s="61"/>
      <c r="ADH3" s="61"/>
      <c r="ADI3" s="61"/>
      <c r="ADJ3" s="61"/>
      <c r="ADK3" s="61"/>
      <c r="ADL3" s="61"/>
      <c r="ADM3" s="61"/>
      <c r="ADN3" s="61"/>
      <c r="ADO3" s="61"/>
      <c r="ADP3" s="61"/>
      <c r="ADQ3" s="61"/>
      <c r="ADR3" s="61"/>
      <c r="ADS3" s="61"/>
      <c r="ADT3" s="61"/>
      <c r="ADU3" s="61"/>
      <c r="ADV3" s="61"/>
      <c r="ADW3" s="61"/>
      <c r="ADX3" s="61"/>
      <c r="ADY3" s="61"/>
      <c r="ADZ3" s="61"/>
      <c r="AEA3" s="61"/>
      <c r="AEB3" s="61"/>
      <c r="AEC3" s="61"/>
      <c r="AED3" s="61"/>
      <c r="AEE3" s="61"/>
      <c r="AEF3" s="61"/>
      <c r="AEG3" s="61"/>
      <c r="AEH3" s="61"/>
      <c r="AEI3" s="61"/>
      <c r="AEJ3" s="61"/>
      <c r="AEK3" s="61"/>
      <c r="AEL3" s="61"/>
      <c r="AEM3" s="61"/>
      <c r="AEN3" s="61"/>
      <c r="AEO3" s="61"/>
      <c r="AEP3" s="61"/>
      <c r="AEQ3" s="61"/>
      <c r="AER3" s="61"/>
      <c r="AES3" s="61"/>
      <c r="AET3" s="61"/>
      <c r="AEU3" s="61"/>
      <c r="AEV3" s="61"/>
      <c r="AEW3" s="61"/>
      <c r="AEX3" s="61"/>
      <c r="AEY3" s="61"/>
      <c r="AEZ3" s="61"/>
      <c r="AFA3" s="61"/>
      <c r="AFB3" s="61"/>
      <c r="AFC3" s="61"/>
      <c r="AFD3" s="61"/>
      <c r="AFE3" s="61"/>
      <c r="AFF3" s="61"/>
      <c r="AFG3" s="61"/>
      <c r="AFH3" s="61"/>
      <c r="AFI3" s="61"/>
      <c r="AFJ3" s="61"/>
      <c r="AFK3" s="61"/>
      <c r="AFL3" s="61"/>
      <c r="AFM3" s="61"/>
      <c r="AFN3" s="61"/>
      <c r="AFO3" s="61"/>
      <c r="AFP3" s="61"/>
      <c r="AFQ3" s="61"/>
      <c r="AFR3" s="61"/>
      <c r="AFS3" s="61"/>
      <c r="AFT3" s="61"/>
      <c r="AFU3" s="61"/>
      <c r="AFV3" s="61"/>
      <c r="AFW3" s="61"/>
      <c r="AFX3" s="61"/>
      <c r="AFY3" s="61"/>
      <c r="AFZ3" s="61"/>
      <c r="AGA3" s="61"/>
      <c r="AGB3" s="61"/>
      <c r="AGC3" s="61"/>
      <c r="AGD3" s="61"/>
      <c r="AGE3" s="61"/>
      <c r="AGF3" s="61"/>
      <c r="AGG3" s="61"/>
      <c r="AGH3" s="61"/>
      <c r="AGI3" s="61"/>
      <c r="AGJ3" s="61"/>
      <c r="AGK3" s="61"/>
      <c r="AGL3" s="61"/>
      <c r="AGM3" s="61"/>
      <c r="AGN3" s="61"/>
      <c r="AGO3" s="61"/>
      <c r="AGP3" s="61"/>
      <c r="AGQ3" s="61"/>
      <c r="AGR3" s="61"/>
      <c r="AGS3" s="61"/>
      <c r="AGT3" s="61"/>
      <c r="AGU3" s="61"/>
      <c r="AGV3" s="61"/>
      <c r="AGW3" s="61"/>
      <c r="AGX3" s="61"/>
      <c r="AGY3" s="61"/>
      <c r="AGZ3" s="61"/>
      <c r="AHA3" s="61"/>
      <c r="AHB3" s="61"/>
      <c r="AHC3" s="61"/>
      <c r="AHD3" s="61"/>
      <c r="AHE3" s="61"/>
      <c r="AHF3" s="61"/>
      <c r="AHG3" s="61"/>
      <c r="AHH3" s="61"/>
      <c r="AHI3" s="61"/>
      <c r="AHJ3" s="61"/>
      <c r="AHK3" s="61"/>
      <c r="AHL3" s="61"/>
      <c r="AHM3" s="61"/>
      <c r="AHN3" s="61"/>
      <c r="AHO3" s="61"/>
      <c r="AHP3" s="61"/>
      <c r="AHQ3" s="61"/>
      <c r="AHR3" s="61"/>
      <c r="AHS3" s="61"/>
      <c r="AHT3" s="61"/>
      <c r="AHU3" s="61"/>
      <c r="AHV3" s="61"/>
      <c r="AHW3" s="61"/>
      <c r="AHX3" s="61"/>
      <c r="AHY3" s="61"/>
      <c r="AHZ3" s="61"/>
      <c r="AIA3" s="61"/>
      <c r="AIB3" s="61"/>
      <c r="AIC3" s="61"/>
      <c r="AID3" s="61"/>
      <c r="AIE3" s="61"/>
      <c r="AIF3" s="61"/>
      <c r="AIG3" s="61"/>
      <c r="AIH3" s="61"/>
      <c r="AII3" s="61"/>
      <c r="AIJ3" s="61"/>
      <c r="AIK3" s="61"/>
      <c r="AIL3" s="61"/>
      <c r="AIM3" s="61"/>
      <c r="AIN3" s="61"/>
      <c r="AIO3" s="61"/>
      <c r="AIP3" s="61"/>
      <c r="AIQ3" s="61"/>
      <c r="AIR3" s="61"/>
      <c r="AIS3" s="61"/>
      <c r="AIT3" s="61"/>
      <c r="AIU3" s="61"/>
      <c r="AIV3" s="61"/>
      <c r="AIW3" s="61"/>
      <c r="AIX3" s="61"/>
      <c r="AIY3" s="61"/>
      <c r="AIZ3" s="61"/>
      <c r="AJA3" s="61"/>
      <c r="AJB3" s="61"/>
      <c r="AJC3" s="61"/>
      <c r="AJD3" s="61"/>
      <c r="AJE3" s="61"/>
      <c r="AJF3" s="61"/>
      <c r="AJG3" s="61"/>
      <c r="AJH3" s="61"/>
      <c r="AJI3" s="61"/>
      <c r="AJJ3" s="61"/>
      <c r="AJK3" s="61"/>
      <c r="AJL3" s="61"/>
      <c r="AJM3" s="61"/>
      <c r="AJN3" s="61"/>
      <c r="AJO3" s="61"/>
      <c r="AJP3" s="61"/>
      <c r="AJQ3" s="61"/>
      <c r="AJR3" s="61"/>
      <c r="AJS3" s="61"/>
      <c r="AJT3" s="61"/>
      <c r="AJU3" s="61"/>
      <c r="AJV3" s="61"/>
      <c r="AJW3" s="61"/>
      <c r="AJX3" s="61"/>
      <c r="AJY3" s="61"/>
      <c r="AJZ3" s="61"/>
      <c r="AKA3" s="61"/>
      <c r="AKB3" s="61"/>
      <c r="AKC3" s="61"/>
      <c r="AKD3" s="61"/>
      <c r="AKE3" s="61"/>
      <c r="AKF3" s="61"/>
      <c r="AKG3" s="61"/>
      <c r="AKH3" s="61"/>
      <c r="AKI3" s="61"/>
      <c r="AKJ3" s="61"/>
      <c r="AKK3" s="61"/>
      <c r="AKL3" s="61"/>
      <c r="AKM3" s="61"/>
      <c r="AKN3" s="61"/>
      <c r="AKO3" s="61"/>
      <c r="AKP3" s="61"/>
      <c r="AKQ3" s="61"/>
      <c r="AKR3" s="61"/>
      <c r="AKS3" s="61"/>
      <c r="AKT3" s="61"/>
      <c r="AKU3" s="61"/>
      <c r="AKV3" s="61"/>
      <c r="AKW3" s="61"/>
      <c r="AKX3" s="61"/>
      <c r="AKY3" s="61"/>
      <c r="AKZ3" s="61"/>
      <c r="ALA3" s="61"/>
      <c r="ALB3" s="61"/>
      <c r="ALC3" s="61"/>
      <c r="ALD3" s="61"/>
      <c r="ALE3" s="61"/>
      <c r="ALF3" s="61"/>
      <c r="ALG3" s="61"/>
      <c r="ALH3" s="61"/>
      <c r="ALI3" s="61"/>
      <c r="ALJ3" s="61"/>
      <c r="ALK3" s="61"/>
      <c r="ALL3" s="61"/>
      <c r="ALM3" s="61"/>
      <c r="ALN3" s="61"/>
      <c r="ALO3" s="61"/>
      <c r="ALP3" s="61"/>
      <c r="ALQ3" s="61"/>
      <c r="ALR3" s="61"/>
      <c r="ALS3" s="61"/>
      <c r="ALT3" s="61"/>
      <c r="ALU3" s="61"/>
      <c r="ALV3" s="61"/>
      <c r="ALW3" s="61"/>
      <c r="ALX3" s="61"/>
      <c r="ALY3" s="61"/>
      <c r="ALZ3" s="61"/>
      <c r="AMA3" s="61"/>
      <c r="AMB3" s="61"/>
      <c r="AMC3" s="61"/>
      <c r="AMD3" s="61"/>
      <c r="AME3" s="61"/>
      <c r="AMF3" s="61"/>
      <c r="AMG3" s="61"/>
      <c r="AMH3" s="61"/>
      <c r="AMI3" s="61"/>
      <c r="AMJ3" s="61"/>
      <c r="AMK3" s="61"/>
      <c r="AML3" s="61"/>
      <c r="AMM3" s="61"/>
      <c r="AMN3" s="61"/>
      <c r="AMO3" s="61"/>
      <c r="AMP3" s="61"/>
      <c r="AMQ3" s="61"/>
      <c r="AMR3" s="61"/>
      <c r="AMS3" s="61"/>
      <c r="AMT3" s="61"/>
      <c r="AMU3" s="61"/>
      <c r="AMV3" s="61"/>
      <c r="AMW3" s="61"/>
      <c r="AMX3" s="61"/>
      <c r="AMY3" s="61"/>
      <c r="AMZ3" s="61"/>
      <c r="ANA3" s="61"/>
      <c r="ANB3" s="61"/>
      <c r="ANC3" s="61"/>
      <c r="AND3" s="61"/>
      <c r="ANE3" s="61"/>
      <c r="ANF3" s="61"/>
      <c r="ANG3" s="61"/>
      <c r="ANH3" s="61"/>
      <c r="ANI3" s="61"/>
      <c r="ANJ3" s="61"/>
      <c r="ANK3" s="61"/>
      <c r="ANL3" s="61"/>
      <c r="ANM3" s="61"/>
      <c r="ANN3" s="61"/>
      <c r="ANO3" s="61"/>
      <c r="ANP3" s="61"/>
      <c r="ANQ3" s="61"/>
      <c r="ANR3" s="61"/>
      <c r="ANS3" s="61"/>
      <c r="ANT3" s="61"/>
      <c r="ANU3" s="61"/>
      <c r="ANV3" s="61"/>
      <c r="ANW3" s="61"/>
      <c r="ANX3" s="61"/>
      <c r="ANY3" s="61"/>
      <c r="ANZ3" s="61"/>
      <c r="AOA3" s="61"/>
      <c r="AOB3" s="61"/>
      <c r="AOC3" s="61"/>
      <c r="AOD3" s="61"/>
      <c r="AOE3" s="61"/>
      <c r="AOF3" s="61"/>
      <c r="AOG3" s="61"/>
      <c r="AOH3" s="61"/>
      <c r="AOI3" s="61"/>
      <c r="AOJ3" s="61"/>
      <c r="AOK3" s="61"/>
      <c r="AOL3" s="61"/>
      <c r="AOM3" s="61"/>
      <c r="AON3" s="61"/>
      <c r="AOO3" s="61"/>
      <c r="AOP3" s="61"/>
      <c r="AOQ3" s="61"/>
      <c r="AOR3" s="61"/>
      <c r="AOS3" s="61"/>
      <c r="AOT3" s="61"/>
      <c r="AOU3" s="61"/>
      <c r="AOV3" s="61"/>
      <c r="AOW3" s="61"/>
      <c r="AOX3" s="61"/>
      <c r="AOY3" s="61"/>
      <c r="AOZ3" s="61"/>
      <c r="APA3" s="61"/>
      <c r="APB3" s="61"/>
      <c r="APC3" s="61"/>
      <c r="APD3" s="61"/>
      <c r="APE3" s="61"/>
      <c r="APF3" s="61"/>
      <c r="APG3" s="61"/>
      <c r="APH3" s="61"/>
      <c r="API3" s="61"/>
      <c r="APJ3" s="61"/>
      <c r="APK3" s="61"/>
      <c r="APL3" s="61"/>
      <c r="APM3" s="61"/>
      <c r="APN3" s="61"/>
      <c r="APO3" s="61"/>
      <c r="APP3" s="61"/>
      <c r="APQ3" s="61"/>
      <c r="APR3" s="61"/>
      <c r="APS3" s="61"/>
      <c r="APT3" s="61"/>
      <c r="APU3" s="61"/>
      <c r="APV3" s="61"/>
      <c r="APW3" s="61"/>
      <c r="APX3" s="61"/>
      <c r="APY3" s="61"/>
      <c r="APZ3" s="61"/>
      <c r="AQA3" s="61"/>
      <c r="AQB3" s="61"/>
      <c r="AQC3" s="61"/>
      <c r="AQD3" s="61"/>
      <c r="AQE3" s="61"/>
      <c r="AQF3" s="61"/>
      <c r="AQG3" s="61"/>
      <c r="AQH3" s="61"/>
      <c r="AQI3" s="61"/>
      <c r="AQJ3" s="61"/>
      <c r="AQK3" s="61"/>
      <c r="AQL3" s="61"/>
      <c r="AQM3" s="61"/>
      <c r="AQN3" s="61"/>
      <c r="AQO3" s="61"/>
      <c r="AQP3" s="61"/>
      <c r="AQQ3" s="61"/>
      <c r="AQR3" s="61"/>
      <c r="AQS3" s="61"/>
      <c r="AQT3" s="61"/>
      <c r="AQU3" s="61"/>
      <c r="AQV3" s="61"/>
      <c r="AQW3" s="61"/>
      <c r="AQX3" s="61"/>
      <c r="AQY3" s="61"/>
      <c r="AQZ3" s="61"/>
      <c r="ARA3" s="61"/>
      <c r="ARB3" s="61"/>
      <c r="ARC3" s="61"/>
      <c r="ARD3" s="61"/>
      <c r="ARE3" s="61"/>
      <c r="ARF3" s="61"/>
      <c r="ARG3" s="61"/>
      <c r="ARH3" s="61"/>
      <c r="ARI3" s="61"/>
      <c r="ARJ3" s="61"/>
      <c r="ARK3" s="61"/>
      <c r="ARL3" s="61"/>
      <c r="ARM3" s="61"/>
      <c r="ARN3" s="61"/>
      <c r="ARO3" s="61"/>
      <c r="ARP3" s="61"/>
      <c r="ARQ3" s="61"/>
      <c r="ARR3" s="61"/>
      <c r="ARS3" s="61"/>
      <c r="ART3" s="61"/>
      <c r="ARU3" s="61"/>
      <c r="ARV3" s="61"/>
      <c r="ARW3" s="61"/>
      <c r="ARX3" s="61"/>
      <c r="ARY3" s="61"/>
      <c r="ARZ3" s="61"/>
      <c r="ASA3" s="61"/>
      <c r="ASB3" s="61"/>
      <c r="ASC3" s="61"/>
      <c r="ASD3" s="61"/>
      <c r="ASE3" s="61"/>
      <c r="ASF3" s="61"/>
      <c r="ASG3" s="61"/>
      <c r="ASH3" s="61"/>
      <c r="ASI3" s="61"/>
      <c r="ASJ3" s="61"/>
      <c r="ASK3" s="61"/>
      <c r="ASL3" s="61"/>
      <c r="ASM3" s="61"/>
      <c r="ASN3" s="61"/>
      <c r="ASO3" s="61"/>
      <c r="ASP3" s="61"/>
      <c r="ASQ3" s="61"/>
      <c r="ASR3" s="61"/>
      <c r="ASS3" s="61"/>
      <c r="AST3" s="61"/>
      <c r="ASU3" s="61"/>
      <c r="ASV3" s="61"/>
      <c r="ASW3" s="61"/>
      <c r="ASX3" s="61"/>
      <c r="ASY3" s="61"/>
      <c r="ASZ3" s="61"/>
      <c r="ATA3" s="61"/>
      <c r="ATB3" s="61"/>
      <c r="ATC3" s="61"/>
      <c r="ATD3" s="61"/>
      <c r="ATE3" s="61"/>
      <c r="ATF3" s="61"/>
      <c r="ATG3" s="61"/>
      <c r="ATH3" s="61"/>
      <c r="ATI3" s="61"/>
      <c r="ATJ3" s="61"/>
      <c r="ATK3" s="61"/>
      <c r="ATL3" s="61"/>
      <c r="ATM3" s="61"/>
      <c r="ATN3" s="61"/>
      <c r="ATO3" s="61"/>
      <c r="ATP3" s="61"/>
      <c r="ATQ3" s="61"/>
      <c r="ATR3" s="61"/>
      <c r="ATS3" s="61"/>
      <c r="ATT3" s="61"/>
      <c r="ATU3" s="61"/>
      <c r="ATV3" s="61"/>
      <c r="ATW3" s="61"/>
      <c r="ATX3" s="61"/>
      <c r="ATY3" s="61"/>
      <c r="ATZ3" s="61"/>
      <c r="AUA3" s="61"/>
      <c r="AUB3" s="61"/>
      <c r="AUC3" s="61"/>
      <c r="AUD3" s="61"/>
      <c r="AUE3" s="61"/>
      <c r="AUF3" s="61"/>
      <c r="AUG3" s="61"/>
      <c r="AUH3" s="61"/>
      <c r="AUI3" s="61"/>
      <c r="AUJ3" s="61"/>
      <c r="AUK3" s="61"/>
      <c r="AUL3" s="61"/>
      <c r="AUM3" s="61"/>
      <c r="AUN3" s="61"/>
      <c r="AUO3" s="61"/>
      <c r="AUP3" s="61"/>
      <c r="AUQ3" s="61"/>
      <c r="AUR3" s="61"/>
      <c r="AUS3" s="61"/>
      <c r="AUT3" s="61"/>
      <c r="AUU3" s="61"/>
      <c r="AUV3" s="61"/>
      <c r="AUW3" s="61"/>
      <c r="AUX3" s="61"/>
      <c r="AUY3" s="61"/>
      <c r="AUZ3" s="61"/>
      <c r="AVA3" s="61"/>
      <c r="AVB3" s="61"/>
      <c r="AVC3" s="61"/>
      <c r="AVD3" s="61"/>
      <c r="AVE3" s="61"/>
      <c r="AVF3" s="61"/>
      <c r="AVG3" s="61"/>
      <c r="AVH3" s="61"/>
      <c r="AVI3" s="61"/>
      <c r="AVJ3" s="61"/>
      <c r="AVK3" s="61"/>
      <c r="AVL3" s="61"/>
      <c r="AVM3" s="61"/>
      <c r="AVN3" s="61"/>
      <c r="AVO3" s="61"/>
      <c r="AVP3" s="61"/>
      <c r="AVQ3" s="61"/>
      <c r="AVR3" s="61"/>
      <c r="AVS3" s="61"/>
      <c r="AVT3" s="61"/>
      <c r="AVU3" s="61"/>
      <c r="AVV3" s="61"/>
      <c r="AVW3" s="61"/>
      <c r="AVX3" s="61"/>
      <c r="AVY3" s="61"/>
      <c r="AVZ3" s="61"/>
      <c r="AWA3" s="61"/>
      <c r="AWB3" s="61"/>
      <c r="AWC3" s="61"/>
      <c r="AWD3" s="61"/>
      <c r="AWE3" s="61"/>
      <c r="AWF3" s="61"/>
      <c r="AWG3" s="61"/>
      <c r="AWH3" s="61"/>
      <c r="AWI3" s="61"/>
      <c r="AWJ3" s="61"/>
      <c r="AWK3" s="61"/>
      <c r="AWL3" s="61"/>
      <c r="AWM3" s="61"/>
      <c r="AWN3" s="61"/>
      <c r="AWO3" s="61"/>
      <c r="AWP3" s="61"/>
      <c r="AWQ3" s="61"/>
      <c r="AWR3" s="61"/>
      <c r="AWS3" s="61"/>
      <c r="AWT3" s="61"/>
      <c r="AWU3" s="61"/>
      <c r="AWV3" s="61"/>
      <c r="AWW3" s="61"/>
      <c r="AWX3" s="61"/>
      <c r="AWY3" s="61"/>
      <c r="AWZ3" s="61"/>
      <c r="AXA3" s="61"/>
      <c r="AXB3" s="61"/>
      <c r="AXC3" s="61"/>
      <c r="AXD3" s="61"/>
      <c r="AXE3" s="61"/>
      <c r="AXF3" s="61"/>
      <c r="AXG3" s="61"/>
      <c r="AXH3" s="61"/>
      <c r="AXI3" s="61"/>
      <c r="AXJ3" s="61"/>
      <c r="AXK3" s="61"/>
      <c r="AXL3" s="61"/>
      <c r="AXM3" s="61"/>
      <c r="AXN3" s="61"/>
      <c r="AXO3" s="61"/>
      <c r="AXP3" s="61"/>
      <c r="AXQ3" s="61"/>
      <c r="AXR3" s="61"/>
      <c r="AXS3" s="61"/>
      <c r="AXT3" s="61"/>
      <c r="AXU3" s="61"/>
      <c r="AXV3" s="61"/>
      <c r="AXW3" s="61"/>
      <c r="AXX3" s="61"/>
      <c r="AXY3" s="61"/>
      <c r="AXZ3" s="61"/>
      <c r="AYA3" s="61"/>
      <c r="AYB3" s="61"/>
      <c r="AYC3" s="61"/>
      <c r="AYD3" s="61"/>
      <c r="AYE3" s="61"/>
      <c r="AYF3" s="61"/>
      <c r="AYG3" s="61"/>
      <c r="AYH3" s="61"/>
      <c r="AYI3" s="61"/>
      <c r="AYJ3" s="61"/>
      <c r="AYK3" s="61"/>
      <c r="AYL3" s="61"/>
      <c r="AYM3" s="61"/>
      <c r="AYN3" s="61"/>
      <c r="AYO3" s="61"/>
      <c r="AYP3" s="61"/>
      <c r="AYQ3" s="61"/>
      <c r="AYR3" s="61"/>
      <c r="AYS3" s="61"/>
      <c r="AYT3" s="61"/>
      <c r="AYU3" s="61"/>
      <c r="AYV3" s="61"/>
      <c r="AYW3" s="61"/>
      <c r="AYX3" s="61"/>
      <c r="AYY3" s="61"/>
      <c r="AYZ3" s="61"/>
      <c r="AZA3" s="61"/>
      <c r="AZB3" s="61"/>
      <c r="AZC3" s="61"/>
      <c r="AZD3" s="61"/>
      <c r="AZE3" s="61"/>
      <c r="AZF3" s="61"/>
      <c r="AZG3" s="61"/>
      <c r="AZH3" s="61"/>
      <c r="AZI3" s="61"/>
      <c r="AZJ3" s="61"/>
      <c r="AZK3" s="61"/>
      <c r="AZL3" s="61"/>
      <c r="AZM3" s="61"/>
      <c r="AZN3" s="61"/>
      <c r="AZO3" s="61"/>
      <c r="AZP3" s="61"/>
      <c r="AZQ3" s="61"/>
      <c r="AZR3" s="61"/>
      <c r="AZS3" s="61"/>
      <c r="AZT3" s="61"/>
      <c r="AZU3" s="61"/>
      <c r="AZV3" s="61"/>
      <c r="AZW3" s="61"/>
      <c r="AZX3" s="61"/>
      <c r="AZY3" s="61"/>
      <c r="AZZ3" s="61"/>
      <c r="BAA3" s="61"/>
      <c r="BAB3" s="61"/>
      <c r="BAC3" s="61"/>
      <c r="BAD3" s="61"/>
      <c r="BAE3" s="61"/>
      <c r="BAF3" s="61"/>
      <c r="BAG3" s="61"/>
      <c r="BAH3" s="61"/>
      <c r="BAI3" s="61"/>
      <c r="BAJ3" s="61"/>
      <c r="BAK3" s="61"/>
      <c r="BAL3" s="61"/>
      <c r="BAM3" s="61"/>
      <c r="BAN3" s="61"/>
      <c r="BAO3" s="61"/>
      <c r="BAP3" s="61"/>
      <c r="BAQ3" s="61"/>
      <c r="BAR3" s="61"/>
      <c r="BAS3" s="61"/>
      <c r="BAT3" s="61"/>
      <c r="BAU3" s="61"/>
      <c r="BAV3" s="61"/>
      <c r="BAW3" s="61"/>
      <c r="BAX3" s="61"/>
      <c r="BAY3" s="61"/>
      <c r="BAZ3" s="61"/>
      <c r="BBA3" s="61"/>
      <c r="BBB3" s="61"/>
      <c r="BBC3" s="61"/>
      <c r="BBD3" s="61"/>
      <c r="BBE3" s="61"/>
      <c r="BBF3" s="61"/>
      <c r="BBG3" s="61"/>
      <c r="BBH3" s="61"/>
      <c r="BBI3" s="61"/>
      <c r="BBJ3" s="61"/>
      <c r="BBK3" s="61"/>
      <c r="BBL3" s="61"/>
      <c r="BBM3" s="61"/>
      <c r="BBN3" s="61"/>
      <c r="BBO3" s="61"/>
      <c r="BBP3" s="61"/>
      <c r="BBQ3" s="61"/>
      <c r="BBR3" s="61"/>
      <c r="BBS3" s="61"/>
      <c r="BBT3" s="61"/>
      <c r="BBU3" s="61"/>
      <c r="BBV3" s="61"/>
      <c r="BBW3" s="61"/>
      <c r="BBX3" s="61"/>
      <c r="BBY3" s="61"/>
      <c r="BBZ3" s="61"/>
      <c r="BCA3" s="61"/>
      <c r="BCB3" s="61"/>
      <c r="BCC3" s="61"/>
      <c r="BCD3" s="61"/>
      <c r="BCE3" s="61"/>
      <c r="BCF3" s="61"/>
      <c r="BCG3" s="61"/>
      <c r="BCH3" s="61"/>
      <c r="BCI3" s="61"/>
      <c r="BCJ3" s="61"/>
      <c r="BCK3" s="61"/>
      <c r="BCL3" s="61"/>
      <c r="BCM3" s="61"/>
      <c r="BCN3" s="61"/>
      <c r="BCO3" s="61"/>
      <c r="BCP3" s="61"/>
      <c r="BCQ3" s="61"/>
      <c r="BCR3" s="61"/>
      <c r="BCS3" s="61"/>
      <c r="BCT3" s="61"/>
      <c r="BCU3" s="61"/>
      <c r="BCV3" s="61"/>
      <c r="BCW3" s="61"/>
      <c r="BCX3" s="61"/>
      <c r="BCY3" s="61"/>
      <c r="BCZ3" s="61"/>
      <c r="BDA3" s="61"/>
      <c r="BDB3" s="61"/>
      <c r="BDC3" s="61"/>
      <c r="BDD3" s="61"/>
      <c r="BDE3" s="61"/>
      <c r="BDF3" s="61"/>
      <c r="BDG3" s="61"/>
      <c r="BDH3" s="61"/>
      <c r="BDI3" s="61"/>
      <c r="BDJ3" s="61"/>
      <c r="BDK3" s="61"/>
      <c r="BDL3" s="61"/>
      <c r="BDM3" s="61"/>
      <c r="BDN3" s="61"/>
      <c r="BDO3" s="61"/>
      <c r="BDP3" s="61"/>
      <c r="BDQ3" s="61"/>
      <c r="BDR3" s="61"/>
      <c r="BDS3" s="61"/>
      <c r="BDT3" s="61"/>
      <c r="BDU3" s="61"/>
      <c r="BDV3" s="61"/>
      <c r="BDW3" s="61"/>
      <c r="BDX3" s="61"/>
      <c r="BDY3" s="61"/>
      <c r="BDZ3" s="61"/>
      <c r="BEA3" s="61"/>
      <c r="BEB3" s="61"/>
      <c r="BEC3" s="61"/>
      <c r="BED3" s="61"/>
      <c r="BEE3" s="61"/>
      <c r="BEF3" s="61"/>
      <c r="BEG3" s="61"/>
      <c r="BEH3" s="61"/>
      <c r="BEI3" s="61"/>
      <c r="BEJ3" s="61"/>
      <c r="BEK3" s="61"/>
      <c r="BEL3" s="61"/>
      <c r="BEM3" s="61"/>
      <c r="BEN3" s="61"/>
      <c r="BEO3" s="61"/>
      <c r="BEP3" s="61"/>
      <c r="BEQ3" s="61"/>
      <c r="BER3" s="61"/>
      <c r="BES3" s="61"/>
      <c r="BET3" s="61"/>
      <c r="BEU3" s="61"/>
      <c r="BEV3" s="61"/>
      <c r="BEW3" s="61"/>
      <c r="BEX3" s="61"/>
      <c r="BEY3" s="61"/>
      <c r="BEZ3" s="61"/>
      <c r="BFA3" s="61"/>
      <c r="BFB3" s="61"/>
      <c r="BFC3" s="61"/>
      <c r="BFD3" s="61"/>
      <c r="BFE3" s="61"/>
      <c r="BFF3" s="61"/>
      <c r="BFG3" s="61"/>
      <c r="BFH3" s="61"/>
      <c r="BFI3" s="61"/>
      <c r="BFJ3" s="61"/>
      <c r="BFK3" s="61"/>
      <c r="BFL3" s="61"/>
      <c r="BFM3" s="61"/>
      <c r="BFN3" s="61"/>
      <c r="BFO3" s="61"/>
      <c r="BFP3" s="61"/>
      <c r="BFQ3" s="61"/>
      <c r="BFR3" s="61"/>
      <c r="BFS3" s="61"/>
      <c r="BFT3" s="61"/>
      <c r="BFU3" s="61"/>
      <c r="BFV3" s="61"/>
      <c r="BFW3" s="61"/>
      <c r="BFX3" s="61"/>
      <c r="BFY3" s="61"/>
      <c r="BFZ3" s="61"/>
      <c r="BGA3" s="61"/>
      <c r="BGB3" s="61"/>
      <c r="BGC3" s="61"/>
      <c r="BGD3" s="61"/>
      <c r="BGE3" s="61"/>
      <c r="BGF3" s="61"/>
      <c r="BGG3" s="61"/>
      <c r="BGH3" s="61"/>
      <c r="BGI3" s="61"/>
      <c r="BGJ3" s="61"/>
      <c r="BGK3" s="61"/>
      <c r="BGL3" s="61"/>
      <c r="BGM3" s="61"/>
      <c r="BGN3" s="61"/>
      <c r="BGO3" s="61"/>
      <c r="BGP3" s="61"/>
      <c r="BGQ3" s="61"/>
      <c r="BGR3" s="61"/>
      <c r="BGS3" s="61"/>
      <c r="BGT3" s="61"/>
      <c r="BGU3" s="61"/>
      <c r="BGV3" s="61"/>
      <c r="BGW3" s="61"/>
      <c r="BGX3" s="61"/>
      <c r="BGY3" s="61"/>
      <c r="BGZ3" s="61"/>
      <c r="BHA3" s="61"/>
      <c r="BHB3" s="61"/>
      <c r="BHC3" s="61"/>
      <c r="BHD3" s="61"/>
      <c r="BHE3" s="61"/>
      <c r="BHF3" s="61"/>
      <c r="BHG3" s="61"/>
      <c r="BHH3" s="61"/>
      <c r="BHI3" s="61"/>
      <c r="BHJ3" s="61"/>
      <c r="BHK3" s="61"/>
      <c r="BHL3" s="61"/>
      <c r="BHM3" s="61"/>
      <c r="BHN3" s="61"/>
      <c r="BHO3" s="61"/>
      <c r="BHP3" s="61"/>
      <c r="BHQ3" s="61"/>
      <c r="BHR3" s="61"/>
      <c r="BHS3" s="61"/>
      <c r="BHT3" s="61"/>
      <c r="BHU3" s="61"/>
      <c r="BHV3" s="61"/>
      <c r="BHW3" s="61"/>
      <c r="BHX3" s="61"/>
      <c r="BHY3" s="61"/>
      <c r="BHZ3" s="61"/>
      <c r="BIA3" s="61"/>
      <c r="BIB3" s="61"/>
      <c r="BIC3" s="61"/>
      <c r="BID3" s="61"/>
      <c r="BIE3" s="61"/>
      <c r="BIF3" s="61"/>
      <c r="BIG3" s="61"/>
      <c r="BIH3" s="61"/>
      <c r="BII3" s="61"/>
      <c r="BIJ3" s="61"/>
      <c r="BIK3" s="61"/>
      <c r="BIL3" s="61"/>
      <c r="BIM3" s="61"/>
      <c r="BIN3" s="61"/>
      <c r="BIO3" s="61"/>
      <c r="BIP3" s="61"/>
      <c r="BIQ3" s="61"/>
      <c r="BIR3" s="61"/>
      <c r="BIS3" s="61"/>
      <c r="BIT3" s="61"/>
      <c r="BIU3" s="61"/>
      <c r="BIV3" s="61"/>
      <c r="BIW3" s="61"/>
      <c r="BIX3" s="61"/>
      <c r="BIY3" s="61"/>
      <c r="BIZ3" s="61"/>
      <c r="BJA3" s="61"/>
      <c r="BJB3" s="61"/>
      <c r="BJC3" s="61"/>
      <c r="BJD3" s="61"/>
      <c r="BJE3" s="61"/>
      <c r="BJF3" s="61"/>
      <c r="BJG3" s="61"/>
      <c r="BJH3" s="61"/>
      <c r="BJI3" s="61"/>
      <c r="BJJ3" s="61"/>
      <c r="BJK3" s="61"/>
      <c r="BJL3" s="61"/>
      <c r="BJM3" s="61"/>
      <c r="BJN3" s="61"/>
      <c r="BJO3" s="61"/>
      <c r="BJP3" s="61"/>
      <c r="BJQ3" s="61"/>
      <c r="BJR3" s="61"/>
      <c r="BJS3" s="61"/>
      <c r="BJT3" s="61"/>
      <c r="BJU3" s="61"/>
      <c r="BJV3" s="61"/>
      <c r="BJW3" s="61"/>
      <c r="BJX3" s="61"/>
      <c r="BJY3" s="61"/>
      <c r="BJZ3" s="61"/>
      <c r="BKA3" s="61"/>
      <c r="BKB3" s="61"/>
      <c r="BKC3" s="61"/>
      <c r="BKD3" s="61"/>
      <c r="BKE3" s="61"/>
      <c r="BKF3" s="61"/>
      <c r="BKG3" s="61"/>
      <c r="BKH3" s="61"/>
      <c r="BKI3" s="61"/>
      <c r="BKJ3" s="61"/>
      <c r="BKK3" s="61"/>
      <c r="BKL3" s="61"/>
      <c r="BKM3" s="61"/>
      <c r="BKN3" s="61"/>
      <c r="BKO3" s="61"/>
      <c r="BKP3" s="61"/>
      <c r="BKQ3" s="61"/>
      <c r="BKR3" s="61"/>
      <c r="BKS3" s="61"/>
      <c r="BKT3" s="61"/>
      <c r="BKU3" s="61"/>
      <c r="BKV3" s="61"/>
      <c r="BKW3" s="61"/>
      <c r="BKX3" s="61"/>
      <c r="BKY3" s="61"/>
      <c r="BKZ3" s="61"/>
      <c r="BLA3" s="61"/>
      <c r="BLB3" s="61"/>
      <c r="BLC3" s="61"/>
      <c r="BLD3" s="61"/>
      <c r="BLE3" s="61"/>
      <c r="BLF3" s="61"/>
      <c r="BLG3" s="61"/>
      <c r="BLH3" s="61"/>
      <c r="BLI3" s="61"/>
      <c r="BLJ3" s="61"/>
      <c r="BLK3" s="61"/>
      <c r="BLL3" s="61"/>
      <c r="BLM3" s="61"/>
      <c r="BLN3" s="61"/>
      <c r="BLO3" s="61"/>
      <c r="BLP3" s="61"/>
      <c r="BLQ3" s="61"/>
      <c r="BLR3" s="61"/>
      <c r="BLS3" s="61"/>
      <c r="BLT3" s="61"/>
      <c r="BLU3" s="61"/>
      <c r="BLV3" s="61"/>
      <c r="BLW3" s="61"/>
      <c r="BLX3" s="61"/>
      <c r="BLY3" s="61"/>
      <c r="BLZ3" s="61"/>
      <c r="BMA3" s="61"/>
      <c r="BMB3" s="61"/>
      <c r="BMC3" s="61"/>
      <c r="BMD3" s="61"/>
      <c r="BME3" s="61"/>
      <c r="BMF3" s="61"/>
      <c r="BMG3" s="61"/>
      <c r="BMH3" s="61"/>
      <c r="BMI3" s="61"/>
      <c r="BMJ3" s="61"/>
      <c r="BMK3" s="61"/>
      <c r="BML3" s="61"/>
      <c r="BMM3" s="61"/>
      <c r="BMN3" s="61"/>
      <c r="BMO3" s="61"/>
      <c r="BMP3" s="61"/>
      <c r="BMQ3" s="61"/>
      <c r="BMR3" s="61"/>
      <c r="BMS3" s="61"/>
      <c r="BMT3" s="61"/>
      <c r="BMU3" s="61"/>
      <c r="BMV3" s="61"/>
      <c r="BMW3" s="61"/>
      <c r="BMX3" s="61"/>
      <c r="BMY3" s="61"/>
      <c r="BMZ3" s="61"/>
      <c r="BNA3" s="61"/>
      <c r="BNB3" s="61"/>
      <c r="BNC3" s="61"/>
      <c r="BND3" s="61"/>
      <c r="BNE3" s="61"/>
      <c r="BNF3" s="61"/>
      <c r="BNG3" s="61"/>
      <c r="BNH3" s="61"/>
      <c r="BNI3" s="61"/>
      <c r="BNJ3" s="61"/>
      <c r="BNK3" s="61"/>
      <c r="BNL3" s="61"/>
      <c r="BNM3" s="61"/>
      <c r="BNN3" s="61"/>
      <c r="BNO3" s="61"/>
      <c r="BNP3" s="61"/>
      <c r="BNQ3" s="61"/>
      <c r="BNR3" s="61"/>
      <c r="BNS3" s="61"/>
      <c r="BNT3" s="61"/>
      <c r="BNU3" s="61"/>
      <c r="BNV3" s="61"/>
      <c r="BNW3" s="61"/>
      <c r="BNX3" s="61"/>
      <c r="BNY3" s="61"/>
      <c r="BNZ3" s="61"/>
      <c r="BOA3" s="61"/>
      <c r="BOB3" s="61"/>
      <c r="BOC3" s="61"/>
      <c r="BOD3" s="61"/>
      <c r="BOE3" s="61"/>
      <c r="BOF3" s="61"/>
      <c r="BOG3" s="61"/>
      <c r="BOH3" s="61"/>
      <c r="BOI3" s="61"/>
      <c r="BOJ3" s="61"/>
      <c r="BOK3" s="61"/>
      <c r="BOL3" s="61"/>
      <c r="BOM3" s="61"/>
      <c r="BON3" s="61"/>
      <c r="BOO3" s="61"/>
      <c r="BOP3" s="61"/>
      <c r="BOQ3" s="61"/>
      <c r="BOR3" s="61"/>
      <c r="BOS3" s="61"/>
      <c r="BOT3" s="61"/>
      <c r="BOU3" s="61"/>
      <c r="BOV3" s="61"/>
      <c r="BOW3" s="61"/>
      <c r="BOX3" s="61"/>
      <c r="BOY3" s="61"/>
      <c r="BOZ3" s="61"/>
      <c r="BPA3" s="61"/>
      <c r="BPB3" s="61"/>
      <c r="BPC3" s="61"/>
      <c r="BPD3" s="61"/>
      <c r="BPE3" s="61"/>
      <c r="BPF3" s="61"/>
      <c r="BPG3" s="61"/>
      <c r="BPH3" s="61"/>
      <c r="BPI3" s="61"/>
      <c r="BPJ3" s="61"/>
      <c r="BPK3" s="61"/>
      <c r="BPL3" s="61"/>
      <c r="BPM3" s="61"/>
      <c r="BPN3" s="61"/>
      <c r="BPO3" s="61"/>
      <c r="BPP3" s="61"/>
      <c r="BPQ3" s="61"/>
      <c r="BPR3" s="61"/>
      <c r="BPS3" s="61"/>
      <c r="BPT3" s="61"/>
      <c r="BPU3" s="61"/>
      <c r="BPV3" s="61"/>
      <c r="BPW3" s="61"/>
      <c r="BPX3" s="61"/>
      <c r="BPY3" s="61"/>
      <c r="BPZ3" s="61"/>
      <c r="BQA3" s="61"/>
      <c r="BQB3" s="61"/>
      <c r="BQC3" s="61"/>
      <c r="BQD3" s="61"/>
      <c r="BQE3" s="61"/>
      <c r="BQF3" s="61"/>
      <c r="BQG3" s="61"/>
      <c r="BQH3" s="61"/>
      <c r="BQI3" s="61"/>
      <c r="BQJ3" s="61"/>
      <c r="BQK3" s="61"/>
      <c r="BQL3" s="61"/>
      <c r="BQM3" s="61"/>
      <c r="BQN3" s="61"/>
      <c r="BQO3" s="61"/>
      <c r="BQP3" s="61"/>
      <c r="BQQ3" s="61"/>
      <c r="BQR3" s="61"/>
      <c r="BQS3" s="61"/>
      <c r="BQT3" s="61"/>
      <c r="BQU3" s="61"/>
      <c r="BQV3" s="61"/>
      <c r="BQW3" s="61"/>
      <c r="BQX3" s="61"/>
      <c r="BQY3" s="61"/>
      <c r="BQZ3" s="61"/>
      <c r="BRA3" s="61"/>
      <c r="BRB3" s="61"/>
      <c r="BRC3" s="61"/>
      <c r="BRD3" s="61"/>
      <c r="BRE3" s="61"/>
      <c r="BRF3" s="61"/>
      <c r="BRG3" s="61"/>
      <c r="BRH3" s="61"/>
      <c r="BRI3" s="61"/>
      <c r="BRJ3" s="61"/>
      <c r="BRK3" s="61"/>
      <c r="BRL3" s="61"/>
      <c r="BRM3" s="61"/>
      <c r="BRN3" s="61"/>
      <c r="BRO3" s="61"/>
      <c r="BRP3" s="61"/>
      <c r="BRQ3" s="61"/>
      <c r="BRR3" s="61"/>
      <c r="BRS3" s="61"/>
      <c r="BRT3" s="61"/>
      <c r="BRU3" s="61"/>
      <c r="BRV3" s="61"/>
      <c r="BRW3" s="61"/>
      <c r="BRX3" s="61"/>
      <c r="BRY3" s="61"/>
      <c r="BRZ3" s="61"/>
      <c r="BSA3" s="61"/>
      <c r="BSB3" s="61"/>
      <c r="BSC3" s="61"/>
      <c r="BSD3" s="61"/>
      <c r="BSE3" s="61"/>
      <c r="BSF3" s="61"/>
      <c r="BSG3" s="61"/>
      <c r="BSH3" s="61"/>
      <c r="BSI3" s="61"/>
      <c r="BSJ3" s="61"/>
      <c r="BSK3" s="61"/>
      <c r="BSL3" s="61"/>
      <c r="BSM3" s="61"/>
      <c r="BSN3" s="61"/>
      <c r="BSO3" s="61"/>
      <c r="BSP3" s="61"/>
      <c r="BSQ3" s="61"/>
      <c r="BSR3" s="61"/>
      <c r="BSS3" s="61"/>
      <c r="BST3" s="61"/>
      <c r="BSU3" s="61"/>
      <c r="BSV3" s="61"/>
      <c r="BSW3" s="61"/>
      <c r="BSX3" s="61"/>
      <c r="BSY3" s="61"/>
      <c r="BSZ3" s="61"/>
      <c r="BTA3" s="61"/>
      <c r="BTB3" s="61"/>
      <c r="BTC3" s="61"/>
      <c r="BTD3" s="61"/>
      <c r="BTE3" s="61"/>
      <c r="BTF3" s="61"/>
      <c r="BTG3" s="61"/>
      <c r="BTH3" s="61"/>
      <c r="BTI3" s="61"/>
      <c r="BTJ3" s="61"/>
      <c r="BTK3" s="61"/>
      <c r="BTL3" s="61"/>
      <c r="BTM3" s="61"/>
      <c r="BTN3" s="61"/>
      <c r="BTO3" s="61"/>
      <c r="BTP3" s="61"/>
      <c r="BTQ3" s="61"/>
      <c r="BTR3" s="61"/>
      <c r="BTS3" s="61"/>
      <c r="BTT3" s="61"/>
      <c r="BTU3" s="61"/>
      <c r="BTV3" s="61"/>
      <c r="BTW3" s="61"/>
      <c r="BTX3" s="61"/>
      <c r="BTY3" s="61"/>
      <c r="BTZ3" s="61"/>
      <c r="BUA3" s="61"/>
      <c r="BUB3" s="61"/>
      <c r="BUC3" s="61"/>
      <c r="BUD3" s="61"/>
      <c r="BUE3" s="61"/>
      <c r="BUF3" s="61"/>
      <c r="BUG3" s="61"/>
      <c r="BUH3" s="61"/>
      <c r="BUI3" s="61"/>
      <c r="BUJ3" s="61"/>
      <c r="BUK3" s="61"/>
      <c r="BUL3" s="61"/>
      <c r="BUM3" s="61"/>
      <c r="BUN3" s="61"/>
      <c r="BUO3" s="61"/>
      <c r="BUP3" s="61"/>
      <c r="BUQ3" s="61"/>
      <c r="BUR3" s="61"/>
      <c r="BUS3" s="61"/>
      <c r="BUT3" s="61"/>
      <c r="BUU3" s="61"/>
      <c r="BUV3" s="61"/>
      <c r="BUW3" s="61"/>
      <c r="BUX3" s="61"/>
      <c r="BUY3" s="61"/>
      <c r="BUZ3" s="61"/>
      <c r="BVA3" s="61"/>
      <c r="BVB3" s="61"/>
      <c r="BVC3" s="61"/>
      <c r="BVD3" s="61"/>
      <c r="BVE3" s="61"/>
      <c r="BVF3" s="61"/>
      <c r="BVG3" s="61"/>
      <c r="BVH3" s="61"/>
      <c r="BVI3" s="61"/>
      <c r="BVJ3" s="61"/>
      <c r="BVK3" s="61"/>
      <c r="BVL3" s="61"/>
      <c r="BVM3" s="61"/>
      <c r="BVN3" s="61"/>
      <c r="BVO3" s="61"/>
      <c r="BVP3" s="61"/>
      <c r="BVQ3" s="61"/>
      <c r="BVR3" s="61"/>
      <c r="BVS3" s="61"/>
      <c r="BVT3" s="61"/>
      <c r="BVU3" s="61"/>
      <c r="BVV3" s="61"/>
      <c r="BVW3" s="61"/>
      <c r="BVX3" s="61"/>
      <c r="BVY3" s="61"/>
      <c r="BVZ3" s="61"/>
      <c r="BWA3" s="61"/>
      <c r="BWB3" s="61"/>
      <c r="BWC3" s="61"/>
      <c r="BWD3" s="61"/>
      <c r="BWE3" s="61"/>
      <c r="BWF3" s="61"/>
      <c r="BWG3" s="61"/>
      <c r="BWH3" s="61"/>
      <c r="BWI3" s="61"/>
      <c r="BWJ3" s="61"/>
      <c r="BWK3" s="61"/>
      <c r="BWL3" s="61"/>
      <c r="BWM3" s="61"/>
      <c r="BWN3" s="61"/>
      <c r="BWO3" s="61"/>
      <c r="BWP3" s="61"/>
      <c r="BWQ3" s="61"/>
      <c r="BWR3" s="61"/>
      <c r="BWS3" s="61"/>
      <c r="BWT3" s="61"/>
      <c r="BWU3" s="61"/>
      <c r="BWV3" s="61"/>
      <c r="BWW3" s="61"/>
      <c r="BWX3" s="61"/>
      <c r="BWY3" s="61"/>
      <c r="BWZ3" s="61"/>
      <c r="BXA3" s="61"/>
      <c r="BXB3" s="61"/>
      <c r="BXC3" s="61"/>
      <c r="BXD3" s="61"/>
      <c r="BXE3" s="61"/>
      <c r="BXF3" s="61"/>
      <c r="BXG3" s="61"/>
      <c r="BXH3" s="61"/>
      <c r="BXI3" s="61"/>
      <c r="BXJ3" s="61"/>
      <c r="BXK3" s="61"/>
      <c r="BXL3" s="61"/>
      <c r="BXM3" s="61"/>
      <c r="BXN3" s="61"/>
      <c r="BXO3" s="61"/>
      <c r="BXP3" s="61"/>
      <c r="BXQ3" s="61"/>
      <c r="BXR3" s="61"/>
      <c r="BXS3" s="61"/>
      <c r="BXT3" s="61"/>
      <c r="BXU3" s="61"/>
      <c r="BXV3" s="61"/>
      <c r="BXW3" s="61"/>
      <c r="BXX3" s="61"/>
      <c r="BXY3" s="61"/>
      <c r="BXZ3" s="61"/>
      <c r="BYA3" s="61"/>
      <c r="BYB3" s="61"/>
      <c r="BYC3" s="61"/>
      <c r="BYD3" s="61"/>
      <c r="BYE3" s="61"/>
      <c r="BYF3" s="61"/>
      <c r="BYG3" s="61"/>
      <c r="BYH3" s="61"/>
      <c r="BYI3" s="61"/>
      <c r="BYJ3" s="61"/>
      <c r="BYK3" s="61"/>
      <c r="BYL3" s="61"/>
      <c r="BYM3" s="61"/>
      <c r="BYN3" s="61"/>
      <c r="BYO3" s="61"/>
      <c r="BYP3" s="61"/>
      <c r="BYQ3" s="61"/>
      <c r="BYR3" s="61"/>
      <c r="BYS3" s="61"/>
      <c r="BYT3" s="61"/>
      <c r="BYU3" s="61"/>
      <c r="BYV3" s="61"/>
      <c r="BYW3" s="61"/>
      <c r="BYX3" s="61"/>
      <c r="BYY3" s="61"/>
      <c r="BYZ3" s="61"/>
      <c r="BZA3" s="61"/>
      <c r="BZB3" s="61"/>
      <c r="BZC3" s="61"/>
      <c r="BZD3" s="61"/>
      <c r="BZE3" s="61"/>
      <c r="BZF3" s="61"/>
      <c r="BZG3" s="61"/>
      <c r="BZH3" s="61"/>
      <c r="BZI3" s="61"/>
      <c r="BZJ3" s="61"/>
      <c r="BZK3" s="61"/>
      <c r="BZL3" s="61"/>
      <c r="BZM3" s="61"/>
      <c r="BZN3" s="61"/>
      <c r="BZO3" s="61"/>
      <c r="BZP3" s="61"/>
      <c r="BZQ3" s="61"/>
      <c r="BZR3" s="61"/>
      <c r="BZS3" s="61"/>
      <c r="BZT3" s="61"/>
      <c r="BZU3" s="61"/>
      <c r="BZV3" s="61"/>
      <c r="BZW3" s="61"/>
      <c r="BZX3" s="61"/>
      <c r="BZY3" s="61"/>
      <c r="BZZ3" s="61"/>
      <c r="CAA3" s="61"/>
      <c r="CAB3" s="61"/>
      <c r="CAC3" s="61"/>
      <c r="CAD3" s="61"/>
      <c r="CAE3" s="61"/>
      <c r="CAF3" s="61"/>
      <c r="CAG3" s="61"/>
      <c r="CAH3" s="61"/>
      <c r="CAI3" s="61"/>
      <c r="CAJ3" s="61"/>
      <c r="CAK3" s="61"/>
      <c r="CAL3" s="61"/>
      <c r="CAM3" s="61"/>
      <c r="CAN3" s="61"/>
      <c r="CAO3" s="61"/>
      <c r="CAP3" s="61"/>
      <c r="CAQ3" s="61"/>
      <c r="CAR3" s="61"/>
      <c r="CAS3" s="61"/>
      <c r="CAT3" s="61"/>
      <c r="CAU3" s="61"/>
      <c r="CAV3" s="61"/>
      <c r="CAW3" s="61"/>
      <c r="CAX3" s="61"/>
      <c r="CAY3" s="61"/>
      <c r="CAZ3" s="61"/>
      <c r="CBA3" s="61"/>
      <c r="CBB3" s="61"/>
      <c r="CBC3" s="61"/>
      <c r="CBD3" s="61"/>
      <c r="CBE3" s="61"/>
      <c r="CBF3" s="61"/>
      <c r="CBG3" s="61"/>
      <c r="CBH3" s="61"/>
      <c r="CBI3" s="61"/>
      <c r="CBJ3" s="61"/>
      <c r="CBK3" s="61"/>
      <c r="CBL3" s="61"/>
      <c r="CBM3" s="61"/>
      <c r="CBN3" s="61"/>
      <c r="CBO3" s="61"/>
      <c r="CBP3" s="61"/>
      <c r="CBQ3" s="61"/>
      <c r="CBR3" s="61"/>
      <c r="CBS3" s="61"/>
      <c r="CBT3" s="61"/>
      <c r="CBU3" s="61"/>
      <c r="CBV3" s="61"/>
      <c r="CBW3" s="61"/>
      <c r="CBX3" s="61"/>
      <c r="CBY3" s="61"/>
      <c r="CBZ3" s="61"/>
      <c r="CCA3" s="61"/>
      <c r="CCB3" s="61"/>
      <c r="CCC3" s="61"/>
      <c r="CCD3" s="61"/>
      <c r="CCE3" s="61"/>
      <c r="CCF3" s="61"/>
      <c r="CCG3" s="61"/>
      <c r="CCH3" s="61"/>
      <c r="CCI3" s="61"/>
      <c r="CCJ3" s="61"/>
      <c r="CCK3" s="61"/>
      <c r="CCL3" s="61"/>
      <c r="CCM3" s="61"/>
      <c r="CCN3" s="61"/>
      <c r="CCO3" s="61"/>
      <c r="CCP3" s="61"/>
      <c r="CCQ3" s="61"/>
      <c r="CCR3" s="61"/>
      <c r="CCS3" s="61"/>
      <c r="CCT3" s="61"/>
      <c r="CCU3" s="61"/>
      <c r="CCV3" s="61"/>
      <c r="CCW3" s="61"/>
      <c r="CCX3" s="61"/>
      <c r="CCY3" s="61"/>
      <c r="CCZ3" s="61"/>
      <c r="CDA3" s="61"/>
      <c r="CDB3" s="61"/>
      <c r="CDC3" s="61"/>
      <c r="CDD3" s="61"/>
      <c r="CDE3" s="61"/>
      <c r="CDF3" s="61"/>
      <c r="CDG3" s="61"/>
      <c r="CDH3" s="61"/>
      <c r="CDI3" s="61"/>
      <c r="CDJ3" s="61"/>
      <c r="CDK3" s="61"/>
      <c r="CDL3" s="61"/>
      <c r="CDM3" s="61"/>
      <c r="CDN3" s="61"/>
      <c r="CDO3" s="61"/>
      <c r="CDP3" s="61"/>
      <c r="CDQ3" s="61"/>
      <c r="CDR3" s="61"/>
      <c r="CDS3" s="61"/>
      <c r="CDT3" s="61"/>
      <c r="CDU3" s="61"/>
      <c r="CDV3" s="61"/>
      <c r="CDW3" s="61"/>
      <c r="CDX3" s="61"/>
      <c r="CDY3" s="61"/>
      <c r="CDZ3" s="61"/>
      <c r="CEA3" s="61"/>
      <c r="CEB3" s="61"/>
      <c r="CEC3" s="61"/>
      <c r="CED3" s="61"/>
      <c r="CEE3" s="61"/>
      <c r="CEF3" s="61"/>
      <c r="CEG3" s="61"/>
      <c r="CEH3" s="61"/>
      <c r="CEI3" s="61"/>
      <c r="CEJ3" s="61"/>
      <c r="CEK3" s="61"/>
      <c r="CEL3" s="61"/>
      <c r="CEM3" s="61"/>
      <c r="CEN3" s="61"/>
      <c r="CEO3" s="61"/>
      <c r="CEP3" s="61"/>
      <c r="CEQ3" s="61"/>
      <c r="CER3" s="61"/>
      <c r="CES3" s="61"/>
      <c r="CET3" s="61"/>
      <c r="CEU3" s="61"/>
      <c r="CEV3" s="61"/>
      <c r="CEW3" s="61"/>
      <c r="CEX3" s="61"/>
      <c r="CEY3" s="61"/>
      <c r="CEZ3" s="61"/>
      <c r="CFA3" s="61"/>
      <c r="CFB3" s="61"/>
      <c r="CFC3" s="61"/>
      <c r="CFD3" s="61"/>
      <c r="CFE3" s="61"/>
      <c r="CFF3" s="61"/>
      <c r="CFG3" s="61"/>
      <c r="CFH3" s="61"/>
      <c r="CFI3" s="61"/>
      <c r="CFJ3" s="61"/>
      <c r="CFK3" s="61"/>
      <c r="CFL3" s="61"/>
      <c r="CFM3" s="61"/>
      <c r="CFN3" s="61"/>
      <c r="CFO3" s="61"/>
      <c r="CFP3" s="61"/>
      <c r="CFQ3" s="61"/>
      <c r="CFR3" s="61"/>
      <c r="CFS3" s="61"/>
      <c r="CFT3" s="61"/>
      <c r="CFU3" s="61"/>
      <c r="CFV3" s="61"/>
      <c r="CFW3" s="61"/>
      <c r="CFX3" s="61"/>
      <c r="CFY3" s="61"/>
      <c r="CFZ3" s="61"/>
      <c r="CGA3" s="61"/>
      <c r="CGB3" s="61"/>
      <c r="CGC3" s="61"/>
      <c r="CGD3" s="61"/>
      <c r="CGE3" s="61"/>
      <c r="CGF3" s="61"/>
      <c r="CGG3" s="61"/>
      <c r="CGH3" s="61"/>
      <c r="CGI3" s="61"/>
      <c r="CGJ3" s="61"/>
      <c r="CGK3" s="61"/>
      <c r="CGL3" s="61"/>
      <c r="CGM3" s="61"/>
      <c r="CGN3" s="61"/>
      <c r="CGO3" s="61"/>
      <c r="CGP3" s="61"/>
      <c r="CGQ3" s="61"/>
      <c r="CGR3" s="61"/>
      <c r="CGS3" s="61"/>
      <c r="CGT3" s="61"/>
      <c r="CGU3" s="61"/>
      <c r="CGV3" s="61"/>
      <c r="CGW3" s="61"/>
      <c r="CGX3" s="61"/>
      <c r="CGY3" s="61"/>
      <c r="CGZ3" s="61"/>
      <c r="CHA3" s="61"/>
      <c r="CHB3" s="61"/>
      <c r="CHC3" s="61"/>
      <c r="CHD3" s="61"/>
      <c r="CHE3" s="61"/>
      <c r="CHF3" s="61"/>
      <c r="CHG3" s="61"/>
      <c r="CHH3" s="61"/>
      <c r="CHI3" s="61"/>
      <c r="CHJ3" s="61"/>
      <c r="CHK3" s="61"/>
      <c r="CHL3" s="61"/>
      <c r="CHM3" s="61"/>
      <c r="CHN3" s="61"/>
      <c r="CHO3" s="61"/>
      <c r="CHP3" s="61"/>
      <c r="CHQ3" s="61"/>
      <c r="CHR3" s="61"/>
      <c r="CHS3" s="61"/>
      <c r="CHT3" s="61"/>
      <c r="CHU3" s="61"/>
      <c r="CHV3" s="61"/>
      <c r="CHW3" s="61"/>
      <c r="CHX3" s="61"/>
      <c r="CHY3" s="61"/>
      <c r="CHZ3" s="61"/>
      <c r="CIA3" s="61"/>
      <c r="CIB3" s="61"/>
      <c r="CIC3" s="61"/>
      <c r="CID3" s="61"/>
      <c r="CIE3" s="61"/>
      <c r="CIF3" s="61"/>
      <c r="CIG3" s="61"/>
      <c r="CIH3" s="61"/>
      <c r="CII3" s="61"/>
      <c r="CIJ3" s="61"/>
      <c r="CIK3" s="61"/>
      <c r="CIL3" s="61"/>
      <c r="CIM3" s="61"/>
      <c r="CIN3" s="61"/>
      <c r="CIO3" s="61"/>
      <c r="CIP3" s="61"/>
      <c r="CIQ3" s="61"/>
      <c r="CIR3" s="61"/>
      <c r="CIS3" s="61"/>
      <c r="CIT3" s="61"/>
      <c r="CIU3" s="61"/>
      <c r="CIV3" s="61"/>
      <c r="CIW3" s="61"/>
      <c r="CIX3" s="61"/>
      <c r="CIY3" s="61"/>
      <c r="CIZ3" s="61"/>
      <c r="CJA3" s="61"/>
      <c r="CJB3" s="61"/>
      <c r="CJC3" s="61"/>
      <c r="CJD3" s="61"/>
      <c r="CJE3" s="61"/>
      <c r="CJF3" s="61"/>
      <c r="CJG3" s="61"/>
      <c r="CJH3" s="61"/>
      <c r="CJI3" s="61"/>
      <c r="CJJ3" s="61"/>
      <c r="CJK3" s="61"/>
      <c r="CJL3" s="61"/>
      <c r="CJM3" s="61"/>
      <c r="CJN3" s="61"/>
      <c r="CJO3" s="61"/>
      <c r="CJP3" s="61"/>
      <c r="CJQ3" s="61"/>
      <c r="CJR3" s="61"/>
      <c r="CJS3" s="61"/>
      <c r="CJT3" s="61"/>
      <c r="CJU3" s="61"/>
      <c r="CJV3" s="61"/>
      <c r="CJW3" s="61"/>
      <c r="CJX3" s="61"/>
      <c r="CJY3" s="61"/>
      <c r="CJZ3" s="61"/>
      <c r="CKA3" s="61"/>
      <c r="CKB3" s="61"/>
      <c r="CKC3" s="61"/>
      <c r="CKD3" s="61"/>
      <c r="CKE3" s="61"/>
      <c r="CKF3" s="61"/>
      <c r="CKG3" s="61"/>
      <c r="CKH3" s="61"/>
      <c r="CKI3" s="61"/>
      <c r="CKJ3" s="61"/>
      <c r="CKK3" s="61"/>
      <c r="CKL3" s="61"/>
      <c r="CKM3" s="61"/>
      <c r="CKN3" s="61"/>
      <c r="CKO3" s="61"/>
      <c r="CKP3" s="61"/>
      <c r="CKQ3" s="61"/>
      <c r="CKR3" s="61"/>
      <c r="CKS3" s="61"/>
      <c r="CKT3" s="61"/>
      <c r="CKU3" s="61"/>
      <c r="CKV3" s="61"/>
      <c r="CKW3" s="61"/>
      <c r="CKX3" s="61"/>
      <c r="CKY3" s="61"/>
      <c r="CKZ3" s="61"/>
      <c r="CLA3" s="61"/>
      <c r="CLB3" s="61"/>
      <c r="CLC3" s="61"/>
      <c r="CLD3" s="61"/>
      <c r="CLE3" s="61"/>
      <c r="CLF3" s="61"/>
      <c r="CLG3" s="61"/>
      <c r="CLH3" s="61"/>
      <c r="CLI3" s="61"/>
      <c r="CLJ3" s="61"/>
      <c r="CLK3" s="61"/>
      <c r="CLL3" s="61"/>
      <c r="CLM3" s="61"/>
      <c r="CLN3" s="61"/>
      <c r="CLO3" s="61"/>
      <c r="CLP3" s="61"/>
      <c r="CLQ3" s="61"/>
      <c r="CLR3" s="61"/>
      <c r="CLS3" s="61"/>
      <c r="CLT3" s="61"/>
      <c r="CLU3" s="61"/>
      <c r="CLV3" s="61"/>
      <c r="CLW3" s="61"/>
      <c r="CLX3" s="61"/>
      <c r="CLY3" s="61"/>
      <c r="CLZ3" s="61"/>
      <c r="CMA3" s="61"/>
      <c r="CMB3" s="61"/>
      <c r="CMC3" s="61"/>
      <c r="CMD3" s="61"/>
      <c r="CME3" s="61"/>
      <c r="CMF3" s="61"/>
      <c r="CMG3" s="61"/>
      <c r="CMH3" s="61"/>
      <c r="CMI3" s="61"/>
      <c r="CMJ3" s="61"/>
      <c r="CMK3" s="61"/>
      <c r="CML3" s="61"/>
      <c r="CMM3" s="61"/>
      <c r="CMN3" s="61"/>
      <c r="CMO3" s="61"/>
      <c r="CMP3" s="61"/>
      <c r="CMQ3" s="61"/>
      <c r="CMR3" s="61"/>
      <c r="CMS3" s="61"/>
      <c r="CMT3" s="61"/>
      <c r="CMU3" s="61"/>
      <c r="CMV3" s="61"/>
      <c r="CMW3" s="61"/>
      <c r="CMX3" s="61"/>
      <c r="CMY3" s="61"/>
      <c r="CMZ3" s="61"/>
      <c r="CNA3" s="61"/>
      <c r="CNB3" s="61"/>
      <c r="CNC3" s="61"/>
      <c r="CND3" s="61"/>
      <c r="CNE3" s="61"/>
      <c r="CNF3" s="61"/>
      <c r="CNG3" s="61"/>
      <c r="CNH3" s="61"/>
      <c r="CNI3" s="61"/>
      <c r="CNJ3" s="61"/>
      <c r="CNK3" s="61"/>
      <c r="CNL3" s="61"/>
      <c r="CNM3" s="61"/>
      <c r="CNN3" s="61"/>
      <c r="CNO3" s="61"/>
      <c r="CNP3" s="61"/>
      <c r="CNQ3" s="61"/>
      <c r="CNR3" s="61"/>
      <c r="CNS3" s="61"/>
      <c r="CNT3" s="61"/>
      <c r="CNU3" s="61"/>
      <c r="CNV3" s="61"/>
      <c r="CNW3" s="61"/>
      <c r="CNX3" s="61"/>
      <c r="CNY3" s="61"/>
      <c r="CNZ3" s="61"/>
      <c r="COA3" s="61"/>
      <c r="COB3" s="61"/>
      <c r="COC3" s="61"/>
      <c r="COD3" s="61"/>
      <c r="COE3" s="61"/>
      <c r="COF3" s="61"/>
      <c r="COG3" s="61"/>
      <c r="COH3" s="61"/>
      <c r="COI3" s="61"/>
      <c r="COJ3" s="61"/>
      <c r="COK3" s="61"/>
      <c r="COL3" s="61"/>
      <c r="COM3" s="61"/>
      <c r="CON3" s="61"/>
      <c r="COO3" s="61"/>
      <c r="COP3" s="61"/>
      <c r="COQ3" s="61"/>
      <c r="COR3" s="61"/>
      <c r="COS3" s="61"/>
      <c r="COT3" s="61"/>
      <c r="COU3" s="61"/>
      <c r="COV3" s="61"/>
      <c r="COW3" s="61"/>
      <c r="COX3" s="61"/>
      <c r="COY3" s="61"/>
      <c r="COZ3" s="61"/>
      <c r="CPA3" s="61"/>
      <c r="CPB3" s="61"/>
      <c r="CPC3" s="61"/>
      <c r="CPD3" s="61"/>
      <c r="CPE3" s="61"/>
      <c r="CPF3" s="61"/>
      <c r="CPG3" s="61"/>
      <c r="CPH3" s="61"/>
      <c r="CPI3" s="61"/>
      <c r="CPJ3" s="61"/>
      <c r="CPK3" s="61"/>
      <c r="CPL3" s="61"/>
      <c r="CPM3" s="61"/>
      <c r="CPN3" s="61"/>
      <c r="CPO3" s="61"/>
      <c r="CPP3" s="61"/>
      <c r="CPQ3" s="61"/>
      <c r="CPR3" s="61"/>
      <c r="CPS3" s="61"/>
      <c r="CPT3" s="61"/>
      <c r="CPU3" s="61"/>
      <c r="CPV3" s="61"/>
      <c r="CPW3" s="61"/>
      <c r="CPX3" s="61"/>
      <c r="CPY3" s="61"/>
      <c r="CPZ3" s="61"/>
      <c r="CQA3" s="61"/>
      <c r="CQB3" s="61"/>
      <c r="CQC3" s="61"/>
      <c r="CQD3" s="61"/>
      <c r="CQE3" s="61"/>
      <c r="CQF3" s="61"/>
      <c r="CQG3" s="61"/>
      <c r="CQH3" s="61"/>
      <c r="CQI3" s="61"/>
      <c r="CQJ3" s="61"/>
      <c r="CQK3" s="61"/>
      <c r="CQL3" s="61"/>
      <c r="CQM3" s="61"/>
      <c r="CQN3" s="61"/>
      <c r="CQO3" s="61"/>
      <c r="CQP3" s="61"/>
      <c r="CQQ3" s="61"/>
      <c r="CQR3" s="61"/>
      <c r="CQS3" s="61"/>
      <c r="CQT3" s="61"/>
      <c r="CQU3" s="61"/>
      <c r="CQV3" s="61"/>
      <c r="CQW3" s="61"/>
      <c r="CQX3" s="61"/>
      <c r="CQY3" s="61"/>
      <c r="CQZ3" s="61"/>
      <c r="CRA3" s="61"/>
      <c r="CRB3" s="61"/>
      <c r="CRC3" s="61"/>
      <c r="CRD3" s="61"/>
      <c r="CRE3" s="61"/>
      <c r="CRF3" s="61"/>
      <c r="CRG3" s="61"/>
      <c r="CRH3" s="61"/>
      <c r="CRI3" s="61"/>
      <c r="CRJ3" s="61"/>
      <c r="CRK3" s="61"/>
      <c r="CRL3" s="61"/>
      <c r="CRM3" s="61"/>
      <c r="CRN3" s="61"/>
      <c r="CRO3" s="61"/>
      <c r="CRP3" s="61"/>
      <c r="CRQ3" s="61"/>
      <c r="CRR3" s="61"/>
      <c r="CRS3" s="61"/>
      <c r="CRT3" s="61"/>
      <c r="CRU3" s="61"/>
      <c r="CRV3" s="61"/>
      <c r="CRW3" s="61"/>
      <c r="CRX3" s="61"/>
      <c r="CRY3" s="61"/>
      <c r="CRZ3" s="61"/>
      <c r="CSA3" s="61"/>
      <c r="CSB3" s="61"/>
      <c r="CSC3" s="61"/>
      <c r="CSD3" s="61"/>
      <c r="CSE3" s="61"/>
      <c r="CSF3" s="61"/>
      <c r="CSG3" s="61"/>
      <c r="CSH3" s="61"/>
      <c r="CSI3" s="61"/>
      <c r="CSJ3" s="61"/>
      <c r="CSK3" s="61"/>
      <c r="CSL3" s="61"/>
      <c r="CSM3" s="61"/>
      <c r="CSN3" s="61"/>
      <c r="CSO3" s="61"/>
      <c r="CSP3" s="61"/>
      <c r="CSQ3" s="61"/>
      <c r="CSR3" s="61"/>
      <c r="CSS3" s="61"/>
      <c r="CST3" s="61"/>
      <c r="CSU3" s="61"/>
      <c r="CSV3" s="61"/>
      <c r="CSW3" s="61"/>
      <c r="CSX3" s="61"/>
      <c r="CSY3" s="61"/>
      <c r="CSZ3" s="61"/>
      <c r="CTA3" s="61"/>
      <c r="CTB3" s="61"/>
      <c r="CTC3" s="61"/>
      <c r="CTD3" s="61"/>
      <c r="CTE3" s="61"/>
      <c r="CTF3" s="61"/>
      <c r="CTG3" s="61"/>
      <c r="CTH3" s="61"/>
      <c r="CTI3" s="61"/>
      <c r="CTJ3" s="61"/>
      <c r="CTK3" s="61"/>
      <c r="CTL3" s="61"/>
      <c r="CTM3" s="61"/>
      <c r="CTN3" s="61"/>
      <c r="CTO3" s="61"/>
      <c r="CTP3" s="61"/>
      <c r="CTQ3" s="61"/>
      <c r="CTR3" s="61"/>
      <c r="CTS3" s="61"/>
      <c r="CTT3" s="61"/>
      <c r="CTU3" s="61"/>
      <c r="CTV3" s="61"/>
      <c r="CTW3" s="61"/>
      <c r="CTX3" s="61"/>
      <c r="CTY3" s="61"/>
      <c r="CTZ3" s="61"/>
      <c r="CUA3" s="61"/>
      <c r="CUB3" s="61"/>
      <c r="CUC3" s="61"/>
      <c r="CUD3" s="61"/>
      <c r="CUE3" s="61"/>
      <c r="CUF3" s="61"/>
      <c r="CUG3" s="61"/>
      <c r="CUH3" s="61"/>
      <c r="CUI3" s="61"/>
      <c r="CUJ3" s="61"/>
      <c r="CUK3" s="61"/>
      <c r="CUL3" s="61"/>
      <c r="CUM3" s="61"/>
      <c r="CUN3" s="61"/>
      <c r="CUO3" s="61"/>
      <c r="CUP3" s="61"/>
      <c r="CUQ3" s="61"/>
      <c r="CUR3" s="61"/>
      <c r="CUS3" s="61"/>
      <c r="CUT3" s="61"/>
      <c r="CUU3" s="61"/>
      <c r="CUV3" s="61"/>
      <c r="CUW3" s="61"/>
      <c r="CUX3" s="61"/>
      <c r="CUY3" s="61"/>
      <c r="CUZ3" s="61"/>
      <c r="CVA3" s="61"/>
      <c r="CVB3" s="61"/>
      <c r="CVC3" s="61"/>
      <c r="CVD3" s="61"/>
      <c r="CVE3" s="61"/>
      <c r="CVF3" s="61"/>
      <c r="CVG3" s="61"/>
      <c r="CVH3" s="61"/>
      <c r="CVI3" s="61"/>
      <c r="CVJ3" s="61"/>
      <c r="CVK3" s="61"/>
      <c r="CVL3" s="61"/>
      <c r="CVM3" s="61"/>
      <c r="CVN3" s="61"/>
      <c r="CVO3" s="61"/>
      <c r="CVP3" s="61"/>
      <c r="CVQ3" s="61"/>
      <c r="CVR3" s="61"/>
      <c r="CVS3" s="61"/>
      <c r="CVT3" s="61"/>
      <c r="CVU3" s="61"/>
      <c r="CVV3" s="61"/>
      <c r="CVW3" s="61"/>
      <c r="CVX3" s="61"/>
      <c r="CVY3" s="61"/>
      <c r="CVZ3" s="61"/>
      <c r="CWA3" s="61"/>
      <c r="CWB3" s="61"/>
      <c r="CWC3" s="61"/>
      <c r="CWD3" s="61"/>
      <c r="CWE3" s="61"/>
      <c r="CWF3" s="61"/>
      <c r="CWG3" s="61"/>
      <c r="CWH3" s="61"/>
      <c r="CWI3" s="61"/>
      <c r="CWJ3" s="61"/>
      <c r="CWK3" s="61"/>
      <c r="CWL3" s="61"/>
      <c r="CWM3" s="61"/>
      <c r="CWN3" s="61"/>
      <c r="CWO3" s="61"/>
      <c r="CWP3" s="61"/>
      <c r="CWQ3" s="61"/>
      <c r="CWR3" s="61"/>
      <c r="CWS3" s="61"/>
      <c r="CWT3" s="61"/>
      <c r="CWU3" s="61"/>
      <c r="CWV3" s="61"/>
      <c r="CWW3" s="61"/>
      <c r="CWX3" s="61"/>
      <c r="CWY3" s="61"/>
      <c r="CWZ3" s="61"/>
      <c r="CXA3" s="61"/>
      <c r="CXB3" s="61"/>
      <c r="CXC3" s="61"/>
      <c r="CXD3" s="61"/>
      <c r="CXE3" s="61"/>
      <c r="CXF3" s="61"/>
      <c r="CXG3" s="61"/>
      <c r="CXH3" s="61"/>
      <c r="CXI3" s="61"/>
      <c r="CXJ3" s="61"/>
      <c r="CXK3" s="61"/>
      <c r="CXL3" s="61"/>
      <c r="CXM3" s="61"/>
      <c r="CXN3" s="61"/>
      <c r="CXO3" s="61"/>
      <c r="CXP3" s="61"/>
      <c r="CXQ3" s="61"/>
      <c r="CXR3" s="61"/>
      <c r="CXS3" s="61"/>
      <c r="CXT3" s="61"/>
      <c r="CXU3" s="61"/>
      <c r="CXV3" s="61"/>
      <c r="CXW3" s="61"/>
      <c r="CXX3" s="61"/>
      <c r="CXY3" s="61"/>
      <c r="CXZ3" s="61"/>
      <c r="CYA3" s="61"/>
      <c r="CYB3" s="61"/>
      <c r="CYC3" s="61"/>
      <c r="CYD3" s="61"/>
      <c r="CYE3" s="61"/>
      <c r="CYF3" s="61"/>
      <c r="CYG3" s="61"/>
      <c r="CYH3" s="61"/>
      <c r="CYI3" s="61"/>
      <c r="CYJ3" s="61"/>
      <c r="CYK3" s="61"/>
      <c r="CYL3" s="61"/>
      <c r="CYM3" s="61"/>
      <c r="CYN3" s="61"/>
      <c r="CYO3" s="61"/>
      <c r="CYP3" s="61"/>
      <c r="CYQ3" s="61"/>
      <c r="CYR3" s="61"/>
      <c r="CYS3" s="61"/>
      <c r="CYT3" s="61"/>
      <c r="CYU3" s="61"/>
      <c r="CYV3" s="61"/>
      <c r="CYW3" s="61"/>
      <c r="CYX3" s="61"/>
      <c r="CYY3" s="61"/>
      <c r="CYZ3" s="61"/>
      <c r="CZA3" s="61"/>
      <c r="CZB3" s="61"/>
      <c r="CZC3" s="61"/>
      <c r="CZD3" s="61"/>
      <c r="CZE3" s="61"/>
      <c r="CZF3" s="61"/>
      <c r="CZG3" s="61"/>
      <c r="CZH3" s="61"/>
      <c r="CZI3" s="61"/>
      <c r="CZJ3" s="61"/>
      <c r="CZK3" s="61"/>
      <c r="CZL3" s="61"/>
      <c r="CZM3" s="61"/>
      <c r="CZN3" s="61"/>
      <c r="CZO3" s="61"/>
      <c r="CZP3" s="61"/>
      <c r="CZQ3" s="61"/>
      <c r="CZR3" s="61"/>
      <c r="CZS3" s="61"/>
      <c r="CZT3" s="61"/>
      <c r="CZU3" s="61"/>
      <c r="CZV3" s="61"/>
      <c r="CZW3" s="61"/>
      <c r="CZX3" s="61"/>
      <c r="CZY3" s="61"/>
      <c r="CZZ3" s="61"/>
      <c r="DAA3" s="61"/>
      <c r="DAB3" s="61"/>
      <c r="DAC3" s="61"/>
      <c r="DAD3" s="61"/>
      <c r="DAE3" s="61"/>
      <c r="DAF3" s="61"/>
      <c r="DAG3" s="61"/>
      <c r="DAH3" s="61"/>
      <c r="DAI3" s="61"/>
      <c r="DAJ3" s="61"/>
      <c r="DAK3" s="61"/>
      <c r="DAL3" s="61"/>
      <c r="DAM3" s="61"/>
      <c r="DAN3" s="61"/>
      <c r="DAO3" s="61"/>
      <c r="DAP3" s="61"/>
      <c r="DAQ3" s="61"/>
      <c r="DAR3" s="61"/>
      <c r="DAS3" s="61"/>
      <c r="DAT3" s="61"/>
      <c r="DAU3" s="61"/>
      <c r="DAV3" s="61"/>
      <c r="DAW3" s="61"/>
      <c r="DAX3" s="61"/>
      <c r="DAY3" s="61"/>
      <c r="DAZ3" s="61"/>
      <c r="DBA3" s="61"/>
      <c r="DBB3" s="61"/>
      <c r="DBC3" s="61"/>
      <c r="DBD3" s="61"/>
      <c r="DBE3" s="61"/>
      <c r="DBF3" s="61"/>
      <c r="DBG3" s="61"/>
      <c r="DBH3" s="61"/>
      <c r="DBI3" s="61"/>
      <c r="DBJ3" s="61"/>
      <c r="DBK3" s="61"/>
      <c r="DBL3" s="61"/>
      <c r="DBM3" s="61"/>
      <c r="DBN3" s="61"/>
      <c r="DBO3" s="61"/>
      <c r="DBP3" s="61"/>
      <c r="DBQ3" s="61"/>
      <c r="DBR3" s="61"/>
      <c r="DBS3" s="61"/>
      <c r="DBT3" s="61"/>
      <c r="DBU3" s="61"/>
      <c r="DBV3" s="61"/>
      <c r="DBW3" s="61"/>
      <c r="DBX3" s="61"/>
      <c r="DBY3" s="61"/>
      <c r="DBZ3" s="61"/>
      <c r="DCA3" s="61"/>
      <c r="DCB3" s="61"/>
      <c r="DCC3" s="61"/>
      <c r="DCD3" s="61"/>
      <c r="DCE3" s="61"/>
      <c r="DCF3" s="61"/>
      <c r="DCG3" s="61"/>
      <c r="DCH3" s="61"/>
      <c r="DCI3" s="61"/>
      <c r="DCJ3" s="61"/>
      <c r="DCK3" s="61"/>
      <c r="DCL3" s="61"/>
      <c r="DCM3" s="61"/>
      <c r="DCN3" s="61"/>
      <c r="DCO3" s="61"/>
      <c r="DCP3" s="61"/>
      <c r="DCQ3" s="61"/>
      <c r="DCR3" s="61"/>
      <c r="DCS3" s="61"/>
      <c r="DCT3" s="61"/>
      <c r="DCU3" s="61"/>
      <c r="DCV3" s="61"/>
      <c r="DCW3" s="61"/>
      <c r="DCX3" s="61"/>
      <c r="DCY3" s="61"/>
      <c r="DCZ3" s="61"/>
      <c r="DDA3" s="61"/>
      <c r="DDB3" s="61"/>
      <c r="DDC3" s="61"/>
      <c r="DDD3" s="61"/>
      <c r="DDE3" s="61"/>
      <c r="DDF3" s="61"/>
      <c r="DDG3" s="61"/>
      <c r="DDH3" s="61"/>
      <c r="DDI3" s="61"/>
      <c r="DDJ3" s="61"/>
      <c r="DDK3" s="61"/>
      <c r="DDL3" s="61"/>
      <c r="DDM3" s="61"/>
      <c r="DDN3" s="61"/>
      <c r="DDO3" s="61"/>
      <c r="DDP3" s="61"/>
      <c r="DDQ3" s="61"/>
      <c r="DDR3" s="61"/>
      <c r="DDS3" s="61"/>
      <c r="DDT3" s="61"/>
      <c r="DDU3" s="61"/>
      <c r="DDV3" s="61"/>
      <c r="DDW3" s="61"/>
      <c r="DDX3" s="61"/>
      <c r="DDY3" s="61"/>
      <c r="DDZ3" s="61"/>
      <c r="DEA3" s="61"/>
      <c r="DEB3" s="61"/>
      <c r="DEC3" s="61"/>
      <c r="DED3" s="61"/>
      <c r="DEE3" s="61"/>
      <c r="DEF3" s="61"/>
      <c r="DEG3" s="61"/>
      <c r="DEH3" s="61"/>
      <c r="DEI3" s="61"/>
      <c r="DEJ3" s="61"/>
      <c r="DEK3" s="61"/>
      <c r="DEL3" s="61"/>
      <c r="DEM3" s="61"/>
      <c r="DEN3" s="61"/>
      <c r="DEO3" s="61"/>
      <c r="DEP3" s="61"/>
      <c r="DEQ3" s="61"/>
      <c r="DER3" s="61"/>
      <c r="DES3" s="61"/>
      <c r="DET3" s="61"/>
      <c r="DEU3" s="61"/>
      <c r="DEV3" s="61"/>
      <c r="DEW3" s="61"/>
      <c r="DEX3" s="61"/>
      <c r="DEY3" s="61"/>
      <c r="DEZ3" s="61"/>
      <c r="DFA3" s="61"/>
      <c r="DFB3" s="61"/>
      <c r="DFC3" s="61"/>
      <c r="DFD3" s="61"/>
      <c r="DFE3" s="61"/>
      <c r="DFF3" s="61"/>
      <c r="DFG3" s="61"/>
      <c r="DFH3" s="61"/>
      <c r="DFI3" s="61"/>
      <c r="DFJ3" s="61"/>
      <c r="DFK3" s="61"/>
      <c r="DFL3" s="61"/>
      <c r="DFM3" s="61"/>
      <c r="DFN3" s="61"/>
      <c r="DFO3" s="61"/>
      <c r="DFP3" s="61"/>
      <c r="DFQ3" s="61"/>
      <c r="DFR3" s="61"/>
      <c r="DFS3" s="61"/>
      <c r="DFT3" s="61"/>
      <c r="DFU3" s="61"/>
      <c r="DFV3" s="61"/>
      <c r="DFW3" s="61"/>
      <c r="DFX3" s="61"/>
      <c r="DFY3" s="61"/>
      <c r="DFZ3" s="61"/>
      <c r="DGA3" s="61"/>
      <c r="DGB3" s="61"/>
      <c r="DGC3" s="61"/>
      <c r="DGD3" s="61"/>
      <c r="DGE3" s="61"/>
      <c r="DGF3" s="61"/>
      <c r="DGG3" s="61"/>
      <c r="DGH3" s="61"/>
      <c r="DGI3" s="61"/>
      <c r="DGJ3" s="61"/>
      <c r="DGK3" s="61"/>
      <c r="DGL3" s="61"/>
      <c r="DGM3" s="61"/>
      <c r="DGN3" s="61"/>
      <c r="DGO3" s="61"/>
      <c r="DGP3" s="61"/>
      <c r="DGQ3" s="61"/>
      <c r="DGR3" s="61"/>
      <c r="DGS3" s="61"/>
      <c r="DGT3" s="61"/>
      <c r="DGU3" s="61"/>
      <c r="DGV3" s="61"/>
      <c r="DGW3" s="61"/>
      <c r="DGX3" s="61"/>
      <c r="DGY3" s="61"/>
      <c r="DGZ3" s="61"/>
      <c r="DHA3" s="61"/>
      <c r="DHB3" s="61"/>
      <c r="DHC3" s="61"/>
      <c r="DHD3" s="61"/>
      <c r="DHE3" s="61"/>
      <c r="DHF3" s="61"/>
      <c r="DHG3" s="61"/>
      <c r="DHH3" s="61"/>
      <c r="DHI3" s="61"/>
      <c r="DHJ3" s="61"/>
      <c r="DHK3" s="61"/>
      <c r="DHL3" s="61"/>
      <c r="DHM3" s="61"/>
      <c r="DHN3" s="61"/>
      <c r="DHO3" s="61"/>
      <c r="DHP3" s="61"/>
      <c r="DHQ3" s="61"/>
      <c r="DHR3" s="61"/>
      <c r="DHS3" s="61"/>
      <c r="DHT3" s="61"/>
      <c r="DHU3" s="61"/>
      <c r="DHV3" s="61"/>
      <c r="DHW3" s="61"/>
      <c r="DHX3" s="61"/>
      <c r="DHY3" s="61"/>
      <c r="DHZ3" s="61"/>
      <c r="DIA3" s="61"/>
      <c r="DIB3" s="61"/>
      <c r="DIC3" s="61"/>
      <c r="DID3" s="61"/>
      <c r="DIE3" s="61"/>
      <c r="DIF3" s="61"/>
      <c r="DIG3" s="61"/>
      <c r="DIH3" s="61"/>
      <c r="DII3" s="61"/>
      <c r="DIJ3" s="61"/>
      <c r="DIK3" s="61"/>
      <c r="DIL3" s="61"/>
      <c r="DIM3" s="61"/>
      <c r="DIN3" s="61"/>
      <c r="DIO3" s="61"/>
      <c r="DIP3" s="61"/>
      <c r="DIQ3" s="61"/>
      <c r="DIR3" s="61"/>
      <c r="DIS3" s="61"/>
      <c r="DIT3" s="61"/>
      <c r="DIU3" s="61"/>
      <c r="DIV3" s="61"/>
      <c r="DIW3" s="61"/>
      <c r="DIX3" s="61"/>
      <c r="DIY3" s="61"/>
      <c r="DIZ3" s="61"/>
      <c r="DJA3" s="61"/>
      <c r="DJB3" s="61"/>
      <c r="DJC3" s="61"/>
      <c r="DJD3" s="61"/>
      <c r="DJE3" s="61"/>
      <c r="DJF3" s="61"/>
      <c r="DJG3" s="61"/>
      <c r="DJH3" s="61"/>
      <c r="DJI3" s="61"/>
      <c r="DJJ3" s="61"/>
      <c r="DJK3" s="61"/>
      <c r="DJL3" s="61"/>
      <c r="DJM3" s="61"/>
      <c r="DJN3" s="61"/>
      <c r="DJO3" s="61"/>
      <c r="DJP3" s="61"/>
      <c r="DJQ3" s="61"/>
      <c r="DJR3" s="61"/>
      <c r="DJS3" s="61"/>
      <c r="DJT3" s="61"/>
      <c r="DJU3" s="61"/>
      <c r="DJV3" s="61"/>
      <c r="DJW3" s="61"/>
      <c r="DJX3" s="61"/>
      <c r="DJY3" s="61"/>
      <c r="DJZ3" s="61"/>
      <c r="DKA3" s="61"/>
      <c r="DKB3" s="61"/>
      <c r="DKC3" s="61"/>
      <c r="DKD3" s="61"/>
      <c r="DKE3" s="61"/>
      <c r="DKF3" s="61"/>
      <c r="DKG3" s="61"/>
      <c r="DKH3" s="61"/>
      <c r="DKI3" s="61"/>
      <c r="DKJ3" s="61"/>
      <c r="DKK3" s="61"/>
      <c r="DKL3" s="61"/>
      <c r="DKM3" s="61"/>
      <c r="DKN3" s="61"/>
      <c r="DKO3" s="61"/>
      <c r="DKP3" s="61"/>
      <c r="DKQ3" s="61"/>
      <c r="DKR3" s="61"/>
      <c r="DKS3" s="61"/>
      <c r="DKT3" s="61"/>
      <c r="DKU3" s="61"/>
      <c r="DKV3" s="61"/>
      <c r="DKW3" s="61"/>
      <c r="DKX3" s="61"/>
      <c r="DKY3" s="61"/>
      <c r="DKZ3" s="61"/>
      <c r="DLA3" s="61"/>
      <c r="DLB3" s="61"/>
      <c r="DLC3" s="61"/>
      <c r="DLD3" s="61"/>
      <c r="DLE3" s="61"/>
      <c r="DLF3" s="61"/>
      <c r="DLG3" s="61"/>
      <c r="DLH3" s="61"/>
      <c r="DLI3" s="61"/>
      <c r="DLJ3" s="61"/>
      <c r="DLK3" s="61"/>
      <c r="DLL3" s="61"/>
      <c r="DLM3" s="61"/>
      <c r="DLN3" s="61"/>
      <c r="DLO3" s="61"/>
      <c r="DLP3" s="61"/>
      <c r="DLQ3" s="61"/>
      <c r="DLR3" s="61"/>
      <c r="DLS3" s="61"/>
      <c r="DLT3" s="61"/>
      <c r="DLU3" s="61"/>
      <c r="DLV3" s="61"/>
      <c r="DLW3" s="61"/>
      <c r="DLX3" s="61"/>
      <c r="DLY3" s="61"/>
      <c r="DLZ3" s="61"/>
      <c r="DMA3" s="61"/>
      <c r="DMB3" s="61"/>
      <c r="DMC3" s="61"/>
      <c r="DMD3" s="61"/>
      <c r="DME3" s="61"/>
      <c r="DMF3" s="61"/>
      <c r="DMG3" s="61"/>
      <c r="DMH3" s="61"/>
      <c r="DMI3" s="61"/>
      <c r="DMJ3" s="61"/>
      <c r="DMK3" s="61"/>
      <c r="DML3" s="61"/>
      <c r="DMM3" s="61"/>
      <c r="DMN3" s="61"/>
      <c r="DMO3" s="61"/>
      <c r="DMP3" s="61"/>
      <c r="DMQ3" s="61"/>
      <c r="DMR3" s="61"/>
      <c r="DMS3" s="61"/>
      <c r="DMT3" s="61"/>
      <c r="DMU3" s="61"/>
      <c r="DMV3" s="61"/>
      <c r="DMW3" s="61"/>
      <c r="DMX3" s="61"/>
      <c r="DMY3" s="61"/>
      <c r="DMZ3" s="61"/>
      <c r="DNA3" s="61"/>
      <c r="DNB3" s="61"/>
      <c r="DNC3" s="61"/>
      <c r="DND3" s="61"/>
      <c r="DNE3" s="61"/>
      <c r="DNF3" s="61"/>
      <c r="DNG3" s="61"/>
      <c r="DNH3" s="61"/>
      <c r="DNI3" s="61"/>
      <c r="DNJ3" s="61"/>
      <c r="DNK3" s="61"/>
      <c r="DNL3" s="61"/>
      <c r="DNM3" s="61"/>
      <c r="DNN3" s="61"/>
      <c r="DNO3" s="61"/>
      <c r="DNP3" s="61"/>
      <c r="DNQ3" s="61"/>
      <c r="DNR3" s="61"/>
      <c r="DNS3" s="61"/>
      <c r="DNT3" s="61"/>
      <c r="DNU3" s="61"/>
      <c r="DNV3" s="61"/>
      <c r="DNW3" s="61"/>
      <c r="DNX3" s="61"/>
      <c r="DNY3" s="61"/>
      <c r="DNZ3" s="61"/>
      <c r="DOA3" s="61"/>
      <c r="DOB3" s="61"/>
      <c r="DOC3" s="61"/>
      <c r="DOD3" s="61"/>
      <c r="DOE3" s="61"/>
      <c r="DOF3" s="61"/>
      <c r="DOG3" s="61"/>
      <c r="DOH3" s="61"/>
      <c r="DOI3" s="61"/>
      <c r="DOJ3" s="61"/>
      <c r="DOK3" s="61"/>
      <c r="DOL3" s="61"/>
      <c r="DOM3" s="61"/>
      <c r="DON3" s="61"/>
      <c r="DOO3" s="61"/>
      <c r="DOP3" s="61"/>
      <c r="DOQ3" s="61"/>
      <c r="DOR3" s="61"/>
      <c r="DOS3" s="61"/>
      <c r="DOT3" s="61"/>
      <c r="DOU3" s="61"/>
      <c r="DOV3" s="61"/>
      <c r="DOW3" s="61"/>
      <c r="DOX3" s="61"/>
      <c r="DOY3" s="61"/>
      <c r="DOZ3" s="61"/>
      <c r="DPA3" s="61"/>
      <c r="DPB3" s="61"/>
      <c r="DPC3" s="61"/>
      <c r="DPD3" s="61"/>
      <c r="DPE3" s="61"/>
      <c r="DPF3" s="61"/>
      <c r="DPG3" s="61"/>
      <c r="DPH3" s="61"/>
      <c r="DPI3" s="61"/>
      <c r="DPJ3" s="61"/>
      <c r="DPK3" s="61"/>
      <c r="DPL3" s="61"/>
      <c r="DPM3" s="61"/>
      <c r="DPN3" s="61"/>
      <c r="DPO3" s="61"/>
      <c r="DPP3" s="61"/>
      <c r="DPQ3" s="61"/>
      <c r="DPR3" s="61"/>
      <c r="DPS3" s="61"/>
      <c r="DPT3" s="61"/>
      <c r="DPU3" s="61"/>
      <c r="DPV3" s="61"/>
      <c r="DPW3" s="61"/>
      <c r="DPX3" s="61"/>
      <c r="DPY3" s="61"/>
      <c r="DPZ3" s="61"/>
      <c r="DQA3" s="61"/>
      <c r="DQB3" s="61"/>
      <c r="DQC3" s="61"/>
      <c r="DQD3" s="61"/>
      <c r="DQE3" s="61"/>
      <c r="DQF3" s="61"/>
      <c r="DQG3" s="61"/>
      <c r="DQH3" s="61"/>
      <c r="DQI3" s="61"/>
      <c r="DQJ3" s="61"/>
      <c r="DQK3" s="61"/>
      <c r="DQL3" s="61"/>
      <c r="DQM3" s="61"/>
      <c r="DQN3" s="61"/>
      <c r="DQO3" s="61"/>
      <c r="DQP3" s="61"/>
      <c r="DQQ3" s="61"/>
      <c r="DQR3" s="61"/>
      <c r="DQS3" s="61"/>
      <c r="DQT3" s="61"/>
      <c r="DQU3" s="61"/>
      <c r="DQV3" s="61"/>
      <c r="DQW3" s="61"/>
      <c r="DQX3" s="61"/>
      <c r="DQY3" s="61"/>
      <c r="DQZ3" s="61"/>
      <c r="DRA3" s="61"/>
      <c r="DRB3" s="61"/>
      <c r="DRC3" s="61"/>
      <c r="DRD3" s="61"/>
      <c r="DRE3" s="61"/>
      <c r="DRF3" s="61"/>
      <c r="DRG3" s="61"/>
      <c r="DRH3" s="61"/>
      <c r="DRI3" s="61"/>
      <c r="DRJ3" s="61"/>
      <c r="DRK3" s="61"/>
      <c r="DRL3" s="61"/>
      <c r="DRM3" s="61"/>
      <c r="DRN3" s="61"/>
      <c r="DRO3" s="61"/>
      <c r="DRP3" s="61"/>
      <c r="DRQ3" s="61"/>
      <c r="DRR3" s="61"/>
      <c r="DRS3" s="61"/>
      <c r="DRT3" s="61"/>
      <c r="DRU3" s="61"/>
      <c r="DRV3" s="61"/>
      <c r="DRW3" s="61"/>
      <c r="DRX3" s="61"/>
      <c r="DRY3" s="61"/>
      <c r="DRZ3" s="61"/>
      <c r="DSA3" s="61"/>
      <c r="DSB3" s="61"/>
      <c r="DSC3" s="61"/>
      <c r="DSD3" s="61"/>
      <c r="DSE3" s="61"/>
      <c r="DSF3" s="61"/>
      <c r="DSG3" s="61"/>
      <c r="DSH3" s="61"/>
      <c r="DSI3" s="61"/>
      <c r="DSJ3" s="61"/>
      <c r="DSK3" s="61"/>
      <c r="DSL3" s="61"/>
      <c r="DSM3" s="61"/>
      <c r="DSN3" s="61"/>
      <c r="DSO3" s="61"/>
      <c r="DSP3" s="61"/>
      <c r="DSQ3" s="61"/>
      <c r="DSR3" s="61"/>
      <c r="DSS3" s="61"/>
      <c r="DST3" s="61"/>
      <c r="DSU3" s="61"/>
      <c r="DSV3" s="61"/>
      <c r="DSW3" s="61"/>
      <c r="DSX3" s="61"/>
      <c r="DSY3" s="61"/>
      <c r="DSZ3" s="61"/>
      <c r="DTA3" s="61"/>
      <c r="DTB3" s="61"/>
      <c r="DTC3" s="61"/>
      <c r="DTD3" s="61"/>
      <c r="DTE3" s="61"/>
      <c r="DTF3" s="61"/>
      <c r="DTG3" s="61"/>
      <c r="DTH3" s="61"/>
      <c r="DTI3" s="61"/>
      <c r="DTJ3" s="61"/>
      <c r="DTK3" s="61"/>
      <c r="DTL3" s="61"/>
      <c r="DTM3" s="61"/>
      <c r="DTN3" s="61"/>
      <c r="DTO3" s="61"/>
      <c r="DTP3" s="61"/>
      <c r="DTQ3" s="61"/>
      <c r="DTR3" s="61"/>
      <c r="DTS3" s="61"/>
      <c r="DTT3" s="61"/>
      <c r="DTU3" s="61"/>
      <c r="DTV3" s="61"/>
      <c r="DTW3" s="61"/>
      <c r="DTX3" s="61"/>
      <c r="DTY3" s="61"/>
      <c r="DTZ3" s="61"/>
      <c r="DUA3" s="61"/>
      <c r="DUB3" s="61"/>
      <c r="DUC3" s="61"/>
      <c r="DUD3" s="61"/>
      <c r="DUE3" s="61"/>
      <c r="DUF3" s="61"/>
      <c r="DUG3" s="61"/>
      <c r="DUH3" s="61"/>
      <c r="DUI3" s="61"/>
      <c r="DUJ3" s="61"/>
      <c r="DUK3" s="61"/>
      <c r="DUL3" s="61"/>
      <c r="DUM3" s="61"/>
      <c r="DUN3" s="61"/>
      <c r="DUO3" s="61"/>
      <c r="DUP3" s="61"/>
      <c r="DUQ3" s="61"/>
      <c r="DUR3" s="61"/>
      <c r="DUS3" s="61"/>
      <c r="DUT3" s="61"/>
      <c r="DUU3" s="61"/>
      <c r="DUV3" s="61"/>
      <c r="DUW3" s="61"/>
      <c r="DUX3" s="61"/>
      <c r="DUY3" s="61"/>
      <c r="DUZ3" s="61"/>
      <c r="DVA3" s="61"/>
      <c r="DVB3" s="61"/>
      <c r="DVC3" s="61"/>
      <c r="DVD3" s="61"/>
      <c r="DVE3" s="61"/>
      <c r="DVF3" s="61"/>
      <c r="DVG3" s="61"/>
      <c r="DVH3" s="61"/>
      <c r="DVI3" s="61"/>
      <c r="DVJ3" s="61"/>
      <c r="DVK3" s="61"/>
      <c r="DVL3" s="61"/>
      <c r="DVM3" s="61"/>
      <c r="DVN3" s="61"/>
      <c r="DVO3" s="61"/>
      <c r="DVP3" s="61"/>
      <c r="DVQ3" s="61"/>
      <c r="DVR3" s="61"/>
      <c r="DVS3" s="61"/>
      <c r="DVT3" s="61"/>
      <c r="DVU3" s="61"/>
      <c r="DVV3" s="61"/>
      <c r="DVW3" s="61"/>
      <c r="DVX3" s="61"/>
      <c r="DVY3" s="61"/>
      <c r="DVZ3" s="61"/>
      <c r="DWA3" s="61"/>
      <c r="DWB3" s="61"/>
      <c r="DWC3" s="61"/>
      <c r="DWD3" s="61"/>
      <c r="DWE3" s="61"/>
      <c r="DWF3" s="61"/>
      <c r="DWG3" s="61"/>
      <c r="DWH3" s="61"/>
      <c r="DWI3" s="61"/>
      <c r="DWJ3" s="61"/>
      <c r="DWK3" s="61"/>
      <c r="DWL3" s="61"/>
      <c r="DWM3" s="61"/>
      <c r="DWN3" s="61"/>
      <c r="DWO3" s="61"/>
      <c r="DWP3" s="61"/>
      <c r="DWQ3" s="61"/>
      <c r="DWR3" s="61"/>
      <c r="DWS3" s="61"/>
      <c r="DWT3" s="61"/>
      <c r="DWU3" s="61"/>
      <c r="DWV3" s="61"/>
      <c r="DWW3" s="61"/>
      <c r="DWX3" s="61"/>
      <c r="DWY3" s="61"/>
      <c r="DWZ3" s="61"/>
      <c r="DXA3" s="61"/>
      <c r="DXB3" s="61"/>
      <c r="DXC3" s="61"/>
      <c r="DXD3" s="61"/>
      <c r="DXE3" s="61"/>
      <c r="DXF3" s="61"/>
      <c r="DXG3" s="61"/>
      <c r="DXH3" s="61"/>
      <c r="DXI3" s="61"/>
      <c r="DXJ3" s="61"/>
      <c r="DXK3" s="61"/>
      <c r="DXL3" s="61"/>
      <c r="DXM3" s="61"/>
      <c r="DXN3" s="61"/>
      <c r="DXO3" s="61"/>
      <c r="DXP3" s="61"/>
      <c r="DXQ3" s="61"/>
      <c r="DXR3" s="61"/>
      <c r="DXS3" s="61"/>
      <c r="DXT3" s="61"/>
      <c r="DXU3" s="61"/>
      <c r="DXV3" s="61"/>
      <c r="DXW3" s="61"/>
      <c r="DXX3" s="61"/>
      <c r="DXY3" s="61"/>
      <c r="DXZ3" s="61"/>
      <c r="DYA3" s="61"/>
      <c r="DYB3" s="61"/>
      <c r="DYC3" s="61"/>
      <c r="DYD3" s="61"/>
      <c r="DYE3" s="61"/>
      <c r="DYF3" s="61"/>
      <c r="DYG3" s="61"/>
      <c r="DYH3" s="61"/>
      <c r="DYI3" s="61"/>
      <c r="DYJ3" s="61"/>
      <c r="DYK3" s="61"/>
      <c r="DYL3" s="61"/>
      <c r="DYM3" s="61"/>
      <c r="DYN3" s="61"/>
      <c r="DYO3" s="61"/>
      <c r="DYP3" s="61"/>
      <c r="DYQ3" s="61"/>
      <c r="DYR3" s="61"/>
      <c r="DYS3" s="61"/>
      <c r="DYT3" s="61"/>
      <c r="DYU3" s="61"/>
      <c r="DYV3" s="61"/>
      <c r="DYW3" s="61"/>
      <c r="DYX3" s="61"/>
      <c r="DYY3" s="61"/>
      <c r="DYZ3" s="61"/>
      <c r="DZA3" s="61"/>
      <c r="DZB3" s="61"/>
      <c r="DZC3" s="61"/>
      <c r="DZD3" s="61"/>
      <c r="DZE3" s="61"/>
      <c r="DZF3" s="61"/>
      <c r="DZG3" s="61"/>
      <c r="DZH3" s="61"/>
      <c r="DZI3" s="61"/>
      <c r="DZJ3" s="61"/>
      <c r="DZK3" s="61"/>
      <c r="DZL3" s="61"/>
      <c r="DZM3" s="61"/>
      <c r="DZN3" s="61"/>
      <c r="DZO3" s="61"/>
      <c r="DZP3" s="61"/>
      <c r="DZQ3" s="61"/>
      <c r="DZR3" s="61"/>
      <c r="DZS3" s="61"/>
      <c r="DZT3" s="61"/>
      <c r="DZU3" s="61"/>
      <c r="DZV3" s="61"/>
      <c r="DZW3" s="61"/>
      <c r="DZX3" s="61"/>
      <c r="DZY3" s="61"/>
      <c r="DZZ3" s="61"/>
      <c r="EAA3" s="61"/>
      <c r="EAB3" s="61"/>
      <c r="EAC3" s="61"/>
      <c r="EAD3" s="61"/>
      <c r="EAE3" s="61"/>
      <c r="EAF3" s="61"/>
      <c r="EAG3" s="61"/>
      <c r="EAH3" s="61"/>
      <c r="EAI3" s="61"/>
      <c r="EAJ3" s="61"/>
      <c r="EAK3" s="61"/>
      <c r="EAL3" s="61"/>
      <c r="EAM3" s="61"/>
      <c r="EAN3" s="61"/>
      <c r="EAO3" s="61"/>
      <c r="EAP3" s="61"/>
      <c r="EAQ3" s="61"/>
      <c r="EAR3" s="61"/>
      <c r="EAS3" s="61"/>
      <c r="EAT3" s="61"/>
      <c r="EAU3" s="61"/>
      <c r="EAV3" s="61"/>
      <c r="EAW3" s="61"/>
      <c r="EAX3" s="61"/>
      <c r="EAY3" s="61"/>
      <c r="EAZ3" s="61"/>
      <c r="EBA3" s="61"/>
      <c r="EBB3" s="61"/>
      <c r="EBC3" s="61"/>
      <c r="EBD3" s="61"/>
      <c r="EBE3" s="61"/>
      <c r="EBF3" s="61"/>
      <c r="EBG3" s="61"/>
      <c r="EBH3" s="61"/>
      <c r="EBI3" s="61"/>
      <c r="EBJ3" s="61"/>
      <c r="EBK3" s="61"/>
      <c r="EBL3" s="61"/>
      <c r="EBM3" s="61"/>
      <c r="EBN3" s="61"/>
      <c r="EBO3" s="61"/>
      <c r="EBP3" s="61"/>
      <c r="EBQ3" s="61"/>
      <c r="EBR3" s="61"/>
      <c r="EBS3" s="61"/>
      <c r="EBT3" s="61"/>
      <c r="EBU3" s="61"/>
      <c r="EBV3" s="61"/>
      <c r="EBW3" s="61"/>
      <c r="EBX3" s="61"/>
      <c r="EBY3" s="61"/>
      <c r="EBZ3" s="61"/>
      <c r="ECA3" s="61"/>
      <c r="ECB3" s="61"/>
      <c r="ECC3" s="61"/>
      <c r="ECD3" s="61"/>
      <c r="ECE3" s="61"/>
      <c r="ECF3" s="61"/>
      <c r="ECG3" s="61"/>
      <c r="ECH3" s="61"/>
      <c r="ECI3" s="61"/>
      <c r="ECJ3" s="61"/>
      <c r="ECK3" s="61"/>
      <c r="ECL3" s="61"/>
      <c r="ECM3" s="61"/>
      <c r="ECN3" s="61"/>
      <c r="ECO3" s="61"/>
      <c r="ECP3" s="61"/>
      <c r="ECQ3" s="61"/>
      <c r="ECR3" s="61"/>
      <c r="ECS3" s="61"/>
      <c r="ECT3" s="61"/>
      <c r="ECU3" s="61"/>
      <c r="ECV3" s="61"/>
      <c r="ECW3" s="61"/>
      <c r="ECX3" s="61"/>
      <c r="ECY3" s="61"/>
      <c r="ECZ3" s="61"/>
      <c r="EDA3" s="61"/>
      <c r="EDB3" s="61"/>
      <c r="EDC3" s="61"/>
      <c r="EDD3" s="61"/>
      <c r="EDE3" s="61"/>
      <c r="EDF3" s="61"/>
      <c r="EDG3" s="61"/>
      <c r="EDH3" s="61"/>
      <c r="EDI3" s="61"/>
      <c r="EDJ3" s="61"/>
      <c r="EDK3" s="61"/>
      <c r="EDL3" s="61"/>
      <c r="EDM3" s="61"/>
      <c r="EDN3" s="61"/>
      <c r="EDO3" s="61"/>
      <c r="EDP3" s="61"/>
      <c r="EDQ3" s="61"/>
      <c r="EDR3" s="61"/>
      <c r="EDS3" s="61"/>
      <c r="EDT3" s="61"/>
      <c r="EDU3" s="61"/>
      <c r="EDV3" s="61"/>
      <c r="EDW3" s="61"/>
      <c r="EDX3" s="61"/>
      <c r="EDY3" s="61"/>
      <c r="EDZ3" s="61"/>
      <c r="EEA3" s="61"/>
      <c r="EEB3" s="61"/>
      <c r="EEC3" s="61"/>
      <c r="EED3" s="61"/>
      <c r="EEE3" s="61"/>
      <c r="EEF3" s="61"/>
      <c r="EEG3" s="61"/>
      <c r="EEH3" s="61"/>
      <c r="EEI3" s="61"/>
      <c r="EEJ3" s="61"/>
      <c r="EEK3" s="61"/>
      <c r="EEL3" s="61"/>
      <c r="EEM3" s="61"/>
      <c r="EEN3" s="61"/>
      <c r="EEO3" s="61"/>
      <c r="EEP3" s="61"/>
      <c r="EEQ3" s="61"/>
      <c r="EER3" s="61"/>
      <c r="EES3" s="61"/>
      <c r="EET3" s="61"/>
      <c r="EEU3" s="61"/>
      <c r="EEV3" s="61"/>
      <c r="EEW3" s="61"/>
      <c r="EEX3" s="61"/>
      <c r="EEY3" s="61"/>
      <c r="EEZ3" s="61"/>
      <c r="EFA3" s="61"/>
      <c r="EFB3" s="61"/>
      <c r="EFC3" s="61"/>
      <c r="EFD3" s="61"/>
      <c r="EFE3" s="61"/>
      <c r="EFF3" s="61"/>
      <c r="EFG3" s="61"/>
      <c r="EFH3" s="61"/>
      <c r="EFI3" s="61"/>
      <c r="EFJ3" s="61"/>
      <c r="EFK3" s="61"/>
      <c r="EFL3" s="61"/>
      <c r="EFM3" s="61"/>
      <c r="EFN3" s="61"/>
      <c r="EFO3" s="61"/>
      <c r="EFP3" s="61"/>
      <c r="EFQ3" s="61"/>
      <c r="EFR3" s="61"/>
      <c r="EFS3" s="61"/>
      <c r="EFT3" s="61"/>
      <c r="EFU3" s="61"/>
      <c r="EFV3" s="61"/>
      <c r="EFW3" s="61"/>
      <c r="EFX3" s="61"/>
      <c r="EFY3" s="61"/>
      <c r="EFZ3" s="61"/>
      <c r="EGA3" s="61"/>
      <c r="EGB3" s="61"/>
      <c r="EGC3" s="61"/>
      <c r="EGD3" s="61"/>
      <c r="EGE3" s="61"/>
      <c r="EGF3" s="61"/>
      <c r="EGG3" s="61"/>
      <c r="EGH3" s="61"/>
      <c r="EGI3" s="61"/>
      <c r="EGJ3" s="61"/>
      <c r="EGK3" s="61"/>
      <c r="EGL3" s="61"/>
      <c r="EGM3" s="61"/>
      <c r="EGN3" s="61"/>
      <c r="EGO3" s="61"/>
      <c r="EGP3" s="61"/>
      <c r="EGQ3" s="61"/>
      <c r="EGR3" s="61"/>
      <c r="EGS3" s="61"/>
      <c r="EGT3" s="61"/>
      <c r="EGU3" s="61"/>
      <c r="EGV3" s="61"/>
      <c r="EGW3" s="61"/>
      <c r="EGX3" s="61"/>
      <c r="EGY3" s="61"/>
      <c r="EGZ3" s="61"/>
      <c r="EHA3" s="61"/>
      <c r="EHB3" s="61"/>
      <c r="EHC3" s="61"/>
      <c r="EHD3" s="61"/>
      <c r="EHE3" s="61"/>
      <c r="EHF3" s="61"/>
      <c r="EHG3" s="61"/>
      <c r="EHH3" s="61"/>
      <c r="EHI3" s="61"/>
      <c r="EHJ3" s="61"/>
      <c r="EHK3" s="61"/>
      <c r="EHL3" s="61"/>
      <c r="EHM3" s="61"/>
      <c r="EHN3" s="61"/>
      <c r="EHO3" s="61"/>
      <c r="EHP3" s="61"/>
      <c r="EHQ3" s="61"/>
      <c r="EHR3" s="61"/>
      <c r="EHS3" s="61"/>
      <c r="EHT3" s="61"/>
      <c r="EHU3" s="61"/>
      <c r="EHV3" s="61"/>
      <c r="EHW3" s="61"/>
      <c r="EHX3" s="61"/>
      <c r="EHY3" s="61"/>
      <c r="EHZ3" s="61"/>
      <c r="EIA3" s="61"/>
      <c r="EIB3" s="61"/>
      <c r="EIC3" s="61"/>
      <c r="EID3" s="61"/>
      <c r="EIE3" s="61"/>
      <c r="EIF3" s="61"/>
      <c r="EIG3" s="61"/>
      <c r="EIH3" s="61"/>
      <c r="EII3" s="61"/>
      <c r="EIJ3" s="61"/>
      <c r="EIK3" s="61"/>
      <c r="EIL3" s="61"/>
      <c r="EIM3" s="61"/>
      <c r="EIN3" s="61"/>
      <c r="EIO3" s="61"/>
      <c r="EIP3" s="61"/>
      <c r="EIQ3" s="61"/>
      <c r="EIR3" s="61"/>
      <c r="EIS3" s="61"/>
      <c r="EIT3" s="61"/>
      <c r="EIU3" s="61"/>
      <c r="EIV3" s="61"/>
      <c r="EIW3" s="61"/>
      <c r="EIX3" s="61"/>
      <c r="EIY3" s="61"/>
      <c r="EIZ3" s="61"/>
      <c r="EJA3" s="61"/>
      <c r="EJB3" s="61"/>
      <c r="EJC3" s="61"/>
      <c r="EJD3" s="61"/>
      <c r="EJE3" s="61"/>
      <c r="EJF3" s="61"/>
      <c r="EJG3" s="61"/>
      <c r="EJH3" s="61"/>
      <c r="EJI3" s="61"/>
      <c r="EJJ3" s="61"/>
      <c r="EJK3" s="61"/>
      <c r="EJL3" s="61"/>
      <c r="EJM3" s="61"/>
      <c r="EJN3" s="61"/>
      <c r="EJO3" s="61"/>
      <c r="EJP3" s="61"/>
      <c r="EJQ3" s="61"/>
      <c r="EJR3" s="61"/>
      <c r="EJS3" s="61"/>
      <c r="EJT3" s="61"/>
      <c r="EJU3" s="61"/>
      <c r="EJV3" s="61"/>
      <c r="EJW3" s="61"/>
      <c r="EJX3" s="61"/>
      <c r="EJY3" s="61"/>
      <c r="EJZ3" s="61"/>
      <c r="EKA3" s="61"/>
      <c r="EKB3" s="61"/>
      <c r="EKC3" s="61"/>
      <c r="EKD3" s="61"/>
      <c r="EKE3" s="61"/>
      <c r="EKF3" s="61"/>
      <c r="EKG3" s="61"/>
      <c r="EKH3" s="61"/>
      <c r="EKI3" s="61"/>
      <c r="EKJ3" s="61"/>
      <c r="EKK3" s="61"/>
      <c r="EKL3" s="61"/>
      <c r="EKM3" s="61"/>
      <c r="EKN3" s="61"/>
      <c r="EKO3" s="61"/>
      <c r="EKP3" s="61"/>
      <c r="EKQ3" s="61"/>
      <c r="EKR3" s="61"/>
      <c r="EKS3" s="61"/>
      <c r="EKT3" s="61"/>
      <c r="EKU3" s="61"/>
      <c r="EKV3" s="61"/>
      <c r="EKW3" s="61"/>
      <c r="EKX3" s="61"/>
      <c r="EKY3" s="61"/>
      <c r="EKZ3" s="61"/>
      <c r="ELA3" s="61"/>
      <c r="ELB3" s="61"/>
      <c r="ELC3" s="61"/>
      <c r="ELD3" s="61"/>
      <c r="ELE3" s="61"/>
      <c r="ELF3" s="61"/>
      <c r="ELG3" s="61"/>
      <c r="ELH3" s="61"/>
      <c r="ELI3" s="61"/>
      <c r="ELJ3" s="61"/>
      <c r="ELK3" s="61"/>
      <c r="ELL3" s="61"/>
      <c r="ELM3" s="61"/>
      <c r="ELN3" s="61"/>
      <c r="ELO3" s="61"/>
      <c r="ELP3" s="61"/>
      <c r="ELQ3" s="61"/>
      <c r="ELR3" s="61"/>
      <c r="ELS3" s="61"/>
      <c r="ELT3" s="61"/>
      <c r="ELU3" s="61"/>
      <c r="ELV3" s="61"/>
      <c r="ELW3" s="61"/>
      <c r="ELX3" s="61"/>
      <c r="ELY3" s="61"/>
      <c r="ELZ3" s="61"/>
      <c r="EMA3" s="61"/>
      <c r="EMB3" s="61"/>
      <c r="EMC3" s="61"/>
      <c r="EMD3" s="61"/>
      <c r="EME3" s="61"/>
      <c r="EMF3" s="61"/>
      <c r="EMG3" s="61"/>
      <c r="EMH3" s="61"/>
      <c r="EMI3" s="61"/>
      <c r="EMJ3" s="61"/>
      <c r="EMK3" s="61"/>
      <c r="EML3" s="61"/>
      <c r="EMM3" s="61"/>
      <c r="EMN3" s="61"/>
      <c r="EMO3" s="61"/>
      <c r="EMP3" s="61"/>
      <c r="EMQ3" s="61"/>
      <c r="EMR3" s="61"/>
      <c r="EMS3" s="61"/>
      <c r="EMT3" s="61"/>
      <c r="EMU3" s="61"/>
      <c r="EMV3" s="61"/>
      <c r="EMW3" s="61"/>
      <c r="EMX3" s="61"/>
      <c r="EMY3" s="61"/>
      <c r="EMZ3" s="61"/>
      <c r="ENA3" s="61"/>
      <c r="ENB3" s="61"/>
      <c r="ENC3" s="61"/>
      <c r="END3" s="61"/>
      <c r="ENE3" s="61"/>
      <c r="ENF3" s="61"/>
      <c r="ENG3" s="61"/>
      <c r="ENH3" s="61"/>
      <c r="ENI3" s="61"/>
      <c r="ENJ3" s="61"/>
      <c r="ENK3" s="61"/>
      <c r="ENL3" s="61"/>
      <c r="ENM3" s="61"/>
      <c r="ENN3" s="61"/>
      <c r="ENO3" s="61"/>
      <c r="ENP3" s="61"/>
      <c r="ENQ3" s="61"/>
      <c r="ENR3" s="61"/>
      <c r="ENS3" s="61"/>
      <c r="ENT3" s="61"/>
      <c r="ENU3" s="61"/>
      <c r="ENV3" s="61"/>
      <c r="ENW3" s="61"/>
      <c r="ENX3" s="61"/>
      <c r="ENY3" s="61"/>
      <c r="ENZ3" s="61"/>
      <c r="EOA3" s="61"/>
      <c r="EOB3" s="61"/>
      <c r="EOC3" s="61"/>
      <c r="EOD3" s="61"/>
      <c r="EOE3" s="61"/>
      <c r="EOF3" s="61"/>
      <c r="EOG3" s="61"/>
      <c r="EOH3" s="61"/>
      <c r="EOI3" s="61"/>
      <c r="EOJ3" s="61"/>
      <c r="EOK3" s="61"/>
      <c r="EOL3" s="61"/>
      <c r="EOM3" s="61"/>
      <c r="EON3" s="61"/>
      <c r="EOO3" s="61"/>
      <c r="EOP3" s="61"/>
      <c r="EOQ3" s="61"/>
      <c r="EOR3" s="61"/>
      <c r="EOS3" s="61"/>
      <c r="EOT3" s="61"/>
      <c r="EOU3" s="61"/>
      <c r="EOV3" s="61"/>
      <c r="EOW3" s="61"/>
      <c r="EOX3" s="61"/>
      <c r="EOY3" s="61"/>
      <c r="EOZ3" s="61"/>
      <c r="EPA3" s="61"/>
      <c r="EPB3" s="61"/>
      <c r="EPC3" s="61"/>
      <c r="EPD3" s="61"/>
      <c r="EPE3" s="61"/>
      <c r="EPF3" s="61"/>
      <c r="EPG3" s="61"/>
      <c r="EPH3" s="61"/>
      <c r="EPI3" s="61"/>
      <c r="EPJ3" s="61"/>
      <c r="EPK3" s="61"/>
      <c r="EPL3" s="61"/>
      <c r="EPM3" s="61"/>
      <c r="EPN3" s="61"/>
      <c r="EPO3" s="61"/>
      <c r="EPP3" s="61"/>
      <c r="EPQ3" s="61"/>
      <c r="EPR3" s="61"/>
      <c r="EPS3" s="61"/>
      <c r="EPT3" s="61"/>
      <c r="EPU3" s="61"/>
      <c r="EPV3" s="61"/>
      <c r="EPW3" s="61"/>
      <c r="EPX3" s="61"/>
      <c r="EPY3" s="61"/>
      <c r="EPZ3" s="61"/>
      <c r="EQA3" s="61"/>
      <c r="EQB3" s="61"/>
      <c r="EQC3" s="61"/>
      <c r="EQD3" s="61"/>
      <c r="EQE3" s="61"/>
      <c r="EQF3" s="61"/>
      <c r="EQG3" s="61"/>
      <c r="EQH3" s="61"/>
      <c r="EQI3" s="61"/>
      <c r="EQJ3" s="61"/>
      <c r="EQK3" s="61"/>
      <c r="EQL3" s="61"/>
      <c r="EQM3" s="61"/>
      <c r="EQN3" s="61"/>
      <c r="EQO3" s="61"/>
      <c r="EQP3" s="61"/>
      <c r="EQQ3" s="61"/>
      <c r="EQR3" s="61"/>
      <c r="EQS3" s="61"/>
      <c r="EQT3" s="61"/>
      <c r="EQU3" s="61"/>
      <c r="EQV3" s="61"/>
      <c r="EQW3" s="61"/>
      <c r="EQX3" s="61"/>
      <c r="EQY3" s="61"/>
      <c r="EQZ3" s="61"/>
      <c r="ERA3" s="61"/>
      <c r="ERB3" s="61"/>
      <c r="ERC3" s="61"/>
      <c r="ERD3" s="61"/>
      <c r="ERE3" s="61"/>
      <c r="ERF3" s="61"/>
      <c r="ERG3" s="61"/>
      <c r="ERH3" s="61"/>
      <c r="ERI3" s="61"/>
      <c r="ERJ3" s="61"/>
      <c r="ERK3" s="61"/>
      <c r="ERL3" s="61"/>
      <c r="ERM3" s="61"/>
      <c r="ERN3" s="61"/>
      <c r="ERO3" s="61"/>
      <c r="ERP3" s="61"/>
      <c r="ERQ3" s="61"/>
      <c r="ERR3" s="61"/>
      <c r="ERS3" s="61"/>
      <c r="ERT3" s="61"/>
      <c r="ERU3" s="61"/>
      <c r="ERV3" s="61"/>
      <c r="ERW3" s="61"/>
      <c r="ERX3" s="61"/>
      <c r="ERY3" s="61"/>
      <c r="ERZ3" s="61"/>
      <c r="ESA3" s="61"/>
      <c r="ESB3" s="61"/>
      <c r="ESC3" s="61"/>
      <c r="ESD3" s="61"/>
      <c r="ESE3" s="61"/>
      <c r="ESF3" s="61"/>
      <c r="ESG3" s="61"/>
      <c r="ESH3" s="61"/>
      <c r="ESI3" s="61"/>
      <c r="ESJ3" s="61"/>
      <c r="ESK3" s="61"/>
      <c r="ESL3" s="61"/>
      <c r="ESM3" s="61"/>
      <c r="ESN3" s="61"/>
      <c r="ESO3" s="61"/>
      <c r="ESP3" s="61"/>
      <c r="ESQ3" s="61"/>
      <c r="ESR3" s="61"/>
      <c r="ESS3" s="61"/>
      <c r="EST3" s="61"/>
      <c r="ESU3" s="61"/>
      <c r="ESV3" s="61"/>
      <c r="ESW3" s="61"/>
      <c r="ESX3" s="61"/>
      <c r="ESY3" s="61"/>
      <c r="ESZ3" s="61"/>
      <c r="ETA3" s="61"/>
      <c r="ETB3" s="61"/>
      <c r="ETC3" s="61"/>
      <c r="ETD3" s="61"/>
      <c r="ETE3" s="61"/>
      <c r="ETF3" s="61"/>
      <c r="ETG3" s="61"/>
      <c r="ETH3" s="61"/>
      <c r="ETI3" s="61"/>
      <c r="ETJ3" s="61"/>
      <c r="ETK3" s="61"/>
      <c r="ETL3" s="61"/>
      <c r="ETM3" s="61"/>
      <c r="ETN3" s="61"/>
      <c r="ETO3" s="61"/>
      <c r="ETP3" s="61"/>
      <c r="ETQ3" s="61"/>
      <c r="ETR3" s="61"/>
      <c r="ETS3" s="61"/>
      <c r="ETT3" s="61"/>
      <c r="ETU3" s="61"/>
      <c r="ETV3" s="61"/>
      <c r="ETW3" s="61"/>
      <c r="ETX3" s="61"/>
      <c r="ETY3" s="61"/>
      <c r="ETZ3" s="61"/>
      <c r="EUA3" s="61"/>
      <c r="EUB3" s="61"/>
      <c r="EUC3" s="61"/>
      <c r="EUD3" s="61"/>
      <c r="EUE3" s="61"/>
      <c r="EUF3" s="61"/>
      <c r="EUG3" s="61"/>
      <c r="EUH3" s="61"/>
      <c r="EUI3" s="61"/>
      <c r="EUJ3" s="61"/>
      <c r="EUK3" s="61"/>
      <c r="EUL3" s="61"/>
      <c r="EUM3" s="61"/>
      <c r="EUN3" s="61"/>
      <c r="EUO3" s="61"/>
      <c r="EUP3" s="61"/>
      <c r="EUQ3" s="61"/>
      <c r="EUR3" s="61"/>
      <c r="EUS3" s="61"/>
      <c r="EUT3" s="61"/>
      <c r="EUU3" s="61"/>
      <c r="EUV3" s="61"/>
      <c r="EUW3" s="61"/>
      <c r="EUX3" s="61"/>
      <c r="EUY3" s="61"/>
      <c r="EUZ3" s="61"/>
      <c r="EVA3" s="61"/>
      <c r="EVB3" s="61"/>
      <c r="EVC3" s="61"/>
      <c r="EVD3" s="61"/>
      <c r="EVE3" s="61"/>
      <c r="EVF3" s="61"/>
      <c r="EVG3" s="61"/>
      <c r="EVH3" s="61"/>
      <c r="EVI3" s="61"/>
      <c r="EVJ3" s="61"/>
      <c r="EVK3" s="61"/>
      <c r="EVL3" s="61"/>
      <c r="EVM3" s="61"/>
      <c r="EVN3" s="61"/>
      <c r="EVO3" s="61"/>
      <c r="EVP3" s="61"/>
      <c r="EVQ3" s="61"/>
      <c r="EVR3" s="61"/>
      <c r="EVS3" s="61"/>
      <c r="EVT3" s="61"/>
      <c r="EVU3" s="61"/>
      <c r="EVV3" s="61"/>
      <c r="EVW3" s="61"/>
      <c r="EVX3" s="61"/>
      <c r="EVY3" s="61"/>
      <c r="EVZ3" s="61"/>
      <c r="EWA3" s="61"/>
      <c r="EWB3" s="61"/>
      <c r="EWC3" s="61"/>
      <c r="EWD3" s="61"/>
      <c r="EWE3" s="61"/>
      <c r="EWF3" s="61"/>
      <c r="EWG3" s="61"/>
      <c r="EWH3" s="61"/>
      <c r="EWI3" s="61"/>
      <c r="EWJ3" s="61"/>
      <c r="EWK3" s="61"/>
      <c r="EWL3" s="61"/>
      <c r="EWM3" s="61"/>
      <c r="EWN3" s="61"/>
      <c r="EWO3" s="61"/>
      <c r="EWP3" s="61"/>
      <c r="EWQ3" s="61"/>
      <c r="EWR3" s="61"/>
      <c r="EWS3" s="61"/>
      <c r="EWT3" s="61"/>
      <c r="EWU3" s="61"/>
      <c r="EWV3" s="61"/>
      <c r="EWW3" s="61"/>
      <c r="EWX3" s="61"/>
      <c r="EWY3" s="61"/>
      <c r="EWZ3" s="61"/>
      <c r="EXA3" s="61"/>
      <c r="EXB3" s="61"/>
      <c r="EXC3" s="61"/>
      <c r="EXD3" s="61"/>
      <c r="EXE3" s="61"/>
      <c r="EXF3" s="61"/>
      <c r="EXG3" s="61"/>
      <c r="EXH3" s="61"/>
      <c r="EXI3" s="61"/>
      <c r="EXJ3" s="61"/>
      <c r="EXK3" s="61"/>
      <c r="EXL3" s="61"/>
      <c r="EXM3" s="61"/>
      <c r="EXN3" s="61"/>
      <c r="EXO3" s="61"/>
      <c r="EXP3" s="61"/>
      <c r="EXQ3" s="61"/>
      <c r="EXR3" s="61"/>
      <c r="EXS3" s="61"/>
      <c r="EXT3" s="61"/>
      <c r="EXU3" s="61"/>
      <c r="EXV3" s="61"/>
      <c r="EXW3" s="61"/>
      <c r="EXX3" s="61"/>
      <c r="EXY3" s="61"/>
      <c r="EXZ3" s="61"/>
      <c r="EYA3" s="61"/>
      <c r="EYB3" s="61"/>
      <c r="EYC3" s="61"/>
      <c r="EYD3" s="61"/>
      <c r="EYE3" s="61"/>
      <c r="EYF3" s="61"/>
      <c r="EYG3" s="61"/>
      <c r="EYH3" s="61"/>
      <c r="EYI3" s="61"/>
      <c r="EYJ3" s="61"/>
      <c r="EYK3" s="61"/>
      <c r="EYL3" s="61"/>
      <c r="EYM3" s="61"/>
      <c r="EYN3" s="61"/>
      <c r="EYO3" s="61"/>
      <c r="EYP3" s="61"/>
      <c r="EYQ3" s="61"/>
      <c r="EYR3" s="61"/>
      <c r="EYS3" s="61"/>
      <c r="EYT3" s="61"/>
      <c r="EYU3" s="61"/>
      <c r="EYV3" s="61"/>
      <c r="EYW3" s="61"/>
      <c r="EYX3" s="61"/>
      <c r="EYY3" s="61"/>
      <c r="EYZ3" s="61"/>
      <c r="EZA3" s="61"/>
      <c r="EZB3" s="61"/>
      <c r="EZC3" s="61"/>
      <c r="EZD3" s="61"/>
      <c r="EZE3" s="61"/>
      <c r="EZF3" s="61"/>
      <c r="EZG3" s="61"/>
      <c r="EZH3" s="61"/>
      <c r="EZI3" s="61"/>
      <c r="EZJ3" s="61"/>
      <c r="EZK3" s="61"/>
      <c r="EZL3" s="61"/>
      <c r="EZM3" s="61"/>
      <c r="EZN3" s="61"/>
      <c r="EZO3" s="61"/>
      <c r="EZP3" s="61"/>
      <c r="EZQ3" s="61"/>
      <c r="EZR3" s="61"/>
      <c r="EZS3" s="61"/>
      <c r="EZT3" s="61"/>
      <c r="EZU3" s="61"/>
      <c r="EZV3" s="61"/>
      <c r="EZW3" s="61"/>
      <c r="EZX3" s="61"/>
      <c r="EZY3" s="61"/>
      <c r="EZZ3" s="61"/>
      <c r="FAA3" s="61"/>
      <c r="FAB3" s="61"/>
      <c r="FAC3" s="61"/>
      <c r="FAD3" s="61"/>
      <c r="FAE3" s="61"/>
      <c r="FAF3" s="61"/>
      <c r="FAG3" s="61"/>
      <c r="FAH3" s="61"/>
      <c r="FAI3" s="61"/>
      <c r="FAJ3" s="61"/>
      <c r="FAK3" s="61"/>
      <c r="FAL3" s="61"/>
      <c r="FAM3" s="61"/>
      <c r="FAN3" s="61"/>
      <c r="FAO3" s="61"/>
      <c r="FAP3" s="61"/>
      <c r="FAQ3" s="61"/>
      <c r="FAR3" s="61"/>
      <c r="FAS3" s="61"/>
      <c r="FAT3" s="61"/>
      <c r="FAU3" s="61"/>
      <c r="FAV3" s="61"/>
      <c r="FAW3" s="61"/>
      <c r="FAX3" s="61"/>
      <c r="FAY3" s="61"/>
      <c r="FAZ3" s="61"/>
      <c r="FBA3" s="61"/>
      <c r="FBB3" s="61"/>
      <c r="FBC3" s="61"/>
      <c r="FBD3" s="61"/>
      <c r="FBE3" s="61"/>
      <c r="FBF3" s="61"/>
      <c r="FBG3" s="61"/>
      <c r="FBH3" s="61"/>
      <c r="FBI3" s="61"/>
      <c r="FBJ3" s="61"/>
      <c r="FBK3" s="61"/>
      <c r="FBL3" s="61"/>
      <c r="FBM3" s="61"/>
      <c r="FBN3" s="61"/>
      <c r="FBO3" s="61"/>
      <c r="FBP3" s="61"/>
      <c r="FBQ3" s="61"/>
      <c r="FBR3" s="61"/>
      <c r="FBS3" s="61"/>
      <c r="FBT3" s="61"/>
      <c r="FBU3" s="61"/>
      <c r="FBV3" s="61"/>
      <c r="FBW3" s="61"/>
      <c r="FBX3" s="61"/>
      <c r="FBY3" s="61"/>
      <c r="FBZ3" s="61"/>
      <c r="FCA3" s="61"/>
      <c r="FCB3" s="61"/>
      <c r="FCC3" s="61"/>
      <c r="FCD3" s="61"/>
      <c r="FCE3" s="61"/>
      <c r="FCF3" s="61"/>
      <c r="FCG3" s="61"/>
      <c r="FCH3" s="61"/>
      <c r="FCI3" s="61"/>
      <c r="FCJ3" s="61"/>
      <c r="FCK3" s="61"/>
      <c r="FCL3" s="61"/>
      <c r="FCM3" s="61"/>
      <c r="FCN3" s="61"/>
      <c r="FCO3" s="61"/>
      <c r="FCP3" s="61"/>
      <c r="FCQ3" s="61"/>
      <c r="FCR3" s="61"/>
      <c r="FCS3" s="61"/>
      <c r="FCT3" s="61"/>
      <c r="FCU3" s="61"/>
      <c r="FCV3" s="61"/>
      <c r="FCW3" s="61"/>
      <c r="FCX3" s="61"/>
      <c r="FCY3" s="61"/>
      <c r="FCZ3" s="61"/>
      <c r="FDA3" s="61"/>
      <c r="FDB3" s="61"/>
      <c r="FDC3" s="61"/>
      <c r="FDD3" s="61"/>
      <c r="FDE3" s="61"/>
      <c r="FDF3" s="61"/>
      <c r="FDG3" s="61"/>
      <c r="FDH3" s="61"/>
      <c r="FDI3" s="61"/>
      <c r="FDJ3" s="61"/>
      <c r="FDK3" s="61"/>
      <c r="FDL3" s="61"/>
      <c r="FDM3" s="61"/>
      <c r="FDN3" s="61"/>
      <c r="FDO3" s="61"/>
      <c r="FDP3" s="61"/>
      <c r="FDQ3" s="61"/>
      <c r="FDR3" s="61"/>
      <c r="FDS3" s="61"/>
      <c r="FDT3" s="61"/>
      <c r="FDU3" s="61"/>
      <c r="FDV3" s="61"/>
      <c r="FDW3" s="61"/>
      <c r="FDX3" s="61"/>
      <c r="FDY3" s="61"/>
      <c r="FDZ3" s="61"/>
      <c r="FEA3" s="61"/>
      <c r="FEB3" s="61"/>
      <c r="FEC3" s="61"/>
      <c r="FED3" s="61"/>
      <c r="FEE3" s="61"/>
      <c r="FEF3" s="61"/>
      <c r="FEG3" s="61"/>
      <c r="FEH3" s="61"/>
      <c r="FEI3" s="61"/>
      <c r="FEJ3" s="61"/>
      <c r="FEK3" s="61"/>
      <c r="FEL3" s="61"/>
      <c r="FEM3" s="61"/>
      <c r="FEN3" s="61"/>
      <c r="FEO3" s="61"/>
      <c r="FEP3" s="61"/>
      <c r="FEQ3" s="61"/>
      <c r="FER3" s="61"/>
      <c r="FES3" s="61"/>
      <c r="FET3" s="61"/>
      <c r="FEU3" s="61"/>
      <c r="FEV3" s="61"/>
      <c r="FEW3" s="61"/>
      <c r="FEX3" s="61"/>
      <c r="FEY3" s="61"/>
      <c r="FEZ3" s="61"/>
      <c r="FFA3" s="61"/>
      <c r="FFB3" s="61"/>
      <c r="FFC3" s="61"/>
      <c r="FFD3" s="61"/>
      <c r="FFE3" s="61"/>
      <c r="FFF3" s="61"/>
      <c r="FFG3" s="61"/>
      <c r="FFH3" s="61"/>
      <c r="FFI3" s="61"/>
      <c r="FFJ3" s="61"/>
      <c r="FFK3" s="61"/>
      <c r="FFL3" s="61"/>
      <c r="FFM3" s="61"/>
      <c r="FFN3" s="61"/>
      <c r="FFO3" s="61"/>
      <c r="FFP3" s="61"/>
      <c r="FFQ3" s="61"/>
      <c r="FFR3" s="61"/>
      <c r="FFS3" s="61"/>
      <c r="FFT3" s="61"/>
      <c r="FFU3" s="61"/>
      <c r="FFV3" s="61"/>
      <c r="FFW3" s="61"/>
      <c r="FFX3" s="61"/>
      <c r="FFY3" s="61"/>
      <c r="FFZ3" s="61"/>
      <c r="FGA3" s="61"/>
      <c r="FGB3" s="61"/>
      <c r="FGC3" s="61"/>
      <c r="FGD3" s="61"/>
      <c r="FGE3" s="61"/>
      <c r="FGF3" s="61"/>
      <c r="FGG3" s="61"/>
      <c r="FGH3" s="61"/>
      <c r="FGI3" s="61"/>
      <c r="FGJ3" s="61"/>
      <c r="FGK3" s="61"/>
      <c r="FGL3" s="61"/>
      <c r="FGM3" s="61"/>
      <c r="FGN3" s="61"/>
      <c r="FGO3" s="61"/>
      <c r="FGP3" s="61"/>
      <c r="FGQ3" s="61"/>
      <c r="FGR3" s="61"/>
      <c r="FGS3" s="61"/>
      <c r="FGT3" s="61"/>
      <c r="FGU3" s="61"/>
      <c r="FGV3" s="61"/>
      <c r="FGW3" s="61"/>
      <c r="FGX3" s="61"/>
      <c r="FGY3" s="61"/>
      <c r="FGZ3" s="61"/>
      <c r="FHA3" s="61"/>
      <c r="FHB3" s="61"/>
      <c r="FHC3" s="61"/>
      <c r="FHD3" s="61"/>
      <c r="FHE3" s="61"/>
      <c r="FHF3" s="61"/>
      <c r="FHG3" s="61"/>
      <c r="FHH3" s="61"/>
      <c r="FHI3" s="61"/>
      <c r="FHJ3" s="61"/>
      <c r="FHK3" s="61"/>
      <c r="FHL3" s="61"/>
      <c r="FHM3" s="61"/>
      <c r="FHN3" s="61"/>
      <c r="FHO3" s="61"/>
      <c r="FHP3" s="61"/>
      <c r="FHQ3" s="61"/>
      <c r="FHR3" s="61"/>
      <c r="FHS3" s="61"/>
      <c r="FHT3" s="61"/>
      <c r="FHU3" s="61"/>
      <c r="FHV3" s="61"/>
      <c r="FHW3" s="61"/>
      <c r="FHX3" s="61"/>
      <c r="FHY3" s="61"/>
      <c r="FHZ3" s="61"/>
      <c r="FIA3" s="61"/>
      <c r="FIB3" s="61"/>
      <c r="FIC3" s="61"/>
      <c r="FID3" s="61"/>
      <c r="FIE3" s="61"/>
      <c r="FIF3" s="61"/>
      <c r="FIG3" s="61"/>
      <c r="FIH3" s="61"/>
      <c r="FII3" s="61"/>
      <c r="FIJ3" s="61"/>
      <c r="FIK3" s="61"/>
      <c r="FIL3" s="61"/>
      <c r="FIM3" s="61"/>
      <c r="FIN3" s="61"/>
      <c r="FIO3" s="61"/>
      <c r="FIP3" s="61"/>
      <c r="FIQ3" s="61"/>
      <c r="FIR3" s="61"/>
      <c r="FIS3" s="61"/>
      <c r="FIT3" s="61"/>
      <c r="FIU3" s="61"/>
      <c r="FIV3" s="61"/>
      <c r="FIW3" s="61"/>
      <c r="FIX3" s="61"/>
      <c r="FIY3" s="61"/>
      <c r="FIZ3" s="61"/>
      <c r="FJA3" s="61"/>
      <c r="FJB3" s="61"/>
      <c r="FJC3" s="61"/>
      <c r="FJD3" s="61"/>
      <c r="FJE3" s="61"/>
      <c r="FJF3" s="61"/>
      <c r="FJG3" s="61"/>
      <c r="FJH3" s="61"/>
      <c r="FJI3" s="61"/>
      <c r="FJJ3" s="61"/>
      <c r="FJK3" s="61"/>
      <c r="FJL3" s="61"/>
      <c r="FJM3" s="61"/>
      <c r="FJN3" s="61"/>
      <c r="FJO3" s="61"/>
      <c r="FJP3" s="61"/>
      <c r="FJQ3" s="61"/>
      <c r="FJR3" s="61"/>
      <c r="FJS3" s="61"/>
      <c r="FJT3" s="61"/>
      <c r="FJU3" s="61"/>
      <c r="FJV3" s="61"/>
      <c r="FJW3" s="61"/>
      <c r="FJX3" s="61"/>
      <c r="FJY3" s="61"/>
      <c r="FJZ3" s="61"/>
      <c r="FKA3" s="61"/>
      <c r="FKB3" s="61"/>
      <c r="FKC3" s="61"/>
      <c r="FKD3" s="61"/>
      <c r="FKE3" s="61"/>
      <c r="FKF3" s="61"/>
      <c r="FKG3" s="61"/>
      <c r="FKH3" s="61"/>
      <c r="FKI3" s="61"/>
      <c r="FKJ3" s="61"/>
      <c r="FKK3" s="61"/>
      <c r="FKL3" s="61"/>
      <c r="FKM3" s="61"/>
      <c r="FKN3" s="61"/>
      <c r="FKO3" s="61"/>
      <c r="FKP3" s="61"/>
      <c r="FKQ3" s="61"/>
      <c r="FKR3" s="61"/>
      <c r="FKS3" s="61"/>
      <c r="FKT3" s="61"/>
      <c r="FKU3" s="61"/>
      <c r="FKV3" s="61"/>
      <c r="FKW3" s="61"/>
      <c r="FKX3" s="61"/>
      <c r="FKY3" s="61"/>
      <c r="FKZ3" s="61"/>
      <c r="FLA3" s="61"/>
      <c r="FLB3" s="61"/>
      <c r="FLC3" s="61"/>
      <c r="FLD3" s="61"/>
      <c r="FLE3" s="61"/>
      <c r="FLF3" s="61"/>
      <c r="FLG3" s="61"/>
      <c r="FLH3" s="61"/>
      <c r="FLI3" s="61"/>
      <c r="FLJ3" s="61"/>
      <c r="FLK3" s="61"/>
      <c r="FLL3" s="61"/>
      <c r="FLM3" s="61"/>
      <c r="FLN3" s="61"/>
      <c r="FLO3" s="61"/>
      <c r="FLP3" s="61"/>
      <c r="FLQ3" s="61"/>
      <c r="FLR3" s="61"/>
      <c r="FLS3" s="61"/>
      <c r="FLT3" s="61"/>
      <c r="FLU3" s="61"/>
      <c r="FLV3" s="61"/>
      <c r="FLW3" s="61"/>
      <c r="FLX3" s="61"/>
      <c r="FLY3" s="61"/>
      <c r="FLZ3" s="61"/>
      <c r="FMA3" s="61"/>
      <c r="FMB3" s="61"/>
      <c r="FMC3" s="61"/>
      <c r="FMD3" s="61"/>
      <c r="FME3" s="61"/>
      <c r="FMF3" s="61"/>
      <c r="FMG3" s="61"/>
      <c r="FMH3" s="61"/>
      <c r="FMI3" s="61"/>
      <c r="FMJ3" s="61"/>
      <c r="FMK3" s="61"/>
      <c r="FML3" s="61"/>
      <c r="FMM3" s="61"/>
      <c r="FMN3" s="61"/>
      <c r="FMO3" s="61"/>
      <c r="FMP3" s="61"/>
      <c r="FMQ3" s="61"/>
      <c r="FMR3" s="61"/>
      <c r="FMS3" s="61"/>
      <c r="FMT3" s="61"/>
      <c r="FMU3" s="61"/>
      <c r="FMV3" s="61"/>
      <c r="FMW3" s="61"/>
      <c r="FMX3" s="61"/>
      <c r="FMY3" s="61"/>
      <c r="FMZ3" s="61"/>
      <c r="FNA3" s="61"/>
      <c r="FNB3" s="61"/>
      <c r="FNC3" s="61"/>
      <c r="FND3" s="61"/>
      <c r="FNE3" s="61"/>
      <c r="FNF3" s="61"/>
      <c r="FNG3" s="61"/>
      <c r="FNH3" s="61"/>
      <c r="FNI3" s="61"/>
      <c r="FNJ3" s="61"/>
      <c r="FNK3" s="61"/>
      <c r="FNL3" s="61"/>
      <c r="FNM3" s="61"/>
      <c r="FNN3" s="61"/>
      <c r="FNO3" s="61"/>
      <c r="FNP3" s="61"/>
      <c r="FNQ3" s="61"/>
      <c r="FNR3" s="61"/>
      <c r="FNS3" s="61"/>
      <c r="FNT3" s="61"/>
      <c r="FNU3" s="61"/>
      <c r="FNV3" s="61"/>
      <c r="FNW3" s="61"/>
      <c r="FNX3" s="61"/>
      <c r="FNY3" s="61"/>
      <c r="FNZ3" s="61"/>
      <c r="FOA3" s="61"/>
      <c r="FOB3" s="61"/>
      <c r="FOC3" s="61"/>
      <c r="FOD3" s="61"/>
      <c r="FOE3" s="61"/>
      <c r="FOF3" s="61"/>
      <c r="FOG3" s="61"/>
      <c r="FOH3" s="61"/>
      <c r="FOI3" s="61"/>
      <c r="FOJ3" s="61"/>
      <c r="FOK3" s="61"/>
      <c r="FOL3" s="61"/>
      <c r="FOM3" s="61"/>
      <c r="FON3" s="61"/>
      <c r="FOO3" s="61"/>
      <c r="FOP3" s="61"/>
      <c r="FOQ3" s="61"/>
      <c r="FOR3" s="61"/>
      <c r="FOS3" s="61"/>
      <c r="FOT3" s="61"/>
      <c r="FOU3" s="61"/>
      <c r="FOV3" s="61"/>
      <c r="FOW3" s="61"/>
      <c r="FOX3" s="61"/>
      <c r="FOY3" s="61"/>
      <c r="FOZ3" s="61"/>
      <c r="FPA3" s="61"/>
      <c r="FPB3" s="61"/>
      <c r="FPC3" s="61"/>
      <c r="FPD3" s="61"/>
      <c r="FPE3" s="61"/>
      <c r="FPF3" s="61"/>
      <c r="FPG3" s="61"/>
      <c r="FPH3" s="61"/>
      <c r="FPI3" s="61"/>
      <c r="FPJ3" s="61"/>
      <c r="FPK3" s="61"/>
      <c r="FPL3" s="61"/>
      <c r="FPM3" s="61"/>
      <c r="FPN3" s="61"/>
      <c r="FPO3" s="61"/>
      <c r="FPP3" s="61"/>
      <c r="FPQ3" s="61"/>
      <c r="FPR3" s="61"/>
      <c r="FPS3" s="61"/>
      <c r="FPT3" s="61"/>
      <c r="FPU3" s="61"/>
      <c r="FPV3" s="61"/>
      <c r="FPW3" s="61"/>
      <c r="FPX3" s="61"/>
      <c r="FPY3" s="61"/>
      <c r="FPZ3" s="61"/>
      <c r="FQA3" s="61"/>
      <c r="FQB3" s="61"/>
      <c r="FQC3" s="61"/>
      <c r="FQD3" s="61"/>
      <c r="FQE3" s="61"/>
      <c r="FQF3" s="61"/>
      <c r="FQG3" s="61"/>
      <c r="FQH3" s="61"/>
      <c r="FQI3" s="61"/>
      <c r="FQJ3" s="61"/>
      <c r="FQK3" s="61"/>
      <c r="FQL3" s="61"/>
      <c r="FQM3" s="61"/>
      <c r="FQN3" s="61"/>
      <c r="FQO3" s="61"/>
      <c r="FQP3" s="61"/>
      <c r="FQQ3" s="61"/>
      <c r="FQR3" s="61"/>
      <c r="FQS3" s="61"/>
      <c r="FQT3" s="61"/>
      <c r="FQU3" s="61"/>
      <c r="FQV3" s="61"/>
      <c r="FQW3" s="61"/>
      <c r="FQX3" s="61"/>
      <c r="FQY3" s="61"/>
      <c r="FQZ3" s="61"/>
      <c r="FRA3" s="61"/>
      <c r="FRB3" s="61"/>
      <c r="FRC3" s="61"/>
      <c r="FRD3" s="61"/>
      <c r="FRE3" s="61"/>
      <c r="FRF3" s="61"/>
      <c r="FRG3" s="61"/>
      <c r="FRH3" s="61"/>
      <c r="FRI3" s="61"/>
      <c r="FRJ3" s="61"/>
      <c r="FRK3" s="61"/>
      <c r="FRL3" s="61"/>
      <c r="FRM3" s="61"/>
      <c r="FRN3" s="61"/>
      <c r="FRO3" s="61"/>
      <c r="FRP3" s="61"/>
      <c r="FRQ3" s="61"/>
      <c r="FRR3" s="61"/>
      <c r="FRS3" s="61"/>
      <c r="FRT3" s="61"/>
      <c r="FRU3" s="61"/>
      <c r="FRV3" s="61"/>
      <c r="FRW3" s="61"/>
      <c r="FRX3" s="61"/>
      <c r="FRY3" s="61"/>
      <c r="FRZ3" s="61"/>
      <c r="FSA3" s="61"/>
      <c r="FSB3" s="61"/>
      <c r="FSC3" s="61"/>
      <c r="FSD3" s="61"/>
      <c r="FSE3" s="61"/>
      <c r="FSF3" s="61"/>
      <c r="FSG3" s="61"/>
      <c r="FSH3" s="61"/>
      <c r="FSI3" s="61"/>
      <c r="FSJ3" s="61"/>
      <c r="FSK3" s="61"/>
      <c r="FSL3" s="61"/>
      <c r="FSM3" s="61"/>
      <c r="FSN3" s="61"/>
      <c r="FSO3" s="61"/>
      <c r="FSP3" s="61"/>
      <c r="FSQ3" s="61"/>
      <c r="FSR3" s="61"/>
      <c r="FSS3" s="61"/>
      <c r="FST3" s="61"/>
      <c r="FSU3" s="61"/>
      <c r="FSV3" s="61"/>
      <c r="FSW3" s="61"/>
      <c r="FSX3" s="61"/>
      <c r="FSY3" s="61"/>
      <c r="FSZ3" s="61"/>
      <c r="FTA3" s="61"/>
      <c r="FTB3" s="61"/>
      <c r="FTC3" s="61"/>
      <c r="FTD3" s="61"/>
      <c r="FTE3" s="61"/>
      <c r="FTF3" s="61"/>
      <c r="FTG3" s="61"/>
      <c r="FTH3" s="61"/>
      <c r="FTI3" s="61"/>
      <c r="FTJ3" s="61"/>
      <c r="FTK3" s="61"/>
      <c r="FTL3" s="61"/>
      <c r="FTM3" s="61"/>
      <c r="FTN3" s="61"/>
      <c r="FTO3" s="61"/>
      <c r="FTP3" s="61"/>
      <c r="FTQ3" s="61"/>
      <c r="FTR3" s="61"/>
      <c r="FTS3" s="61"/>
      <c r="FTT3" s="61"/>
      <c r="FTU3" s="61"/>
      <c r="FTV3" s="61"/>
      <c r="FTW3" s="61"/>
      <c r="FTX3" s="61"/>
      <c r="FTY3" s="61"/>
      <c r="FTZ3" s="61"/>
      <c r="FUA3" s="61"/>
      <c r="FUB3" s="61"/>
      <c r="FUC3" s="61"/>
      <c r="FUD3" s="61"/>
      <c r="FUE3" s="61"/>
      <c r="FUF3" s="61"/>
      <c r="FUG3" s="61"/>
      <c r="FUH3" s="61"/>
      <c r="FUI3" s="61"/>
      <c r="FUJ3" s="61"/>
      <c r="FUK3" s="61"/>
      <c r="FUL3" s="61"/>
      <c r="FUM3" s="61"/>
      <c r="FUN3" s="61"/>
      <c r="FUO3" s="61"/>
      <c r="FUP3" s="61"/>
      <c r="FUQ3" s="61"/>
      <c r="FUR3" s="61"/>
      <c r="FUS3" s="61"/>
      <c r="FUT3" s="61"/>
      <c r="FUU3" s="61"/>
      <c r="FUV3" s="61"/>
      <c r="FUW3" s="61"/>
      <c r="FUX3" s="61"/>
      <c r="FUY3" s="61"/>
      <c r="FUZ3" s="61"/>
      <c r="FVA3" s="61"/>
      <c r="FVB3" s="61"/>
      <c r="FVC3" s="61"/>
      <c r="FVD3" s="61"/>
      <c r="FVE3" s="61"/>
      <c r="FVF3" s="61"/>
      <c r="FVG3" s="61"/>
      <c r="FVH3" s="61"/>
      <c r="FVI3" s="61"/>
      <c r="FVJ3" s="61"/>
      <c r="FVK3" s="61"/>
      <c r="FVL3" s="61"/>
      <c r="FVM3" s="61"/>
      <c r="FVN3" s="61"/>
      <c r="FVO3" s="61"/>
      <c r="FVP3" s="61"/>
      <c r="FVQ3" s="61"/>
      <c r="FVR3" s="61"/>
      <c r="FVS3" s="61"/>
      <c r="FVT3" s="61"/>
      <c r="FVU3" s="61"/>
      <c r="FVV3" s="61"/>
      <c r="FVW3" s="61"/>
      <c r="FVX3" s="61"/>
      <c r="FVY3" s="61"/>
      <c r="FVZ3" s="61"/>
      <c r="FWA3" s="61"/>
      <c r="FWB3" s="61"/>
      <c r="FWC3" s="61"/>
      <c r="FWD3" s="61"/>
      <c r="FWE3" s="61"/>
      <c r="FWF3" s="61"/>
      <c r="FWG3" s="61"/>
      <c r="FWH3" s="61"/>
      <c r="FWI3" s="61"/>
      <c r="FWJ3" s="61"/>
      <c r="FWK3" s="61"/>
      <c r="FWL3" s="61"/>
      <c r="FWM3" s="61"/>
      <c r="FWN3" s="61"/>
      <c r="FWO3" s="61"/>
      <c r="FWP3" s="61"/>
      <c r="FWQ3" s="61"/>
      <c r="FWR3" s="61"/>
      <c r="FWS3" s="61"/>
      <c r="FWT3" s="61"/>
      <c r="FWU3" s="61"/>
      <c r="FWV3" s="61"/>
      <c r="FWW3" s="61"/>
      <c r="FWX3" s="61"/>
      <c r="FWY3" s="61"/>
      <c r="FWZ3" s="61"/>
      <c r="FXA3" s="61"/>
      <c r="FXB3" s="61"/>
      <c r="FXC3" s="61"/>
      <c r="FXD3" s="61"/>
      <c r="FXE3" s="61"/>
      <c r="FXF3" s="61"/>
      <c r="FXG3" s="61"/>
      <c r="FXH3" s="61"/>
      <c r="FXI3" s="61"/>
      <c r="FXJ3" s="61"/>
      <c r="FXK3" s="61"/>
      <c r="FXL3" s="61"/>
      <c r="FXM3" s="61"/>
      <c r="FXN3" s="61"/>
      <c r="FXO3" s="61"/>
      <c r="FXP3" s="61"/>
      <c r="FXQ3" s="61"/>
      <c r="FXR3" s="61"/>
      <c r="FXS3" s="61"/>
      <c r="FXT3" s="61"/>
      <c r="FXU3" s="61"/>
      <c r="FXV3" s="61"/>
      <c r="FXW3" s="61"/>
      <c r="FXX3" s="61"/>
      <c r="FXY3" s="61"/>
      <c r="FXZ3" s="61"/>
      <c r="FYA3" s="61"/>
      <c r="FYB3" s="61"/>
      <c r="FYC3" s="61"/>
      <c r="FYD3" s="61"/>
      <c r="FYE3" s="61"/>
      <c r="FYF3" s="61"/>
      <c r="FYG3" s="61"/>
      <c r="FYH3" s="61"/>
      <c r="FYI3" s="61"/>
      <c r="FYJ3" s="61"/>
      <c r="FYK3" s="61"/>
      <c r="FYL3" s="61"/>
      <c r="FYM3" s="61"/>
      <c r="FYN3" s="61"/>
      <c r="FYO3" s="61"/>
      <c r="FYP3" s="61"/>
      <c r="FYQ3" s="61"/>
      <c r="FYR3" s="61"/>
      <c r="FYS3" s="61"/>
      <c r="FYT3" s="61"/>
      <c r="FYU3" s="61"/>
      <c r="FYV3" s="61"/>
      <c r="FYW3" s="61"/>
      <c r="FYX3" s="61"/>
      <c r="FYY3" s="61"/>
      <c r="FYZ3" s="61"/>
      <c r="FZA3" s="61"/>
      <c r="FZB3" s="61"/>
      <c r="FZC3" s="61"/>
      <c r="FZD3" s="61"/>
      <c r="FZE3" s="61"/>
      <c r="FZF3" s="61"/>
      <c r="FZG3" s="61"/>
      <c r="FZH3" s="61"/>
      <c r="FZI3" s="61"/>
      <c r="FZJ3" s="61"/>
      <c r="FZK3" s="61"/>
      <c r="FZL3" s="61"/>
      <c r="FZM3" s="61"/>
      <c r="FZN3" s="61"/>
      <c r="FZO3" s="61"/>
      <c r="FZP3" s="61"/>
      <c r="FZQ3" s="61"/>
      <c r="FZR3" s="61"/>
      <c r="FZS3" s="61"/>
      <c r="FZT3" s="61"/>
      <c r="FZU3" s="61"/>
      <c r="FZV3" s="61"/>
      <c r="FZW3" s="61"/>
      <c r="FZX3" s="61"/>
      <c r="FZY3" s="61"/>
      <c r="FZZ3" s="61"/>
      <c r="GAA3" s="61"/>
      <c r="GAB3" s="61"/>
      <c r="GAC3" s="61"/>
      <c r="GAD3" s="61"/>
      <c r="GAE3" s="61"/>
      <c r="GAF3" s="61"/>
      <c r="GAG3" s="61"/>
      <c r="GAH3" s="61"/>
      <c r="GAI3" s="61"/>
      <c r="GAJ3" s="61"/>
      <c r="GAK3" s="61"/>
      <c r="GAL3" s="61"/>
      <c r="GAM3" s="61"/>
      <c r="GAN3" s="61"/>
      <c r="GAO3" s="61"/>
      <c r="GAP3" s="61"/>
      <c r="GAQ3" s="61"/>
      <c r="GAR3" s="61"/>
      <c r="GAS3" s="61"/>
      <c r="GAT3" s="61"/>
      <c r="GAU3" s="61"/>
      <c r="GAV3" s="61"/>
      <c r="GAW3" s="61"/>
      <c r="GAX3" s="61"/>
      <c r="GAY3" s="61"/>
      <c r="GAZ3" s="61"/>
      <c r="GBA3" s="61"/>
      <c r="GBB3" s="61"/>
      <c r="GBC3" s="61"/>
      <c r="GBD3" s="61"/>
      <c r="GBE3" s="61"/>
      <c r="GBF3" s="61"/>
      <c r="GBG3" s="61"/>
      <c r="GBH3" s="61"/>
      <c r="GBI3" s="61"/>
      <c r="GBJ3" s="61"/>
      <c r="GBK3" s="61"/>
      <c r="GBL3" s="61"/>
      <c r="GBM3" s="61"/>
      <c r="GBN3" s="61"/>
      <c r="GBO3" s="61"/>
      <c r="GBP3" s="61"/>
      <c r="GBQ3" s="61"/>
      <c r="GBR3" s="61"/>
      <c r="GBS3" s="61"/>
      <c r="GBT3" s="61"/>
      <c r="GBU3" s="61"/>
      <c r="GBV3" s="61"/>
      <c r="GBW3" s="61"/>
      <c r="GBX3" s="61"/>
      <c r="GBY3" s="61"/>
      <c r="GBZ3" s="61"/>
      <c r="GCA3" s="61"/>
      <c r="GCB3" s="61"/>
      <c r="GCC3" s="61"/>
      <c r="GCD3" s="61"/>
      <c r="GCE3" s="61"/>
      <c r="GCF3" s="61"/>
      <c r="GCG3" s="61"/>
      <c r="GCH3" s="61"/>
      <c r="GCI3" s="61"/>
      <c r="GCJ3" s="61"/>
      <c r="GCK3" s="61"/>
      <c r="GCL3" s="61"/>
      <c r="GCM3" s="61"/>
      <c r="GCN3" s="61"/>
      <c r="GCO3" s="61"/>
      <c r="GCP3" s="61"/>
      <c r="GCQ3" s="61"/>
      <c r="GCR3" s="61"/>
      <c r="GCS3" s="61"/>
      <c r="GCT3" s="61"/>
      <c r="GCU3" s="61"/>
      <c r="GCV3" s="61"/>
      <c r="GCW3" s="61"/>
      <c r="GCX3" s="61"/>
      <c r="GCY3" s="61"/>
      <c r="GCZ3" s="61"/>
      <c r="GDA3" s="61"/>
      <c r="GDB3" s="61"/>
      <c r="GDC3" s="61"/>
      <c r="GDD3" s="61"/>
      <c r="GDE3" s="61"/>
      <c r="GDF3" s="61"/>
      <c r="GDG3" s="61"/>
      <c r="GDH3" s="61"/>
      <c r="GDI3" s="61"/>
      <c r="GDJ3" s="61"/>
      <c r="GDK3" s="61"/>
      <c r="GDL3" s="61"/>
      <c r="GDM3" s="61"/>
      <c r="GDN3" s="61"/>
      <c r="GDO3" s="61"/>
      <c r="GDP3" s="61"/>
      <c r="GDQ3" s="61"/>
      <c r="GDR3" s="61"/>
      <c r="GDS3" s="61"/>
      <c r="GDT3" s="61"/>
      <c r="GDU3" s="61"/>
      <c r="GDV3" s="61"/>
      <c r="GDW3" s="61"/>
      <c r="GDX3" s="61"/>
      <c r="GDY3" s="61"/>
      <c r="GDZ3" s="61"/>
      <c r="GEA3" s="61"/>
      <c r="GEB3" s="61"/>
      <c r="GEC3" s="61"/>
      <c r="GED3" s="61"/>
      <c r="GEE3" s="61"/>
      <c r="GEF3" s="61"/>
      <c r="GEG3" s="61"/>
      <c r="GEH3" s="61"/>
      <c r="GEI3" s="61"/>
      <c r="GEJ3" s="61"/>
      <c r="GEK3" s="61"/>
      <c r="GEL3" s="61"/>
      <c r="GEM3" s="61"/>
      <c r="GEN3" s="61"/>
      <c r="GEO3" s="61"/>
      <c r="GEP3" s="61"/>
      <c r="GEQ3" s="61"/>
      <c r="GER3" s="61"/>
      <c r="GES3" s="61"/>
      <c r="GET3" s="61"/>
      <c r="GEU3" s="61"/>
      <c r="GEV3" s="61"/>
      <c r="GEW3" s="61"/>
      <c r="GEX3" s="61"/>
      <c r="GEY3" s="61"/>
      <c r="GEZ3" s="61"/>
      <c r="GFA3" s="61"/>
      <c r="GFB3" s="61"/>
      <c r="GFC3" s="61"/>
      <c r="GFD3" s="61"/>
      <c r="GFE3" s="61"/>
      <c r="GFF3" s="61"/>
      <c r="GFG3" s="61"/>
      <c r="GFH3" s="61"/>
      <c r="GFI3" s="61"/>
      <c r="GFJ3" s="61"/>
      <c r="GFK3" s="61"/>
      <c r="GFL3" s="61"/>
      <c r="GFM3" s="61"/>
      <c r="GFN3" s="61"/>
      <c r="GFO3" s="61"/>
      <c r="GFP3" s="61"/>
      <c r="GFQ3" s="61"/>
      <c r="GFR3" s="61"/>
      <c r="GFS3" s="61"/>
      <c r="GFT3" s="61"/>
      <c r="GFU3" s="61"/>
      <c r="GFV3" s="61"/>
      <c r="GFW3" s="61"/>
      <c r="GFX3" s="61"/>
      <c r="GFY3" s="61"/>
      <c r="GFZ3" s="61"/>
      <c r="GGA3" s="61"/>
      <c r="GGB3" s="61"/>
      <c r="GGC3" s="61"/>
      <c r="GGD3" s="61"/>
      <c r="GGE3" s="61"/>
      <c r="GGF3" s="61"/>
      <c r="GGG3" s="61"/>
      <c r="GGH3" s="61"/>
      <c r="GGI3" s="61"/>
      <c r="GGJ3" s="61"/>
      <c r="GGK3" s="61"/>
      <c r="GGL3" s="61"/>
      <c r="GGM3" s="61"/>
      <c r="GGN3" s="61"/>
      <c r="GGO3" s="61"/>
      <c r="GGP3" s="61"/>
      <c r="GGQ3" s="61"/>
      <c r="GGR3" s="61"/>
      <c r="GGS3" s="61"/>
      <c r="GGT3" s="61"/>
      <c r="GGU3" s="61"/>
      <c r="GGV3" s="61"/>
      <c r="GGW3" s="61"/>
      <c r="GGX3" s="61"/>
      <c r="GGY3" s="61"/>
      <c r="GGZ3" s="61"/>
      <c r="GHA3" s="61"/>
      <c r="GHB3" s="61"/>
      <c r="GHC3" s="61"/>
      <c r="GHD3" s="61"/>
      <c r="GHE3" s="61"/>
      <c r="GHF3" s="61"/>
      <c r="GHG3" s="61"/>
      <c r="GHH3" s="61"/>
      <c r="GHI3" s="61"/>
      <c r="GHJ3" s="61"/>
      <c r="GHK3" s="61"/>
      <c r="GHL3" s="61"/>
      <c r="GHM3" s="61"/>
      <c r="GHN3" s="61"/>
      <c r="GHO3" s="61"/>
      <c r="GHP3" s="61"/>
      <c r="GHQ3" s="61"/>
      <c r="GHR3" s="61"/>
      <c r="GHS3" s="61"/>
      <c r="GHT3" s="61"/>
      <c r="GHU3" s="61"/>
      <c r="GHV3" s="61"/>
      <c r="GHW3" s="61"/>
      <c r="GHX3" s="61"/>
      <c r="GHY3" s="61"/>
      <c r="GHZ3" s="61"/>
      <c r="GIA3" s="61"/>
      <c r="GIB3" s="61"/>
      <c r="GIC3" s="61"/>
      <c r="GID3" s="61"/>
      <c r="GIE3" s="61"/>
      <c r="GIF3" s="61"/>
      <c r="GIG3" s="61"/>
      <c r="GIH3" s="61"/>
      <c r="GII3" s="61"/>
      <c r="GIJ3" s="61"/>
      <c r="GIK3" s="61"/>
      <c r="GIL3" s="61"/>
      <c r="GIM3" s="61"/>
      <c r="GIN3" s="61"/>
      <c r="GIO3" s="61"/>
      <c r="GIP3" s="61"/>
      <c r="GIQ3" s="61"/>
      <c r="GIR3" s="61"/>
      <c r="GIS3" s="61"/>
      <c r="GIT3" s="61"/>
      <c r="GIU3" s="61"/>
      <c r="GIV3" s="61"/>
      <c r="GIW3" s="61"/>
      <c r="GIX3" s="61"/>
      <c r="GIY3" s="61"/>
      <c r="GIZ3" s="61"/>
      <c r="GJA3" s="61"/>
      <c r="GJB3" s="61"/>
      <c r="GJC3" s="61"/>
      <c r="GJD3" s="61"/>
      <c r="GJE3" s="61"/>
      <c r="GJF3" s="61"/>
      <c r="GJG3" s="61"/>
      <c r="GJH3" s="61"/>
      <c r="GJI3" s="61"/>
      <c r="GJJ3" s="61"/>
      <c r="GJK3" s="61"/>
      <c r="GJL3" s="61"/>
      <c r="GJM3" s="61"/>
      <c r="GJN3" s="61"/>
      <c r="GJO3" s="61"/>
      <c r="GJP3" s="61"/>
      <c r="GJQ3" s="61"/>
      <c r="GJR3" s="61"/>
      <c r="GJS3" s="61"/>
      <c r="GJT3" s="61"/>
      <c r="GJU3" s="61"/>
      <c r="GJV3" s="61"/>
      <c r="GJW3" s="61"/>
      <c r="GJX3" s="61"/>
      <c r="GJY3" s="61"/>
      <c r="GJZ3" s="61"/>
      <c r="GKA3" s="61"/>
      <c r="GKB3" s="61"/>
      <c r="GKC3" s="61"/>
      <c r="GKD3" s="61"/>
      <c r="GKE3" s="61"/>
      <c r="GKF3" s="61"/>
      <c r="GKG3" s="61"/>
      <c r="GKH3" s="61"/>
      <c r="GKI3" s="61"/>
      <c r="GKJ3" s="61"/>
      <c r="GKK3" s="61"/>
      <c r="GKL3" s="61"/>
      <c r="GKM3" s="61"/>
      <c r="GKN3" s="61"/>
      <c r="GKO3" s="61"/>
      <c r="GKP3" s="61"/>
      <c r="GKQ3" s="61"/>
      <c r="GKR3" s="61"/>
      <c r="GKS3" s="61"/>
      <c r="GKT3" s="61"/>
      <c r="GKU3" s="61"/>
      <c r="GKV3" s="61"/>
      <c r="GKW3" s="61"/>
      <c r="GKX3" s="61"/>
      <c r="GKY3" s="61"/>
      <c r="GKZ3" s="61"/>
      <c r="GLA3" s="61"/>
      <c r="GLB3" s="61"/>
      <c r="GLC3" s="61"/>
      <c r="GLD3" s="61"/>
      <c r="GLE3" s="61"/>
      <c r="GLF3" s="61"/>
      <c r="GLG3" s="61"/>
      <c r="GLH3" s="61"/>
      <c r="GLI3" s="61"/>
      <c r="GLJ3" s="61"/>
      <c r="GLK3" s="61"/>
      <c r="GLL3" s="61"/>
      <c r="GLM3" s="61"/>
      <c r="GLN3" s="61"/>
      <c r="GLO3" s="61"/>
      <c r="GLP3" s="61"/>
      <c r="GLQ3" s="61"/>
      <c r="GLR3" s="61"/>
      <c r="GLS3" s="61"/>
      <c r="GLT3" s="61"/>
      <c r="GLU3" s="61"/>
      <c r="GLV3" s="61"/>
      <c r="GLW3" s="61"/>
      <c r="GLX3" s="61"/>
      <c r="GLY3" s="61"/>
      <c r="GLZ3" s="61"/>
      <c r="GMA3" s="61"/>
      <c r="GMB3" s="61"/>
      <c r="GMC3" s="61"/>
      <c r="GMD3" s="61"/>
      <c r="GME3" s="61"/>
      <c r="GMF3" s="61"/>
      <c r="GMG3" s="61"/>
      <c r="GMH3" s="61"/>
      <c r="GMI3" s="61"/>
      <c r="GMJ3" s="61"/>
      <c r="GMK3" s="61"/>
      <c r="GML3" s="61"/>
      <c r="GMM3" s="61"/>
      <c r="GMN3" s="61"/>
      <c r="GMO3" s="61"/>
      <c r="GMP3" s="61"/>
      <c r="GMQ3" s="61"/>
      <c r="GMR3" s="61"/>
      <c r="GMS3" s="61"/>
      <c r="GMT3" s="61"/>
      <c r="GMU3" s="61"/>
      <c r="GMV3" s="61"/>
      <c r="GMW3" s="61"/>
      <c r="GMX3" s="61"/>
      <c r="GMY3" s="61"/>
      <c r="GMZ3" s="61"/>
      <c r="GNA3" s="61"/>
      <c r="GNB3" s="61"/>
      <c r="GNC3" s="61"/>
      <c r="GND3" s="61"/>
      <c r="GNE3" s="61"/>
      <c r="GNF3" s="61"/>
      <c r="GNG3" s="61"/>
      <c r="GNH3" s="61"/>
      <c r="GNI3" s="61"/>
      <c r="GNJ3" s="61"/>
      <c r="GNK3" s="61"/>
      <c r="GNL3" s="61"/>
      <c r="GNM3" s="61"/>
      <c r="GNN3" s="61"/>
      <c r="GNO3" s="61"/>
      <c r="GNP3" s="61"/>
      <c r="GNQ3" s="61"/>
      <c r="GNR3" s="61"/>
      <c r="GNS3" s="61"/>
      <c r="GNT3" s="61"/>
      <c r="GNU3" s="61"/>
      <c r="GNV3" s="61"/>
      <c r="GNW3" s="61"/>
      <c r="GNX3" s="61"/>
      <c r="GNY3" s="61"/>
      <c r="GNZ3" s="61"/>
      <c r="GOA3" s="61"/>
      <c r="GOB3" s="61"/>
      <c r="GOC3" s="61"/>
      <c r="GOD3" s="61"/>
      <c r="GOE3" s="61"/>
      <c r="GOF3" s="61"/>
      <c r="GOG3" s="61"/>
      <c r="GOH3" s="61"/>
      <c r="GOI3" s="61"/>
      <c r="GOJ3" s="61"/>
      <c r="GOK3" s="61"/>
      <c r="GOL3" s="61"/>
      <c r="GOM3" s="61"/>
      <c r="GON3" s="61"/>
      <c r="GOO3" s="61"/>
      <c r="GOP3" s="61"/>
      <c r="GOQ3" s="61"/>
      <c r="GOR3" s="61"/>
      <c r="GOS3" s="61"/>
      <c r="GOT3" s="61"/>
      <c r="GOU3" s="61"/>
      <c r="GOV3" s="61"/>
      <c r="GOW3" s="61"/>
      <c r="GOX3" s="61"/>
      <c r="GOY3" s="61"/>
      <c r="GOZ3" s="61"/>
      <c r="GPA3" s="61"/>
      <c r="GPB3" s="61"/>
      <c r="GPC3" s="61"/>
      <c r="GPD3" s="61"/>
      <c r="GPE3" s="61"/>
      <c r="GPF3" s="61"/>
      <c r="GPG3" s="61"/>
      <c r="GPH3" s="61"/>
      <c r="GPI3" s="61"/>
      <c r="GPJ3" s="61"/>
      <c r="GPK3" s="61"/>
      <c r="GPL3" s="61"/>
      <c r="GPM3" s="61"/>
      <c r="GPN3" s="61"/>
      <c r="GPO3" s="61"/>
      <c r="GPP3" s="61"/>
      <c r="GPQ3" s="61"/>
      <c r="GPR3" s="61"/>
      <c r="GPS3" s="61"/>
      <c r="GPT3" s="61"/>
      <c r="GPU3" s="61"/>
      <c r="GPV3" s="61"/>
      <c r="GPW3" s="61"/>
      <c r="GPX3" s="61"/>
      <c r="GPY3" s="61"/>
      <c r="GPZ3" s="61"/>
      <c r="GQA3" s="61"/>
      <c r="GQB3" s="61"/>
      <c r="GQC3" s="61"/>
      <c r="GQD3" s="61"/>
      <c r="GQE3" s="61"/>
      <c r="GQF3" s="61"/>
      <c r="GQG3" s="61"/>
      <c r="GQH3" s="61"/>
      <c r="GQI3" s="61"/>
      <c r="GQJ3" s="61"/>
      <c r="GQK3" s="61"/>
      <c r="GQL3" s="61"/>
      <c r="GQM3" s="61"/>
      <c r="GQN3" s="61"/>
      <c r="GQO3" s="61"/>
      <c r="GQP3" s="61"/>
      <c r="GQQ3" s="61"/>
      <c r="GQR3" s="61"/>
      <c r="GQS3" s="61"/>
      <c r="GQT3" s="61"/>
      <c r="GQU3" s="61"/>
      <c r="GQV3" s="61"/>
      <c r="GQW3" s="61"/>
      <c r="GQX3" s="61"/>
      <c r="GQY3" s="61"/>
      <c r="GQZ3" s="61"/>
      <c r="GRA3" s="61"/>
      <c r="GRB3" s="61"/>
      <c r="GRC3" s="61"/>
      <c r="GRD3" s="61"/>
      <c r="GRE3" s="61"/>
      <c r="GRF3" s="61"/>
      <c r="GRG3" s="61"/>
      <c r="GRH3" s="61"/>
      <c r="GRI3" s="61"/>
      <c r="GRJ3" s="61"/>
      <c r="GRK3" s="61"/>
      <c r="GRL3" s="61"/>
      <c r="GRM3" s="61"/>
      <c r="GRN3" s="61"/>
      <c r="GRO3" s="61"/>
      <c r="GRP3" s="61"/>
      <c r="GRQ3" s="61"/>
      <c r="GRR3" s="61"/>
      <c r="GRS3" s="61"/>
      <c r="GRT3" s="61"/>
      <c r="GRU3" s="61"/>
      <c r="GRV3" s="61"/>
      <c r="GRW3" s="61"/>
      <c r="GRX3" s="61"/>
      <c r="GRY3" s="61"/>
      <c r="GRZ3" s="61"/>
      <c r="GSA3" s="61"/>
      <c r="GSB3" s="61"/>
      <c r="GSC3" s="61"/>
      <c r="GSD3" s="61"/>
      <c r="GSE3" s="61"/>
      <c r="GSF3" s="61"/>
      <c r="GSG3" s="61"/>
      <c r="GSH3" s="61"/>
      <c r="GSI3" s="61"/>
      <c r="GSJ3" s="61"/>
      <c r="GSK3" s="61"/>
      <c r="GSL3" s="61"/>
      <c r="GSM3" s="61"/>
      <c r="GSN3" s="61"/>
      <c r="GSO3" s="61"/>
      <c r="GSP3" s="61"/>
      <c r="GSQ3" s="61"/>
      <c r="GSR3" s="61"/>
      <c r="GSS3" s="61"/>
      <c r="GST3" s="61"/>
      <c r="GSU3" s="61"/>
      <c r="GSV3" s="61"/>
      <c r="GSW3" s="61"/>
      <c r="GSX3" s="61"/>
      <c r="GSY3" s="61"/>
      <c r="GSZ3" s="61"/>
      <c r="GTA3" s="61"/>
      <c r="GTB3" s="61"/>
      <c r="GTC3" s="61"/>
      <c r="GTD3" s="61"/>
      <c r="GTE3" s="61"/>
      <c r="GTF3" s="61"/>
      <c r="GTG3" s="61"/>
      <c r="GTH3" s="61"/>
      <c r="GTI3" s="61"/>
      <c r="GTJ3" s="61"/>
      <c r="GTK3" s="61"/>
      <c r="GTL3" s="61"/>
      <c r="GTM3" s="61"/>
      <c r="GTN3" s="61"/>
      <c r="GTO3" s="61"/>
      <c r="GTP3" s="61"/>
      <c r="GTQ3" s="61"/>
      <c r="GTR3" s="61"/>
      <c r="GTS3" s="61"/>
      <c r="GTT3" s="61"/>
      <c r="GTU3" s="61"/>
      <c r="GTV3" s="61"/>
      <c r="GTW3" s="61"/>
      <c r="GTX3" s="61"/>
      <c r="GTY3" s="61"/>
      <c r="GTZ3" s="61"/>
      <c r="GUA3" s="61"/>
      <c r="GUB3" s="61"/>
      <c r="GUC3" s="61"/>
      <c r="GUD3" s="61"/>
      <c r="GUE3" s="61"/>
      <c r="GUF3" s="61"/>
      <c r="GUG3" s="61"/>
      <c r="GUH3" s="61"/>
      <c r="GUI3" s="61"/>
      <c r="GUJ3" s="61"/>
      <c r="GUK3" s="61"/>
      <c r="GUL3" s="61"/>
      <c r="GUM3" s="61"/>
      <c r="GUN3" s="61"/>
      <c r="GUO3" s="61"/>
      <c r="GUP3" s="61"/>
      <c r="GUQ3" s="61"/>
      <c r="GUR3" s="61"/>
      <c r="GUS3" s="61"/>
      <c r="GUT3" s="61"/>
      <c r="GUU3" s="61"/>
      <c r="GUV3" s="61"/>
      <c r="GUW3" s="61"/>
      <c r="GUX3" s="61"/>
      <c r="GUY3" s="61"/>
      <c r="GUZ3" s="61"/>
      <c r="GVA3" s="61"/>
      <c r="GVB3" s="61"/>
      <c r="GVC3" s="61"/>
      <c r="GVD3" s="61"/>
      <c r="GVE3" s="61"/>
      <c r="GVF3" s="61"/>
      <c r="GVG3" s="61"/>
      <c r="GVH3" s="61"/>
      <c r="GVI3" s="61"/>
      <c r="GVJ3" s="61"/>
      <c r="GVK3" s="61"/>
      <c r="GVL3" s="61"/>
      <c r="GVM3" s="61"/>
      <c r="GVN3" s="61"/>
      <c r="GVO3" s="61"/>
      <c r="GVP3" s="61"/>
      <c r="GVQ3" s="61"/>
      <c r="GVR3" s="61"/>
      <c r="GVS3" s="61"/>
      <c r="GVT3" s="61"/>
      <c r="GVU3" s="61"/>
      <c r="GVV3" s="61"/>
      <c r="GVW3" s="61"/>
      <c r="GVX3" s="61"/>
      <c r="GVY3" s="61"/>
      <c r="GVZ3" s="61"/>
      <c r="GWA3" s="61"/>
      <c r="GWB3" s="61"/>
      <c r="GWC3" s="61"/>
      <c r="GWD3" s="61"/>
      <c r="GWE3" s="61"/>
      <c r="GWF3" s="61"/>
      <c r="GWG3" s="61"/>
      <c r="GWH3" s="61"/>
      <c r="GWI3" s="61"/>
      <c r="GWJ3" s="61"/>
      <c r="GWK3" s="61"/>
      <c r="GWL3" s="61"/>
      <c r="GWM3" s="61"/>
      <c r="GWN3" s="61"/>
      <c r="GWO3" s="61"/>
      <c r="GWP3" s="61"/>
      <c r="GWQ3" s="61"/>
      <c r="GWR3" s="61"/>
      <c r="GWS3" s="61"/>
      <c r="GWT3" s="61"/>
      <c r="GWU3" s="61"/>
      <c r="GWV3" s="61"/>
      <c r="GWW3" s="61"/>
      <c r="GWX3" s="61"/>
      <c r="GWY3" s="61"/>
      <c r="GWZ3" s="61"/>
      <c r="GXA3" s="61"/>
      <c r="GXB3" s="61"/>
      <c r="GXC3" s="61"/>
      <c r="GXD3" s="61"/>
      <c r="GXE3" s="61"/>
      <c r="GXF3" s="61"/>
      <c r="GXG3" s="61"/>
      <c r="GXH3" s="61"/>
      <c r="GXI3" s="61"/>
      <c r="GXJ3" s="61"/>
      <c r="GXK3" s="61"/>
      <c r="GXL3" s="61"/>
      <c r="GXM3" s="61"/>
      <c r="GXN3" s="61"/>
      <c r="GXO3" s="61"/>
      <c r="GXP3" s="61"/>
      <c r="GXQ3" s="61"/>
      <c r="GXR3" s="61"/>
      <c r="GXS3" s="61"/>
      <c r="GXT3" s="61"/>
      <c r="GXU3" s="61"/>
      <c r="GXV3" s="61"/>
      <c r="GXW3" s="61"/>
      <c r="GXX3" s="61"/>
      <c r="GXY3" s="61"/>
      <c r="GXZ3" s="61"/>
      <c r="GYA3" s="61"/>
      <c r="GYB3" s="61"/>
      <c r="GYC3" s="61"/>
      <c r="GYD3" s="61"/>
      <c r="GYE3" s="61"/>
      <c r="GYF3" s="61"/>
      <c r="GYG3" s="61"/>
      <c r="GYH3" s="61"/>
      <c r="GYI3" s="61"/>
      <c r="GYJ3" s="61"/>
      <c r="GYK3" s="61"/>
      <c r="GYL3" s="61"/>
      <c r="GYM3" s="61"/>
      <c r="GYN3" s="61"/>
      <c r="GYO3" s="61"/>
      <c r="GYP3" s="61"/>
      <c r="GYQ3" s="61"/>
      <c r="GYR3" s="61"/>
      <c r="GYS3" s="61"/>
      <c r="GYT3" s="61"/>
      <c r="GYU3" s="61"/>
      <c r="GYV3" s="61"/>
      <c r="GYW3" s="61"/>
      <c r="GYX3" s="61"/>
      <c r="GYY3" s="61"/>
      <c r="GYZ3" s="61"/>
      <c r="GZA3" s="61"/>
      <c r="GZB3" s="61"/>
      <c r="GZC3" s="61"/>
      <c r="GZD3" s="61"/>
      <c r="GZE3" s="61"/>
      <c r="GZF3" s="61"/>
      <c r="GZG3" s="61"/>
      <c r="GZH3" s="61"/>
      <c r="GZI3" s="61"/>
      <c r="GZJ3" s="61"/>
      <c r="GZK3" s="61"/>
      <c r="GZL3" s="61"/>
      <c r="GZM3" s="61"/>
      <c r="GZN3" s="61"/>
      <c r="GZO3" s="61"/>
      <c r="GZP3" s="61"/>
      <c r="GZQ3" s="61"/>
      <c r="GZR3" s="61"/>
      <c r="GZS3" s="61"/>
      <c r="GZT3" s="61"/>
      <c r="GZU3" s="61"/>
      <c r="GZV3" s="61"/>
      <c r="GZW3" s="61"/>
      <c r="GZX3" s="61"/>
      <c r="GZY3" s="61"/>
      <c r="GZZ3" s="61"/>
      <c r="HAA3" s="61"/>
      <c r="HAB3" s="61"/>
      <c r="HAC3" s="61"/>
      <c r="HAD3" s="61"/>
      <c r="HAE3" s="61"/>
      <c r="HAF3" s="61"/>
      <c r="HAG3" s="61"/>
      <c r="HAH3" s="61"/>
      <c r="HAI3" s="61"/>
      <c r="HAJ3" s="61"/>
      <c r="HAK3" s="61"/>
      <c r="HAL3" s="61"/>
      <c r="HAM3" s="61"/>
      <c r="HAN3" s="61"/>
      <c r="HAO3" s="61"/>
      <c r="HAP3" s="61"/>
      <c r="HAQ3" s="61"/>
      <c r="HAR3" s="61"/>
      <c r="HAS3" s="61"/>
      <c r="HAT3" s="61"/>
      <c r="HAU3" s="61"/>
      <c r="HAV3" s="61"/>
      <c r="HAW3" s="61"/>
      <c r="HAX3" s="61"/>
      <c r="HAY3" s="61"/>
      <c r="HAZ3" s="61"/>
      <c r="HBA3" s="61"/>
      <c r="HBB3" s="61"/>
      <c r="HBC3" s="61"/>
      <c r="HBD3" s="61"/>
      <c r="HBE3" s="61"/>
      <c r="HBF3" s="61"/>
      <c r="HBG3" s="61"/>
      <c r="HBH3" s="61"/>
      <c r="HBI3" s="61"/>
      <c r="HBJ3" s="61"/>
      <c r="HBK3" s="61"/>
      <c r="HBL3" s="61"/>
      <c r="HBM3" s="61"/>
      <c r="HBN3" s="61"/>
      <c r="HBO3" s="61"/>
      <c r="HBP3" s="61"/>
      <c r="HBQ3" s="61"/>
      <c r="HBR3" s="61"/>
      <c r="HBS3" s="61"/>
      <c r="HBT3" s="61"/>
      <c r="HBU3" s="61"/>
      <c r="HBV3" s="61"/>
      <c r="HBW3" s="61"/>
      <c r="HBX3" s="61"/>
      <c r="HBY3" s="61"/>
      <c r="HBZ3" s="61"/>
      <c r="HCA3" s="61"/>
      <c r="HCB3" s="61"/>
      <c r="HCC3" s="61"/>
      <c r="HCD3" s="61"/>
      <c r="HCE3" s="61"/>
      <c r="HCF3" s="61"/>
      <c r="HCG3" s="61"/>
      <c r="HCH3" s="61"/>
      <c r="HCI3" s="61"/>
      <c r="HCJ3" s="61"/>
      <c r="HCK3" s="61"/>
      <c r="HCL3" s="61"/>
      <c r="HCM3" s="61"/>
      <c r="HCN3" s="61"/>
      <c r="HCO3" s="61"/>
      <c r="HCP3" s="61"/>
      <c r="HCQ3" s="61"/>
      <c r="HCR3" s="61"/>
      <c r="HCS3" s="61"/>
      <c r="HCT3" s="61"/>
      <c r="HCU3" s="61"/>
      <c r="HCV3" s="61"/>
      <c r="HCW3" s="61"/>
      <c r="HCX3" s="61"/>
      <c r="HCY3" s="61"/>
      <c r="HCZ3" s="61"/>
      <c r="HDA3" s="61"/>
      <c r="HDB3" s="61"/>
      <c r="HDC3" s="61"/>
      <c r="HDD3" s="61"/>
      <c r="HDE3" s="61"/>
      <c r="HDF3" s="61"/>
      <c r="HDG3" s="61"/>
      <c r="HDH3" s="61"/>
      <c r="HDI3" s="61"/>
      <c r="HDJ3" s="61"/>
      <c r="HDK3" s="61"/>
      <c r="HDL3" s="61"/>
      <c r="HDM3" s="61"/>
      <c r="HDN3" s="61"/>
      <c r="HDO3" s="61"/>
      <c r="HDP3" s="61"/>
      <c r="HDQ3" s="61"/>
      <c r="HDR3" s="61"/>
      <c r="HDS3" s="61"/>
      <c r="HDT3" s="61"/>
      <c r="HDU3" s="61"/>
      <c r="HDV3" s="61"/>
      <c r="HDW3" s="61"/>
      <c r="HDX3" s="61"/>
      <c r="HDY3" s="61"/>
      <c r="HDZ3" s="61"/>
      <c r="HEA3" s="61"/>
      <c r="HEB3" s="61"/>
      <c r="HEC3" s="61"/>
      <c r="HED3" s="61"/>
      <c r="HEE3" s="61"/>
      <c r="HEF3" s="61"/>
      <c r="HEG3" s="61"/>
      <c r="HEH3" s="61"/>
      <c r="HEI3" s="61"/>
      <c r="HEJ3" s="61"/>
      <c r="HEK3" s="61"/>
      <c r="HEL3" s="61"/>
      <c r="HEM3" s="61"/>
      <c r="HEN3" s="61"/>
      <c r="HEO3" s="61"/>
      <c r="HEP3" s="61"/>
      <c r="HEQ3" s="61"/>
      <c r="HER3" s="61"/>
      <c r="HES3" s="61"/>
      <c r="HET3" s="61"/>
      <c r="HEU3" s="61"/>
      <c r="HEV3" s="61"/>
      <c r="HEW3" s="61"/>
      <c r="HEX3" s="61"/>
      <c r="HEY3" s="61"/>
      <c r="HEZ3" s="61"/>
      <c r="HFA3" s="61"/>
      <c r="HFB3" s="61"/>
      <c r="HFC3" s="61"/>
      <c r="HFD3" s="61"/>
      <c r="HFE3" s="61"/>
      <c r="HFF3" s="61"/>
      <c r="HFG3" s="61"/>
      <c r="HFH3" s="61"/>
      <c r="HFI3" s="61"/>
      <c r="HFJ3" s="61"/>
      <c r="HFK3" s="61"/>
      <c r="HFL3" s="61"/>
      <c r="HFM3" s="61"/>
      <c r="HFN3" s="61"/>
      <c r="HFO3" s="61"/>
      <c r="HFP3" s="61"/>
      <c r="HFQ3" s="61"/>
      <c r="HFR3" s="61"/>
      <c r="HFS3" s="61"/>
      <c r="HFT3" s="61"/>
      <c r="HFU3" s="61"/>
      <c r="HFV3" s="61"/>
      <c r="HFW3" s="61"/>
      <c r="HFX3" s="61"/>
      <c r="HFY3" s="61"/>
      <c r="HFZ3" s="61"/>
      <c r="HGA3" s="61"/>
      <c r="HGB3" s="61"/>
      <c r="HGC3" s="61"/>
      <c r="HGD3" s="61"/>
      <c r="HGE3" s="61"/>
      <c r="HGF3" s="61"/>
      <c r="HGG3" s="61"/>
      <c r="HGH3" s="61"/>
      <c r="HGI3" s="61"/>
      <c r="HGJ3" s="61"/>
      <c r="HGK3" s="61"/>
      <c r="HGL3" s="61"/>
      <c r="HGM3" s="61"/>
      <c r="HGN3" s="61"/>
      <c r="HGO3" s="61"/>
      <c r="HGP3" s="61"/>
      <c r="HGQ3" s="61"/>
      <c r="HGR3" s="61"/>
      <c r="HGS3" s="61"/>
      <c r="HGT3" s="61"/>
      <c r="HGU3" s="61"/>
      <c r="HGV3" s="61"/>
      <c r="HGW3" s="61"/>
      <c r="HGX3" s="61"/>
      <c r="HGY3" s="61"/>
      <c r="HGZ3" s="61"/>
      <c r="HHA3" s="61"/>
      <c r="HHB3" s="61"/>
      <c r="HHC3" s="61"/>
      <c r="HHD3" s="61"/>
      <c r="HHE3" s="61"/>
      <c r="HHF3" s="61"/>
      <c r="HHG3" s="61"/>
      <c r="HHH3" s="61"/>
      <c r="HHI3" s="61"/>
      <c r="HHJ3" s="61"/>
      <c r="HHK3" s="61"/>
      <c r="HHL3" s="61"/>
      <c r="HHM3" s="61"/>
      <c r="HHN3" s="61"/>
      <c r="HHO3" s="61"/>
      <c r="HHP3" s="61"/>
      <c r="HHQ3" s="61"/>
      <c r="HHR3" s="61"/>
      <c r="HHS3" s="61"/>
      <c r="HHT3" s="61"/>
      <c r="HHU3" s="61"/>
      <c r="HHV3" s="61"/>
      <c r="HHW3" s="61"/>
      <c r="HHX3" s="61"/>
      <c r="HHY3" s="61"/>
      <c r="HHZ3" s="61"/>
      <c r="HIA3" s="61"/>
      <c r="HIB3" s="61"/>
      <c r="HIC3" s="61"/>
      <c r="HID3" s="61"/>
      <c r="HIE3" s="61"/>
      <c r="HIF3" s="61"/>
      <c r="HIG3" s="61"/>
      <c r="HIH3" s="61"/>
      <c r="HII3" s="61"/>
      <c r="HIJ3" s="61"/>
      <c r="HIK3" s="61"/>
      <c r="HIL3" s="61"/>
      <c r="HIM3" s="61"/>
      <c r="HIN3" s="61"/>
      <c r="HIO3" s="61"/>
      <c r="HIP3" s="61"/>
      <c r="HIQ3" s="61"/>
      <c r="HIR3" s="61"/>
      <c r="HIS3" s="61"/>
      <c r="HIT3" s="61"/>
      <c r="HIU3" s="61"/>
      <c r="HIV3" s="61"/>
      <c r="HIW3" s="61"/>
      <c r="HIX3" s="61"/>
      <c r="HIY3" s="61"/>
      <c r="HIZ3" s="61"/>
      <c r="HJA3" s="61"/>
      <c r="HJB3" s="61"/>
      <c r="HJC3" s="61"/>
      <c r="HJD3" s="61"/>
      <c r="HJE3" s="61"/>
      <c r="HJF3" s="61"/>
      <c r="HJG3" s="61"/>
      <c r="HJH3" s="61"/>
      <c r="HJI3" s="61"/>
      <c r="HJJ3" s="61"/>
      <c r="HJK3" s="61"/>
      <c r="HJL3" s="61"/>
      <c r="HJM3" s="61"/>
      <c r="HJN3" s="61"/>
      <c r="HJO3" s="61"/>
      <c r="HJP3" s="61"/>
      <c r="HJQ3" s="61"/>
      <c r="HJR3" s="61"/>
      <c r="HJS3" s="61"/>
      <c r="HJT3" s="61"/>
      <c r="HJU3" s="61"/>
      <c r="HJV3" s="61"/>
      <c r="HJW3" s="61"/>
      <c r="HJX3" s="61"/>
      <c r="HJY3" s="61"/>
      <c r="HJZ3" s="61"/>
      <c r="HKA3" s="61"/>
      <c r="HKB3" s="61"/>
      <c r="HKC3" s="61"/>
      <c r="HKD3" s="61"/>
      <c r="HKE3" s="61"/>
      <c r="HKF3" s="61"/>
      <c r="HKG3" s="61"/>
      <c r="HKH3" s="61"/>
      <c r="HKI3" s="61"/>
      <c r="HKJ3" s="61"/>
      <c r="HKK3" s="61"/>
      <c r="HKL3" s="61"/>
      <c r="HKM3" s="61"/>
      <c r="HKN3" s="61"/>
      <c r="HKO3" s="61"/>
      <c r="HKP3" s="61"/>
      <c r="HKQ3" s="61"/>
      <c r="HKR3" s="61"/>
      <c r="HKS3" s="61"/>
      <c r="HKT3" s="61"/>
      <c r="HKU3" s="61"/>
      <c r="HKV3" s="61"/>
      <c r="HKW3" s="61"/>
      <c r="HKX3" s="61"/>
      <c r="HKY3" s="61"/>
      <c r="HKZ3" s="61"/>
      <c r="HLA3" s="61"/>
      <c r="HLB3" s="61"/>
      <c r="HLC3" s="61"/>
      <c r="HLD3" s="61"/>
      <c r="HLE3" s="61"/>
      <c r="HLF3" s="61"/>
      <c r="HLG3" s="61"/>
      <c r="HLH3" s="61"/>
      <c r="HLI3" s="61"/>
      <c r="HLJ3" s="61"/>
      <c r="HLK3" s="61"/>
      <c r="HLL3" s="61"/>
      <c r="HLM3" s="61"/>
      <c r="HLN3" s="61"/>
      <c r="HLO3" s="61"/>
      <c r="HLP3" s="61"/>
      <c r="HLQ3" s="61"/>
      <c r="HLR3" s="61"/>
      <c r="HLS3" s="61"/>
      <c r="HLT3" s="61"/>
      <c r="HLU3" s="61"/>
      <c r="HLV3" s="61"/>
      <c r="HLW3" s="61"/>
      <c r="HLX3" s="61"/>
      <c r="HLY3" s="61"/>
      <c r="HLZ3" s="61"/>
      <c r="HMA3" s="61"/>
      <c r="HMB3" s="61"/>
      <c r="HMC3" s="61"/>
      <c r="HMD3" s="61"/>
      <c r="HME3" s="61"/>
      <c r="HMF3" s="61"/>
      <c r="HMG3" s="61"/>
      <c r="HMH3" s="61"/>
      <c r="HMI3" s="61"/>
      <c r="HMJ3" s="61"/>
      <c r="HMK3" s="61"/>
      <c r="HML3" s="61"/>
      <c r="HMM3" s="61"/>
      <c r="HMN3" s="61"/>
      <c r="HMO3" s="61"/>
      <c r="HMP3" s="61"/>
      <c r="HMQ3" s="61"/>
      <c r="HMR3" s="61"/>
      <c r="HMS3" s="61"/>
      <c r="HMT3" s="61"/>
      <c r="HMU3" s="61"/>
      <c r="HMV3" s="61"/>
      <c r="HMW3" s="61"/>
      <c r="HMX3" s="61"/>
      <c r="HMY3" s="61"/>
      <c r="HMZ3" s="61"/>
      <c r="HNA3" s="61"/>
      <c r="HNB3" s="61"/>
      <c r="HNC3" s="61"/>
      <c r="HND3" s="61"/>
      <c r="HNE3" s="61"/>
      <c r="HNF3" s="61"/>
      <c r="HNG3" s="61"/>
      <c r="HNH3" s="61"/>
      <c r="HNI3" s="61"/>
      <c r="HNJ3" s="61"/>
      <c r="HNK3" s="61"/>
      <c r="HNL3" s="61"/>
      <c r="HNM3" s="61"/>
      <c r="HNN3" s="61"/>
      <c r="HNO3" s="61"/>
      <c r="HNP3" s="61"/>
      <c r="HNQ3" s="61"/>
      <c r="HNR3" s="61"/>
      <c r="HNS3" s="61"/>
      <c r="HNT3" s="61"/>
      <c r="HNU3" s="61"/>
      <c r="HNV3" s="61"/>
      <c r="HNW3" s="61"/>
      <c r="HNX3" s="61"/>
      <c r="HNY3" s="61"/>
      <c r="HNZ3" s="61"/>
      <c r="HOA3" s="61"/>
      <c r="HOB3" s="61"/>
      <c r="HOC3" s="61"/>
      <c r="HOD3" s="61"/>
      <c r="HOE3" s="61"/>
      <c r="HOF3" s="61"/>
      <c r="HOG3" s="61"/>
      <c r="HOH3" s="61"/>
      <c r="HOI3" s="61"/>
      <c r="HOJ3" s="61"/>
      <c r="HOK3" s="61"/>
      <c r="HOL3" s="61"/>
      <c r="HOM3" s="61"/>
      <c r="HON3" s="61"/>
      <c r="HOO3" s="61"/>
      <c r="HOP3" s="61"/>
      <c r="HOQ3" s="61"/>
      <c r="HOR3" s="61"/>
      <c r="HOS3" s="61"/>
      <c r="HOT3" s="61"/>
      <c r="HOU3" s="61"/>
      <c r="HOV3" s="61"/>
      <c r="HOW3" s="61"/>
      <c r="HOX3" s="61"/>
      <c r="HOY3" s="61"/>
      <c r="HOZ3" s="61"/>
      <c r="HPA3" s="61"/>
      <c r="HPB3" s="61"/>
      <c r="HPC3" s="61"/>
      <c r="HPD3" s="61"/>
      <c r="HPE3" s="61"/>
      <c r="HPF3" s="61"/>
      <c r="HPG3" s="61"/>
      <c r="HPH3" s="61"/>
      <c r="HPI3" s="61"/>
      <c r="HPJ3" s="61"/>
      <c r="HPK3" s="61"/>
      <c r="HPL3" s="61"/>
      <c r="HPM3" s="61"/>
      <c r="HPN3" s="61"/>
      <c r="HPO3" s="61"/>
      <c r="HPP3" s="61"/>
      <c r="HPQ3" s="61"/>
      <c r="HPR3" s="61"/>
      <c r="HPS3" s="61"/>
      <c r="HPT3" s="61"/>
      <c r="HPU3" s="61"/>
      <c r="HPV3" s="61"/>
      <c r="HPW3" s="61"/>
      <c r="HPX3" s="61"/>
      <c r="HPY3" s="61"/>
      <c r="HPZ3" s="61"/>
      <c r="HQA3" s="61"/>
      <c r="HQB3" s="61"/>
      <c r="HQC3" s="61"/>
      <c r="HQD3" s="61"/>
      <c r="HQE3" s="61"/>
      <c r="HQF3" s="61"/>
      <c r="HQG3" s="61"/>
      <c r="HQH3" s="61"/>
      <c r="HQI3" s="61"/>
      <c r="HQJ3" s="61"/>
      <c r="HQK3" s="61"/>
      <c r="HQL3" s="61"/>
      <c r="HQM3" s="61"/>
      <c r="HQN3" s="61"/>
      <c r="HQO3" s="61"/>
      <c r="HQP3" s="61"/>
      <c r="HQQ3" s="61"/>
      <c r="HQR3" s="61"/>
      <c r="HQS3" s="61"/>
      <c r="HQT3" s="61"/>
      <c r="HQU3" s="61"/>
      <c r="HQV3" s="61"/>
      <c r="HQW3" s="61"/>
      <c r="HQX3" s="61"/>
      <c r="HQY3" s="61"/>
      <c r="HQZ3" s="61"/>
      <c r="HRA3" s="61"/>
      <c r="HRB3" s="61"/>
      <c r="HRC3" s="61"/>
      <c r="HRD3" s="61"/>
      <c r="HRE3" s="61"/>
      <c r="HRF3" s="61"/>
      <c r="HRG3" s="61"/>
      <c r="HRH3" s="61"/>
      <c r="HRI3" s="61"/>
      <c r="HRJ3" s="61"/>
      <c r="HRK3" s="61"/>
      <c r="HRL3" s="61"/>
      <c r="HRM3" s="61"/>
      <c r="HRN3" s="61"/>
      <c r="HRO3" s="61"/>
      <c r="HRP3" s="61"/>
      <c r="HRQ3" s="61"/>
      <c r="HRR3" s="61"/>
      <c r="HRS3" s="61"/>
      <c r="HRT3" s="61"/>
      <c r="HRU3" s="61"/>
      <c r="HRV3" s="61"/>
      <c r="HRW3" s="61"/>
      <c r="HRX3" s="61"/>
      <c r="HRY3" s="61"/>
      <c r="HRZ3" s="61"/>
      <c r="HSA3" s="61"/>
      <c r="HSB3" s="61"/>
      <c r="HSC3" s="61"/>
      <c r="HSD3" s="61"/>
      <c r="HSE3" s="61"/>
      <c r="HSF3" s="61"/>
      <c r="HSG3" s="61"/>
      <c r="HSH3" s="61"/>
      <c r="HSI3" s="61"/>
      <c r="HSJ3" s="61"/>
      <c r="HSK3" s="61"/>
      <c r="HSL3" s="61"/>
      <c r="HSM3" s="61"/>
      <c r="HSN3" s="61"/>
      <c r="HSO3" s="61"/>
      <c r="HSP3" s="61"/>
      <c r="HSQ3" s="61"/>
      <c r="HSR3" s="61"/>
      <c r="HSS3" s="61"/>
      <c r="HST3" s="61"/>
      <c r="HSU3" s="61"/>
      <c r="HSV3" s="61"/>
      <c r="HSW3" s="61"/>
      <c r="HSX3" s="61"/>
      <c r="HSY3" s="61"/>
      <c r="HSZ3" s="61"/>
      <c r="HTA3" s="61"/>
      <c r="HTB3" s="61"/>
      <c r="HTC3" s="61"/>
      <c r="HTD3" s="61"/>
      <c r="HTE3" s="61"/>
      <c r="HTF3" s="61"/>
      <c r="HTG3" s="61"/>
      <c r="HTH3" s="61"/>
      <c r="HTI3" s="61"/>
      <c r="HTJ3" s="61"/>
      <c r="HTK3" s="61"/>
      <c r="HTL3" s="61"/>
      <c r="HTM3" s="61"/>
      <c r="HTN3" s="61"/>
      <c r="HTO3" s="61"/>
      <c r="HTP3" s="61"/>
      <c r="HTQ3" s="61"/>
      <c r="HTR3" s="61"/>
      <c r="HTS3" s="61"/>
      <c r="HTT3" s="61"/>
      <c r="HTU3" s="61"/>
      <c r="HTV3" s="61"/>
      <c r="HTW3" s="61"/>
      <c r="HTX3" s="61"/>
      <c r="HTY3" s="61"/>
      <c r="HTZ3" s="61"/>
      <c r="HUA3" s="61"/>
      <c r="HUB3" s="61"/>
      <c r="HUC3" s="61"/>
      <c r="HUD3" s="61"/>
      <c r="HUE3" s="61"/>
      <c r="HUF3" s="61"/>
      <c r="HUG3" s="61"/>
      <c r="HUH3" s="61"/>
      <c r="HUI3" s="61"/>
      <c r="HUJ3" s="61"/>
      <c r="HUK3" s="61"/>
      <c r="HUL3" s="61"/>
      <c r="HUM3" s="61"/>
      <c r="HUN3" s="61"/>
      <c r="HUO3" s="61"/>
      <c r="HUP3" s="61"/>
      <c r="HUQ3" s="61"/>
      <c r="HUR3" s="61"/>
      <c r="HUS3" s="61"/>
      <c r="HUT3" s="61"/>
      <c r="HUU3" s="61"/>
      <c r="HUV3" s="61"/>
      <c r="HUW3" s="61"/>
      <c r="HUX3" s="61"/>
      <c r="HUY3" s="61"/>
      <c r="HUZ3" s="61"/>
      <c r="HVA3" s="61"/>
      <c r="HVB3" s="61"/>
      <c r="HVC3" s="61"/>
      <c r="HVD3" s="61"/>
      <c r="HVE3" s="61"/>
      <c r="HVF3" s="61"/>
      <c r="HVG3" s="61"/>
      <c r="HVH3" s="61"/>
      <c r="HVI3" s="61"/>
      <c r="HVJ3" s="61"/>
      <c r="HVK3" s="61"/>
      <c r="HVL3" s="61"/>
      <c r="HVM3" s="61"/>
      <c r="HVN3" s="61"/>
      <c r="HVO3" s="61"/>
      <c r="HVP3" s="61"/>
      <c r="HVQ3" s="61"/>
      <c r="HVR3" s="61"/>
      <c r="HVS3" s="61"/>
      <c r="HVT3" s="61"/>
      <c r="HVU3" s="61"/>
      <c r="HVV3" s="61"/>
      <c r="HVW3" s="61"/>
      <c r="HVX3" s="61"/>
      <c r="HVY3" s="61"/>
      <c r="HVZ3" s="61"/>
      <c r="HWA3" s="61"/>
      <c r="HWB3" s="61"/>
      <c r="HWC3" s="61"/>
      <c r="HWD3" s="61"/>
      <c r="HWE3" s="61"/>
      <c r="HWF3" s="61"/>
      <c r="HWG3" s="61"/>
      <c r="HWH3" s="61"/>
      <c r="HWI3" s="61"/>
      <c r="HWJ3" s="61"/>
      <c r="HWK3" s="61"/>
      <c r="HWL3" s="61"/>
      <c r="HWM3" s="61"/>
      <c r="HWN3" s="61"/>
      <c r="HWO3" s="61"/>
      <c r="HWP3" s="61"/>
      <c r="HWQ3" s="61"/>
      <c r="HWR3" s="61"/>
      <c r="HWS3" s="61"/>
      <c r="HWT3" s="61"/>
      <c r="HWU3" s="61"/>
      <c r="HWV3" s="61"/>
      <c r="HWW3" s="61"/>
      <c r="HWX3" s="61"/>
      <c r="HWY3" s="61"/>
      <c r="HWZ3" s="61"/>
      <c r="HXA3" s="61"/>
      <c r="HXB3" s="61"/>
      <c r="HXC3" s="61"/>
      <c r="HXD3" s="61"/>
      <c r="HXE3" s="61"/>
      <c r="HXF3" s="61"/>
      <c r="HXG3" s="61"/>
      <c r="HXH3" s="61"/>
      <c r="HXI3" s="61"/>
      <c r="HXJ3" s="61"/>
      <c r="HXK3" s="61"/>
      <c r="HXL3" s="61"/>
      <c r="HXM3" s="61"/>
      <c r="HXN3" s="61"/>
      <c r="HXO3" s="61"/>
      <c r="HXP3" s="61"/>
      <c r="HXQ3" s="61"/>
      <c r="HXR3" s="61"/>
      <c r="HXS3" s="61"/>
      <c r="HXT3" s="61"/>
      <c r="HXU3" s="61"/>
      <c r="HXV3" s="61"/>
      <c r="HXW3" s="61"/>
      <c r="HXX3" s="61"/>
      <c r="HXY3" s="61"/>
      <c r="HXZ3" s="61"/>
      <c r="HYA3" s="61"/>
      <c r="HYB3" s="61"/>
      <c r="HYC3" s="61"/>
      <c r="HYD3" s="61"/>
      <c r="HYE3" s="61"/>
      <c r="HYF3" s="61"/>
      <c r="HYG3" s="61"/>
      <c r="HYH3" s="61"/>
      <c r="HYI3" s="61"/>
      <c r="HYJ3" s="61"/>
      <c r="HYK3" s="61"/>
      <c r="HYL3" s="61"/>
      <c r="HYM3" s="61"/>
      <c r="HYN3" s="61"/>
      <c r="HYO3" s="61"/>
      <c r="HYP3" s="61"/>
      <c r="HYQ3" s="61"/>
      <c r="HYR3" s="61"/>
      <c r="HYS3" s="61"/>
      <c r="HYT3" s="61"/>
      <c r="HYU3" s="61"/>
      <c r="HYV3" s="61"/>
      <c r="HYW3" s="61"/>
      <c r="HYX3" s="61"/>
      <c r="HYY3" s="61"/>
      <c r="HYZ3" s="61"/>
      <c r="HZA3" s="61"/>
      <c r="HZB3" s="61"/>
      <c r="HZC3" s="61"/>
      <c r="HZD3" s="61"/>
      <c r="HZE3" s="61"/>
      <c r="HZF3" s="61"/>
      <c r="HZG3" s="61"/>
      <c r="HZH3" s="61"/>
      <c r="HZI3" s="61"/>
      <c r="HZJ3" s="61"/>
      <c r="HZK3" s="61"/>
      <c r="HZL3" s="61"/>
      <c r="HZM3" s="61"/>
      <c r="HZN3" s="61"/>
      <c r="HZO3" s="61"/>
      <c r="HZP3" s="61"/>
      <c r="HZQ3" s="61"/>
      <c r="HZR3" s="61"/>
      <c r="HZS3" s="61"/>
      <c r="HZT3" s="61"/>
      <c r="HZU3" s="61"/>
      <c r="HZV3" s="61"/>
      <c r="HZW3" s="61"/>
      <c r="HZX3" s="61"/>
      <c r="HZY3" s="61"/>
      <c r="HZZ3" s="61"/>
      <c r="IAA3" s="61"/>
      <c r="IAB3" s="61"/>
      <c r="IAC3" s="61"/>
      <c r="IAD3" s="61"/>
      <c r="IAE3" s="61"/>
      <c r="IAF3" s="61"/>
      <c r="IAG3" s="61"/>
      <c r="IAH3" s="61"/>
      <c r="IAI3" s="61"/>
      <c r="IAJ3" s="61"/>
      <c r="IAK3" s="61"/>
      <c r="IAL3" s="61"/>
      <c r="IAM3" s="61"/>
      <c r="IAN3" s="61"/>
      <c r="IAO3" s="61"/>
      <c r="IAP3" s="61"/>
      <c r="IAQ3" s="61"/>
      <c r="IAR3" s="61"/>
      <c r="IAS3" s="61"/>
      <c r="IAT3" s="61"/>
      <c r="IAU3" s="61"/>
      <c r="IAV3" s="61"/>
      <c r="IAW3" s="61"/>
      <c r="IAX3" s="61"/>
      <c r="IAY3" s="61"/>
      <c r="IAZ3" s="61"/>
      <c r="IBA3" s="61"/>
      <c r="IBB3" s="61"/>
      <c r="IBC3" s="61"/>
      <c r="IBD3" s="61"/>
      <c r="IBE3" s="61"/>
      <c r="IBF3" s="61"/>
      <c r="IBG3" s="61"/>
      <c r="IBH3" s="61"/>
      <c r="IBI3" s="61"/>
      <c r="IBJ3" s="61"/>
      <c r="IBK3" s="61"/>
      <c r="IBL3" s="61"/>
      <c r="IBM3" s="61"/>
      <c r="IBN3" s="61"/>
      <c r="IBO3" s="61"/>
      <c r="IBP3" s="61"/>
      <c r="IBQ3" s="61"/>
      <c r="IBR3" s="61"/>
      <c r="IBS3" s="61"/>
      <c r="IBT3" s="61"/>
      <c r="IBU3" s="61"/>
      <c r="IBV3" s="61"/>
      <c r="IBW3" s="61"/>
      <c r="IBX3" s="61"/>
      <c r="IBY3" s="61"/>
      <c r="IBZ3" s="61"/>
      <c r="ICA3" s="61"/>
      <c r="ICB3" s="61"/>
      <c r="ICC3" s="61"/>
      <c r="ICD3" s="61"/>
      <c r="ICE3" s="61"/>
      <c r="ICF3" s="61"/>
      <c r="ICG3" s="61"/>
      <c r="ICH3" s="61"/>
      <c r="ICI3" s="61"/>
      <c r="ICJ3" s="61"/>
      <c r="ICK3" s="61"/>
      <c r="ICL3" s="61"/>
      <c r="ICM3" s="61"/>
      <c r="ICN3" s="61"/>
      <c r="ICO3" s="61"/>
      <c r="ICP3" s="61"/>
      <c r="ICQ3" s="61"/>
      <c r="ICR3" s="61"/>
      <c r="ICS3" s="61"/>
      <c r="ICT3" s="61"/>
      <c r="ICU3" s="61"/>
      <c r="ICV3" s="61"/>
      <c r="ICW3" s="61"/>
      <c r="ICX3" s="61"/>
      <c r="ICY3" s="61"/>
      <c r="ICZ3" s="61"/>
      <c r="IDA3" s="61"/>
      <c r="IDB3" s="61"/>
      <c r="IDC3" s="61"/>
      <c r="IDD3" s="61"/>
      <c r="IDE3" s="61"/>
      <c r="IDF3" s="61"/>
      <c r="IDG3" s="61"/>
      <c r="IDH3" s="61"/>
      <c r="IDI3" s="61"/>
      <c r="IDJ3" s="61"/>
      <c r="IDK3" s="61"/>
      <c r="IDL3" s="61"/>
      <c r="IDM3" s="61"/>
      <c r="IDN3" s="61"/>
      <c r="IDO3" s="61"/>
      <c r="IDP3" s="61"/>
      <c r="IDQ3" s="61"/>
      <c r="IDR3" s="61"/>
      <c r="IDS3" s="61"/>
      <c r="IDT3" s="61"/>
      <c r="IDU3" s="61"/>
      <c r="IDV3" s="61"/>
      <c r="IDW3" s="61"/>
      <c r="IDX3" s="61"/>
      <c r="IDY3" s="61"/>
      <c r="IDZ3" s="61"/>
      <c r="IEA3" s="61"/>
      <c r="IEB3" s="61"/>
      <c r="IEC3" s="61"/>
      <c r="IED3" s="61"/>
      <c r="IEE3" s="61"/>
      <c r="IEF3" s="61"/>
      <c r="IEG3" s="61"/>
      <c r="IEH3" s="61"/>
      <c r="IEI3" s="61"/>
      <c r="IEJ3" s="61"/>
      <c r="IEK3" s="61"/>
      <c r="IEL3" s="61"/>
      <c r="IEM3" s="61"/>
      <c r="IEN3" s="61"/>
      <c r="IEO3" s="61"/>
      <c r="IEP3" s="61"/>
      <c r="IEQ3" s="61"/>
      <c r="IER3" s="61"/>
      <c r="IES3" s="61"/>
      <c r="IET3" s="61"/>
      <c r="IEU3" s="61"/>
      <c r="IEV3" s="61"/>
      <c r="IEW3" s="61"/>
      <c r="IEX3" s="61"/>
      <c r="IEY3" s="61"/>
      <c r="IEZ3" s="61"/>
      <c r="IFA3" s="61"/>
      <c r="IFB3" s="61"/>
      <c r="IFC3" s="61"/>
      <c r="IFD3" s="61"/>
      <c r="IFE3" s="61"/>
      <c r="IFF3" s="61"/>
      <c r="IFG3" s="61"/>
      <c r="IFH3" s="61"/>
      <c r="IFI3" s="61"/>
      <c r="IFJ3" s="61"/>
      <c r="IFK3" s="61"/>
      <c r="IFL3" s="61"/>
      <c r="IFM3" s="61"/>
      <c r="IFN3" s="61"/>
      <c r="IFO3" s="61"/>
      <c r="IFP3" s="61"/>
      <c r="IFQ3" s="61"/>
      <c r="IFR3" s="61"/>
      <c r="IFS3" s="61"/>
      <c r="IFT3" s="61"/>
      <c r="IFU3" s="61"/>
      <c r="IFV3" s="61"/>
      <c r="IFW3" s="61"/>
      <c r="IFX3" s="61"/>
      <c r="IFY3" s="61"/>
      <c r="IFZ3" s="61"/>
      <c r="IGA3" s="61"/>
      <c r="IGB3" s="61"/>
      <c r="IGC3" s="61"/>
      <c r="IGD3" s="61"/>
      <c r="IGE3" s="61"/>
      <c r="IGF3" s="61"/>
      <c r="IGG3" s="61"/>
      <c r="IGH3" s="61"/>
      <c r="IGI3" s="61"/>
      <c r="IGJ3" s="61"/>
      <c r="IGK3" s="61"/>
      <c r="IGL3" s="61"/>
      <c r="IGM3" s="61"/>
      <c r="IGN3" s="61"/>
      <c r="IGO3" s="61"/>
      <c r="IGP3" s="61"/>
      <c r="IGQ3" s="61"/>
      <c r="IGR3" s="61"/>
      <c r="IGS3" s="61"/>
      <c r="IGT3" s="61"/>
      <c r="IGU3" s="61"/>
      <c r="IGV3" s="61"/>
      <c r="IGW3" s="61"/>
      <c r="IGX3" s="61"/>
      <c r="IGY3" s="61"/>
      <c r="IGZ3" s="61"/>
      <c r="IHA3" s="61"/>
      <c r="IHB3" s="61"/>
      <c r="IHC3" s="61"/>
      <c r="IHD3" s="61"/>
      <c r="IHE3" s="61"/>
      <c r="IHF3" s="61"/>
      <c r="IHG3" s="61"/>
      <c r="IHH3" s="61"/>
      <c r="IHI3" s="61"/>
      <c r="IHJ3" s="61"/>
      <c r="IHK3" s="61"/>
      <c r="IHL3" s="61"/>
      <c r="IHM3" s="61"/>
      <c r="IHN3" s="61"/>
      <c r="IHO3" s="61"/>
      <c r="IHP3" s="61"/>
      <c r="IHQ3" s="61"/>
      <c r="IHR3" s="61"/>
      <c r="IHS3" s="61"/>
      <c r="IHT3" s="61"/>
      <c r="IHU3" s="61"/>
      <c r="IHV3" s="61"/>
      <c r="IHW3" s="61"/>
      <c r="IHX3" s="61"/>
      <c r="IHY3" s="61"/>
      <c r="IHZ3" s="61"/>
      <c r="IIA3" s="61"/>
      <c r="IIB3" s="61"/>
      <c r="IIC3" s="61"/>
      <c r="IID3" s="61"/>
      <c r="IIE3" s="61"/>
      <c r="IIF3" s="61"/>
      <c r="IIG3" s="61"/>
      <c r="IIH3" s="61"/>
      <c r="III3" s="61"/>
      <c r="IIJ3" s="61"/>
      <c r="IIK3" s="61"/>
      <c r="IIL3" s="61"/>
      <c r="IIM3" s="61"/>
      <c r="IIN3" s="61"/>
      <c r="IIO3" s="61"/>
      <c r="IIP3" s="61"/>
      <c r="IIQ3" s="61"/>
      <c r="IIR3" s="61"/>
      <c r="IIS3" s="61"/>
      <c r="IIT3" s="61"/>
      <c r="IIU3" s="61"/>
      <c r="IIV3" s="61"/>
      <c r="IIW3" s="61"/>
      <c r="IIX3" s="61"/>
      <c r="IIY3" s="61"/>
      <c r="IIZ3" s="61"/>
      <c r="IJA3" s="61"/>
      <c r="IJB3" s="61"/>
      <c r="IJC3" s="61"/>
      <c r="IJD3" s="61"/>
      <c r="IJE3" s="61"/>
      <c r="IJF3" s="61"/>
      <c r="IJG3" s="61"/>
      <c r="IJH3" s="61"/>
      <c r="IJI3" s="61"/>
      <c r="IJJ3" s="61"/>
      <c r="IJK3" s="61"/>
      <c r="IJL3" s="61"/>
      <c r="IJM3" s="61"/>
      <c r="IJN3" s="61"/>
      <c r="IJO3" s="61"/>
      <c r="IJP3" s="61"/>
      <c r="IJQ3" s="61"/>
      <c r="IJR3" s="61"/>
      <c r="IJS3" s="61"/>
      <c r="IJT3" s="61"/>
      <c r="IJU3" s="61"/>
      <c r="IJV3" s="61"/>
      <c r="IJW3" s="61"/>
      <c r="IJX3" s="61"/>
      <c r="IJY3" s="61"/>
      <c r="IJZ3" s="61"/>
      <c r="IKA3" s="61"/>
      <c r="IKB3" s="61"/>
      <c r="IKC3" s="61"/>
      <c r="IKD3" s="61"/>
      <c r="IKE3" s="61"/>
      <c r="IKF3" s="61"/>
      <c r="IKG3" s="61"/>
      <c r="IKH3" s="61"/>
      <c r="IKI3" s="61"/>
      <c r="IKJ3" s="61"/>
      <c r="IKK3" s="61"/>
      <c r="IKL3" s="61"/>
      <c r="IKM3" s="61"/>
      <c r="IKN3" s="61"/>
      <c r="IKO3" s="61"/>
      <c r="IKP3" s="61"/>
      <c r="IKQ3" s="61"/>
      <c r="IKR3" s="61"/>
      <c r="IKS3" s="61"/>
      <c r="IKT3" s="61"/>
      <c r="IKU3" s="61"/>
      <c r="IKV3" s="61"/>
      <c r="IKW3" s="61"/>
      <c r="IKX3" s="61"/>
      <c r="IKY3" s="61"/>
      <c r="IKZ3" s="61"/>
      <c r="ILA3" s="61"/>
      <c r="ILB3" s="61"/>
      <c r="ILC3" s="61"/>
      <c r="ILD3" s="61"/>
      <c r="ILE3" s="61"/>
      <c r="ILF3" s="61"/>
      <c r="ILG3" s="61"/>
      <c r="ILH3" s="61"/>
      <c r="ILI3" s="61"/>
      <c r="ILJ3" s="61"/>
      <c r="ILK3" s="61"/>
      <c r="ILL3" s="61"/>
      <c r="ILM3" s="61"/>
      <c r="ILN3" s="61"/>
      <c r="ILO3" s="61"/>
      <c r="ILP3" s="61"/>
      <c r="ILQ3" s="61"/>
      <c r="ILR3" s="61"/>
      <c r="ILS3" s="61"/>
      <c r="ILT3" s="61"/>
      <c r="ILU3" s="61"/>
      <c r="ILV3" s="61"/>
      <c r="ILW3" s="61"/>
      <c r="ILX3" s="61"/>
      <c r="ILY3" s="61"/>
      <c r="ILZ3" s="61"/>
      <c r="IMA3" s="61"/>
      <c r="IMB3" s="61"/>
      <c r="IMC3" s="61"/>
      <c r="IMD3" s="61"/>
      <c r="IME3" s="61"/>
      <c r="IMF3" s="61"/>
      <c r="IMG3" s="61"/>
      <c r="IMH3" s="61"/>
      <c r="IMI3" s="61"/>
      <c r="IMJ3" s="61"/>
      <c r="IMK3" s="61"/>
      <c r="IML3" s="61"/>
      <c r="IMM3" s="61"/>
      <c r="IMN3" s="61"/>
      <c r="IMO3" s="61"/>
      <c r="IMP3" s="61"/>
      <c r="IMQ3" s="61"/>
      <c r="IMR3" s="61"/>
      <c r="IMS3" s="61"/>
      <c r="IMT3" s="61"/>
      <c r="IMU3" s="61"/>
      <c r="IMV3" s="61"/>
      <c r="IMW3" s="61"/>
      <c r="IMX3" s="61"/>
      <c r="IMY3" s="61"/>
      <c r="IMZ3" s="61"/>
      <c r="INA3" s="61"/>
      <c r="INB3" s="61"/>
      <c r="INC3" s="61"/>
      <c r="IND3" s="61"/>
      <c r="INE3" s="61"/>
      <c r="INF3" s="61"/>
      <c r="ING3" s="61"/>
      <c r="INH3" s="61"/>
      <c r="INI3" s="61"/>
      <c r="INJ3" s="61"/>
      <c r="INK3" s="61"/>
      <c r="INL3" s="61"/>
      <c r="INM3" s="61"/>
      <c r="INN3" s="61"/>
      <c r="INO3" s="61"/>
      <c r="INP3" s="61"/>
      <c r="INQ3" s="61"/>
      <c r="INR3" s="61"/>
      <c r="INS3" s="61"/>
      <c r="INT3" s="61"/>
      <c r="INU3" s="61"/>
      <c r="INV3" s="61"/>
      <c r="INW3" s="61"/>
      <c r="INX3" s="61"/>
      <c r="INY3" s="61"/>
      <c r="INZ3" s="61"/>
      <c r="IOA3" s="61"/>
      <c r="IOB3" s="61"/>
      <c r="IOC3" s="61"/>
      <c r="IOD3" s="61"/>
      <c r="IOE3" s="61"/>
      <c r="IOF3" s="61"/>
      <c r="IOG3" s="61"/>
      <c r="IOH3" s="61"/>
      <c r="IOI3" s="61"/>
      <c r="IOJ3" s="61"/>
      <c r="IOK3" s="61"/>
      <c r="IOL3" s="61"/>
      <c r="IOM3" s="61"/>
      <c r="ION3" s="61"/>
      <c r="IOO3" s="61"/>
      <c r="IOP3" s="61"/>
      <c r="IOQ3" s="61"/>
      <c r="IOR3" s="61"/>
      <c r="IOS3" s="61"/>
      <c r="IOT3" s="61"/>
      <c r="IOU3" s="61"/>
      <c r="IOV3" s="61"/>
      <c r="IOW3" s="61"/>
      <c r="IOX3" s="61"/>
      <c r="IOY3" s="61"/>
      <c r="IOZ3" s="61"/>
      <c r="IPA3" s="61"/>
      <c r="IPB3" s="61"/>
      <c r="IPC3" s="61"/>
      <c r="IPD3" s="61"/>
      <c r="IPE3" s="61"/>
      <c r="IPF3" s="61"/>
      <c r="IPG3" s="61"/>
      <c r="IPH3" s="61"/>
      <c r="IPI3" s="61"/>
      <c r="IPJ3" s="61"/>
      <c r="IPK3" s="61"/>
      <c r="IPL3" s="61"/>
      <c r="IPM3" s="61"/>
      <c r="IPN3" s="61"/>
      <c r="IPO3" s="61"/>
      <c r="IPP3" s="61"/>
      <c r="IPQ3" s="61"/>
      <c r="IPR3" s="61"/>
      <c r="IPS3" s="61"/>
      <c r="IPT3" s="61"/>
      <c r="IPU3" s="61"/>
      <c r="IPV3" s="61"/>
      <c r="IPW3" s="61"/>
      <c r="IPX3" s="61"/>
      <c r="IPY3" s="61"/>
      <c r="IPZ3" s="61"/>
      <c r="IQA3" s="61"/>
      <c r="IQB3" s="61"/>
      <c r="IQC3" s="61"/>
      <c r="IQD3" s="61"/>
      <c r="IQE3" s="61"/>
      <c r="IQF3" s="61"/>
      <c r="IQG3" s="61"/>
      <c r="IQH3" s="61"/>
      <c r="IQI3" s="61"/>
      <c r="IQJ3" s="61"/>
      <c r="IQK3" s="61"/>
      <c r="IQL3" s="61"/>
      <c r="IQM3" s="61"/>
      <c r="IQN3" s="61"/>
      <c r="IQO3" s="61"/>
      <c r="IQP3" s="61"/>
      <c r="IQQ3" s="61"/>
      <c r="IQR3" s="61"/>
      <c r="IQS3" s="61"/>
      <c r="IQT3" s="61"/>
      <c r="IQU3" s="61"/>
      <c r="IQV3" s="61"/>
      <c r="IQW3" s="61"/>
      <c r="IQX3" s="61"/>
      <c r="IQY3" s="61"/>
      <c r="IQZ3" s="61"/>
      <c r="IRA3" s="61"/>
      <c r="IRB3" s="61"/>
      <c r="IRC3" s="61"/>
      <c r="IRD3" s="61"/>
      <c r="IRE3" s="61"/>
      <c r="IRF3" s="61"/>
      <c r="IRG3" s="61"/>
      <c r="IRH3" s="61"/>
      <c r="IRI3" s="61"/>
      <c r="IRJ3" s="61"/>
      <c r="IRK3" s="61"/>
      <c r="IRL3" s="61"/>
      <c r="IRM3" s="61"/>
      <c r="IRN3" s="61"/>
      <c r="IRO3" s="61"/>
      <c r="IRP3" s="61"/>
      <c r="IRQ3" s="61"/>
      <c r="IRR3" s="61"/>
      <c r="IRS3" s="61"/>
      <c r="IRT3" s="61"/>
      <c r="IRU3" s="61"/>
      <c r="IRV3" s="61"/>
      <c r="IRW3" s="61"/>
      <c r="IRX3" s="61"/>
      <c r="IRY3" s="61"/>
      <c r="IRZ3" s="61"/>
      <c r="ISA3" s="61"/>
      <c r="ISB3" s="61"/>
      <c r="ISC3" s="61"/>
      <c r="ISD3" s="61"/>
      <c r="ISE3" s="61"/>
      <c r="ISF3" s="61"/>
      <c r="ISG3" s="61"/>
      <c r="ISH3" s="61"/>
      <c r="ISI3" s="61"/>
      <c r="ISJ3" s="61"/>
      <c r="ISK3" s="61"/>
      <c r="ISL3" s="61"/>
      <c r="ISM3" s="61"/>
      <c r="ISN3" s="61"/>
      <c r="ISO3" s="61"/>
      <c r="ISP3" s="61"/>
      <c r="ISQ3" s="61"/>
      <c r="ISR3" s="61"/>
      <c r="ISS3" s="61"/>
      <c r="IST3" s="61"/>
      <c r="ISU3" s="61"/>
      <c r="ISV3" s="61"/>
      <c r="ISW3" s="61"/>
      <c r="ISX3" s="61"/>
      <c r="ISY3" s="61"/>
      <c r="ISZ3" s="61"/>
      <c r="ITA3" s="61"/>
      <c r="ITB3" s="61"/>
      <c r="ITC3" s="61"/>
      <c r="ITD3" s="61"/>
      <c r="ITE3" s="61"/>
      <c r="ITF3" s="61"/>
      <c r="ITG3" s="61"/>
      <c r="ITH3" s="61"/>
      <c r="ITI3" s="61"/>
      <c r="ITJ3" s="61"/>
      <c r="ITK3" s="61"/>
      <c r="ITL3" s="61"/>
      <c r="ITM3" s="61"/>
      <c r="ITN3" s="61"/>
      <c r="ITO3" s="61"/>
      <c r="ITP3" s="61"/>
      <c r="ITQ3" s="61"/>
      <c r="ITR3" s="61"/>
      <c r="ITS3" s="61"/>
      <c r="ITT3" s="61"/>
      <c r="ITU3" s="61"/>
      <c r="ITV3" s="61"/>
      <c r="ITW3" s="61"/>
      <c r="ITX3" s="61"/>
      <c r="ITY3" s="61"/>
      <c r="ITZ3" s="61"/>
      <c r="IUA3" s="61"/>
      <c r="IUB3" s="61"/>
      <c r="IUC3" s="61"/>
      <c r="IUD3" s="61"/>
      <c r="IUE3" s="61"/>
      <c r="IUF3" s="61"/>
      <c r="IUG3" s="61"/>
      <c r="IUH3" s="61"/>
      <c r="IUI3" s="61"/>
      <c r="IUJ3" s="61"/>
      <c r="IUK3" s="61"/>
      <c r="IUL3" s="61"/>
      <c r="IUM3" s="61"/>
      <c r="IUN3" s="61"/>
      <c r="IUO3" s="61"/>
      <c r="IUP3" s="61"/>
      <c r="IUQ3" s="61"/>
      <c r="IUR3" s="61"/>
      <c r="IUS3" s="61"/>
      <c r="IUT3" s="61"/>
      <c r="IUU3" s="61"/>
      <c r="IUV3" s="61"/>
      <c r="IUW3" s="61"/>
      <c r="IUX3" s="61"/>
      <c r="IUY3" s="61"/>
      <c r="IUZ3" s="61"/>
      <c r="IVA3" s="61"/>
      <c r="IVB3" s="61"/>
      <c r="IVC3" s="61"/>
      <c r="IVD3" s="61"/>
      <c r="IVE3" s="61"/>
      <c r="IVF3" s="61"/>
      <c r="IVG3" s="61"/>
      <c r="IVH3" s="61"/>
      <c r="IVI3" s="61"/>
      <c r="IVJ3" s="61"/>
      <c r="IVK3" s="61"/>
      <c r="IVL3" s="61"/>
      <c r="IVM3" s="61"/>
      <c r="IVN3" s="61"/>
      <c r="IVO3" s="61"/>
      <c r="IVP3" s="61"/>
      <c r="IVQ3" s="61"/>
      <c r="IVR3" s="61"/>
      <c r="IVS3" s="61"/>
      <c r="IVT3" s="61"/>
      <c r="IVU3" s="61"/>
      <c r="IVV3" s="61"/>
      <c r="IVW3" s="61"/>
      <c r="IVX3" s="61"/>
      <c r="IVY3" s="61"/>
      <c r="IVZ3" s="61"/>
      <c r="IWA3" s="61"/>
      <c r="IWB3" s="61"/>
      <c r="IWC3" s="61"/>
      <c r="IWD3" s="61"/>
      <c r="IWE3" s="61"/>
      <c r="IWF3" s="61"/>
      <c r="IWG3" s="61"/>
      <c r="IWH3" s="61"/>
      <c r="IWI3" s="61"/>
      <c r="IWJ3" s="61"/>
      <c r="IWK3" s="61"/>
      <c r="IWL3" s="61"/>
      <c r="IWM3" s="61"/>
      <c r="IWN3" s="61"/>
      <c r="IWO3" s="61"/>
      <c r="IWP3" s="61"/>
      <c r="IWQ3" s="61"/>
      <c r="IWR3" s="61"/>
      <c r="IWS3" s="61"/>
      <c r="IWT3" s="61"/>
      <c r="IWU3" s="61"/>
      <c r="IWV3" s="61"/>
      <c r="IWW3" s="61"/>
      <c r="IWX3" s="61"/>
      <c r="IWY3" s="61"/>
      <c r="IWZ3" s="61"/>
      <c r="IXA3" s="61"/>
      <c r="IXB3" s="61"/>
      <c r="IXC3" s="61"/>
      <c r="IXD3" s="61"/>
      <c r="IXE3" s="61"/>
      <c r="IXF3" s="61"/>
      <c r="IXG3" s="61"/>
      <c r="IXH3" s="61"/>
      <c r="IXI3" s="61"/>
      <c r="IXJ3" s="61"/>
      <c r="IXK3" s="61"/>
      <c r="IXL3" s="61"/>
      <c r="IXM3" s="61"/>
      <c r="IXN3" s="61"/>
      <c r="IXO3" s="61"/>
      <c r="IXP3" s="61"/>
      <c r="IXQ3" s="61"/>
      <c r="IXR3" s="61"/>
      <c r="IXS3" s="61"/>
      <c r="IXT3" s="61"/>
      <c r="IXU3" s="61"/>
      <c r="IXV3" s="61"/>
      <c r="IXW3" s="61"/>
      <c r="IXX3" s="61"/>
      <c r="IXY3" s="61"/>
      <c r="IXZ3" s="61"/>
      <c r="IYA3" s="61"/>
      <c r="IYB3" s="61"/>
      <c r="IYC3" s="61"/>
      <c r="IYD3" s="61"/>
      <c r="IYE3" s="61"/>
      <c r="IYF3" s="61"/>
      <c r="IYG3" s="61"/>
      <c r="IYH3" s="61"/>
      <c r="IYI3" s="61"/>
      <c r="IYJ3" s="61"/>
      <c r="IYK3" s="61"/>
      <c r="IYL3" s="61"/>
      <c r="IYM3" s="61"/>
      <c r="IYN3" s="61"/>
      <c r="IYO3" s="61"/>
      <c r="IYP3" s="61"/>
      <c r="IYQ3" s="61"/>
      <c r="IYR3" s="61"/>
      <c r="IYS3" s="61"/>
      <c r="IYT3" s="61"/>
      <c r="IYU3" s="61"/>
      <c r="IYV3" s="61"/>
      <c r="IYW3" s="61"/>
      <c r="IYX3" s="61"/>
      <c r="IYY3" s="61"/>
      <c r="IYZ3" s="61"/>
      <c r="IZA3" s="61"/>
      <c r="IZB3" s="61"/>
      <c r="IZC3" s="61"/>
      <c r="IZD3" s="61"/>
      <c r="IZE3" s="61"/>
      <c r="IZF3" s="61"/>
      <c r="IZG3" s="61"/>
      <c r="IZH3" s="61"/>
      <c r="IZI3" s="61"/>
      <c r="IZJ3" s="61"/>
      <c r="IZK3" s="61"/>
      <c r="IZL3" s="61"/>
      <c r="IZM3" s="61"/>
      <c r="IZN3" s="61"/>
      <c r="IZO3" s="61"/>
      <c r="IZP3" s="61"/>
      <c r="IZQ3" s="61"/>
      <c r="IZR3" s="61"/>
      <c r="IZS3" s="61"/>
      <c r="IZT3" s="61"/>
      <c r="IZU3" s="61"/>
      <c r="IZV3" s="61"/>
      <c r="IZW3" s="61"/>
      <c r="IZX3" s="61"/>
      <c r="IZY3" s="61"/>
      <c r="IZZ3" s="61"/>
      <c r="JAA3" s="61"/>
      <c r="JAB3" s="61"/>
      <c r="JAC3" s="61"/>
      <c r="JAD3" s="61"/>
      <c r="JAE3" s="61"/>
      <c r="JAF3" s="61"/>
      <c r="JAG3" s="61"/>
      <c r="JAH3" s="61"/>
      <c r="JAI3" s="61"/>
      <c r="JAJ3" s="61"/>
      <c r="JAK3" s="61"/>
      <c r="JAL3" s="61"/>
      <c r="JAM3" s="61"/>
      <c r="JAN3" s="61"/>
      <c r="JAO3" s="61"/>
      <c r="JAP3" s="61"/>
      <c r="JAQ3" s="61"/>
      <c r="JAR3" s="61"/>
      <c r="JAS3" s="61"/>
      <c r="JAT3" s="61"/>
      <c r="JAU3" s="61"/>
      <c r="JAV3" s="61"/>
      <c r="JAW3" s="61"/>
      <c r="JAX3" s="61"/>
      <c r="JAY3" s="61"/>
      <c r="JAZ3" s="61"/>
      <c r="JBA3" s="61"/>
      <c r="JBB3" s="61"/>
      <c r="JBC3" s="61"/>
      <c r="JBD3" s="61"/>
      <c r="JBE3" s="61"/>
      <c r="JBF3" s="61"/>
      <c r="JBG3" s="61"/>
      <c r="JBH3" s="61"/>
      <c r="JBI3" s="61"/>
      <c r="JBJ3" s="61"/>
      <c r="JBK3" s="61"/>
      <c r="JBL3" s="61"/>
      <c r="JBM3" s="61"/>
      <c r="JBN3" s="61"/>
      <c r="JBO3" s="61"/>
      <c r="JBP3" s="61"/>
      <c r="JBQ3" s="61"/>
      <c r="JBR3" s="61"/>
      <c r="JBS3" s="61"/>
      <c r="JBT3" s="61"/>
      <c r="JBU3" s="61"/>
      <c r="JBV3" s="61"/>
      <c r="JBW3" s="61"/>
      <c r="JBX3" s="61"/>
      <c r="JBY3" s="61"/>
      <c r="JBZ3" s="61"/>
      <c r="JCA3" s="61"/>
      <c r="JCB3" s="61"/>
      <c r="JCC3" s="61"/>
      <c r="JCD3" s="61"/>
      <c r="JCE3" s="61"/>
      <c r="JCF3" s="61"/>
      <c r="JCG3" s="61"/>
      <c r="JCH3" s="61"/>
      <c r="JCI3" s="61"/>
      <c r="JCJ3" s="61"/>
      <c r="JCK3" s="61"/>
      <c r="JCL3" s="61"/>
      <c r="JCM3" s="61"/>
      <c r="JCN3" s="61"/>
      <c r="JCO3" s="61"/>
      <c r="JCP3" s="61"/>
      <c r="JCQ3" s="61"/>
      <c r="JCR3" s="61"/>
      <c r="JCS3" s="61"/>
      <c r="JCT3" s="61"/>
      <c r="JCU3" s="61"/>
      <c r="JCV3" s="61"/>
      <c r="JCW3" s="61"/>
      <c r="JCX3" s="61"/>
      <c r="JCY3" s="61"/>
      <c r="JCZ3" s="61"/>
      <c r="JDA3" s="61"/>
      <c r="JDB3" s="61"/>
      <c r="JDC3" s="61"/>
      <c r="JDD3" s="61"/>
      <c r="JDE3" s="61"/>
      <c r="JDF3" s="61"/>
      <c r="JDG3" s="61"/>
      <c r="JDH3" s="61"/>
      <c r="JDI3" s="61"/>
      <c r="JDJ3" s="61"/>
      <c r="JDK3" s="61"/>
      <c r="JDL3" s="61"/>
      <c r="JDM3" s="61"/>
      <c r="JDN3" s="61"/>
      <c r="JDO3" s="61"/>
      <c r="JDP3" s="61"/>
      <c r="JDQ3" s="61"/>
      <c r="JDR3" s="61"/>
      <c r="JDS3" s="61"/>
      <c r="JDT3" s="61"/>
      <c r="JDU3" s="61"/>
      <c r="JDV3" s="61"/>
      <c r="JDW3" s="61"/>
      <c r="JDX3" s="61"/>
      <c r="JDY3" s="61"/>
      <c r="JDZ3" s="61"/>
      <c r="JEA3" s="61"/>
      <c r="JEB3" s="61"/>
      <c r="JEC3" s="61"/>
      <c r="JED3" s="61"/>
      <c r="JEE3" s="61"/>
      <c r="JEF3" s="61"/>
      <c r="JEG3" s="61"/>
      <c r="JEH3" s="61"/>
      <c r="JEI3" s="61"/>
      <c r="JEJ3" s="61"/>
      <c r="JEK3" s="61"/>
      <c r="JEL3" s="61"/>
      <c r="JEM3" s="61"/>
      <c r="JEN3" s="61"/>
      <c r="JEO3" s="61"/>
      <c r="JEP3" s="61"/>
      <c r="JEQ3" s="61"/>
      <c r="JER3" s="61"/>
      <c r="JES3" s="61"/>
      <c r="JET3" s="61"/>
      <c r="JEU3" s="61"/>
      <c r="JEV3" s="61"/>
      <c r="JEW3" s="61"/>
      <c r="JEX3" s="61"/>
      <c r="JEY3" s="61"/>
      <c r="JEZ3" s="61"/>
      <c r="JFA3" s="61"/>
      <c r="JFB3" s="61"/>
      <c r="JFC3" s="61"/>
      <c r="JFD3" s="61"/>
      <c r="JFE3" s="61"/>
      <c r="JFF3" s="61"/>
      <c r="JFG3" s="61"/>
      <c r="JFH3" s="61"/>
      <c r="JFI3" s="61"/>
      <c r="JFJ3" s="61"/>
      <c r="JFK3" s="61"/>
      <c r="JFL3" s="61"/>
      <c r="JFM3" s="61"/>
      <c r="JFN3" s="61"/>
      <c r="JFO3" s="61"/>
      <c r="JFP3" s="61"/>
      <c r="JFQ3" s="61"/>
      <c r="JFR3" s="61"/>
      <c r="JFS3" s="61"/>
      <c r="JFT3" s="61"/>
      <c r="JFU3" s="61"/>
      <c r="JFV3" s="61"/>
      <c r="JFW3" s="61"/>
      <c r="JFX3" s="61"/>
      <c r="JFY3" s="61"/>
      <c r="JFZ3" s="61"/>
      <c r="JGA3" s="61"/>
      <c r="JGB3" s="61"/>
      <c r="JGC3" s="61"/>
      <c r="JGD3" s="61"/>
      <c r="JGE3" s="61"/>
      <c r="JGF3" s="61"/>
      <c r="JGG3" s="61"/>
      <c r="JGH3" s="61"/>
      <c r="JGI3" s="61"/>
      <c r="JGJ3" s="61"/>
      <c r="JGK3" s="61"/>
      <c r="JGL3" s="61"/>
      <c r="JGM3" s="61"/>
      <c r="JGN3" s="61"/>
      <c r="JGO3" s="61"/>
      <c r="JGP3" s="61"/>
      <c r="JGQ3" s="61"/>
      <c r="JGR3" s="61"/>
      <c r="JGS3" s="61"/>
      <c r="JGT3" s="61"/>
      <c r="JGU3" s="61"/>
      <c r="JGV3" s="61"/>
      <c r="JGW3" s="61"/>
      <c r="JGX3" s="61"/>
      <c r="JGY3" s="61"/>
      <c r="JGZ3" s="61"/>
      <c r="JHA3" s="61"/>
      <c r="JHB3" s="61"/>
      <c r="JHC3" s="61"/>
      <c r="JHD3" s="61"/>
      <c r="JHE3" s="61"/>
      <c r="JHF3" s="61"/>
      <c r="JHG3" s="61"/>
      <c r="JHH3" s="61"/>
      <c r="JHI3" s="61"/>
      <c r="JHJ3" s="61"/>
      <c r="JHK3" s="61"/>
      <c r="JHL3" s="61"/>
      <c r="JHM3" s="61"/>
      <c r="JHN3" s="61"/>
      <c r="JHO3" s="61"/>
      <c r="JHP3" s="61"/>
      <c r="JHQ3" s="61"/>
      <c r="JHR3" s="61"/>
      <c r="JHS3" s="61"/>
      <c r="JHT3" s="61"/>
      <c r="JHU3" s="61"/>
      <c r="JHV3" s="61"/>
      <c r="JHW3" s="61"/>
      <c r="JHX3" s="61"/>
      <c r="JHY3" s="61"/>
      <c r="JHZ3" s="61"/>
      <c r="JIA3" s="61"/>
      <c r="JIB3" s="61"/>
      <c r="JIC3" s="61"/>
      <c r="JID3" s="61"/>
      <c r="JIE3" s="61"/>
      <c r="JIF3" s="61"/>
      <c r="JIG3" s="61"/>
      <c r="JIH3" s="61"/>
      <c r="JII3" s="61"/>
      <c r="JIJ3" s="61"/>
      <c r="JIK3" s="61"/>
      <c r="JIL3" s="61"/>
      <c r="JIM3" s="61"/>
      <c r="JIN3" s="61"/>
      <c r="JIO3" s="61"/>
      <c r="JIP3" s="61"/>
      <c r="JIQ3" s="61"/>
      <c r="JIR3" s="61"/>
      <c r="JIS3" s="61"/>
      <c r="JIT3" s="61"/>
      <c r="JIU3" s="61"/>
      <c r="JIV3" s="61"/>
      <c r="JIW3" s="61"/>
      <c r="JIX3" s="61"/>
      <c r="JIY3" s="61"/>
      <c r="JIZ3" s="61"/>
      <c r="JJA3" s="61"/>
      <c r="JJB3" s="61"/>
      <c r="JJC3" s="61"/>
      <c r="JJD3" s="61"/>
      <c r="JJE3" s="61"/>
      <c r="JJF3" s="61"/>
      <c r="JJG3" s="61"/>
      <c r="JJH3" s="61"/>
      <c r="JJI3" s="61"/>
      <c r="JJJ3" s="61"/>
      <c r="JJK3" s="61"/>
      <c r="JJL3" s="61"/>
      <c r="JJM3" s="61"/>
      <c r="JJN3" s="61"/>
      <c r="JJO3" s="61"/>
      <c r="JJP3" s="61"/>
      <c r="JJQ3" s="61"/>
      <c r="JJR3" s="61"/>
      <c r="JJS3" s="61"/>
      <c r="JJT3" s="61"/>
      <c r="JJU3" s="61"/>
      <c r="JJV3" s="61"/>
      <c r="JJW3" s="61"/>
      <c r="JJX3" s="61"/>
      <c r="JJY3" s="61"/>
      <c r="JJZ3" s="61"/>
      <c r="JKA3" s="61"/>
      <c r="JKB3" s="61"/>
      <c r="JKC3" s="61"/>
      <c r="JKD3" s="61"/>
      <c r="JKE3" s="61"/>
      <c r="JKF3" s="61"/>
      <c r="JKG3" s="61"/>
      <c r="JKH3" s="61"/>
      <c r="JKI3" s="61"/>
      <c r="JKJ3" s="61"/>
      <c r="JKK3" s="61"/>
      <c r="JKL3" s="61"/>
      <c r="JKM3" s="61"/>
      <c r="JKN3" s="61"/>
      <c r="JKO3" s="61"/>
      <c r="JKP3" s="61"/>
      <c r="JKQ3" s="61"/>
      <c r="JKR3" s="61"/>
      <c r="JKS3" s="61"/>
      <c r="JKT3" s="61"/>
      <c r="JKU3" s="61"/>
      <c r="JKV3" s="61"/>
      <c r="JKW3" s="61"/>
      <c r="JKX3" s="61"/>
      <c r="JKY3" s="61"/>
      <c r="JKZ3" s="61"/>
      <c r="JLA3" s="61"/>
      <c r="JLB3" s="61"/>
      <c r="JLC3" s="61"/>
      <c r="JLD3" s="61"/>
      <c r="JLE3" s="61"/>
      <c r="JLF3" s="61"/>
      <c r="JLG3" s="61"/>
      <c r="JLH3" s="61"/>
      <c r="JLI3" s="61"/>
      <c r="JLJ3" s="61"/>
      <c r="JLK3" s="61"/>
      <c r="JLL3" s="61"/>
      <c r="JLM3" s="61"/>
      <c r="JLN3" s="61"/>
      <c r="JLO3" s="61"/>
      <c r="JLP3" s="61"/>
      <c r="JLQ3" s="61"/>
      <c r="JLR3" s="61"/>
      <c r="JLS3" s="61"/>
      <c r="JLT3" s="61"/>
      <c r="JLU3" s="61"/>
      <c r="JLV3" s="61"/>
      <c r="JLW3" s="61"/>
      <c r="JLX3" s="61"/>
      <c r="JLY3" s="61"/>
      <c r="JLZ3" s="61"/>
      <c r="JMA3" s="61"/>
      <c r="JMB3" s="61"/>
      <c r="JMC3" s="61"/>
      <c r="JMD3" s="61"/>
      <c r="JME3" s="61"/>
      <c r="JMF3" s="61"/>
      <c r="JMG3" s="61"/>
      <c r="JMH3" s="61"/>
      <c r="JMI3" s="61"/>
      <c r="JMJ3" s="61"/>
      <c r="JMK3" s="61"/>
      <c r="JML3" s="61"/>
      <c r="JMM3" s="61"/>
      <c r="JMN3" s="61"/>
      <c r="JMO3" s="61"/>
      <c r="JMP3" s="61"/>
      <c r="JMQ3" s="61"/>
      <c r="JMR3" s="61"/>
      <c r="JMS3" s="61"/>
      <c r="JMT3" s="61"/>
      <c r="JMU3" s="61"/>
      <c r="JMV3" s="61"/>
      <c r="JMW3" s="61"/>
      <c r="JMX3" s="61"/>
      <c r="JMY3" s="61"/>
      <c r="JMZ3" s="61"/>
      <c r="JNA3" s="61"/>
      <c r="JNB3" s="61"/>
      <c r="JNC3" s="61"/>
      <c r="JND3" s="61"/>
      <c r="JNE3" s="61"/>
      <c r="JNF3" s="61"/>
      <c r="JNG3" s="61"/>
      <c r="JNH3" s="61"/>
      <c r="JNI3" s="61"/>
      <c r="JNJ3" s="61"/>
      <c r="JNK3" s="61"/>
      <c r="JNL3" s="61"/>
      <c r="JNM3" s="61"/>
      <c r="JNN3" s="61"/>
      <c r="JNO3" s="61"/>
      <c r="JNP3" s="61"/>
      <c r="JNQ3" s="61"/>
      <c r="JNR3" s="61"/>
      <c r="JNS3" s="61"/>
      <c r="JNT3" s="61"/>
      <c r="JNU3" s="61"/>
      <c r="JNV3" s="61"/>
      <c r="JNW3" s="61"/>
      <c r="JNX3" s="61"/>
      <c r="JNY3" s="61"/>
      <c r="JNZ3" s="61"/>
      <c r="JOA3" s="61"/>
      <c r="JOB3" s="61"/>
      <c r="JOC3" s="61"/>
      <c r="JOD3" s="61"/>
      <c r="JOE3" s="61"/>
      <c r="JOF3" s="61"/>
      <c r="JOG3" s="61"/>
      <c r="JOH3" s="61"/>
      <c r="JOI3" s="61"/>
      <c r="JOJ3" s="61"/>
      <c r="JOK3" s="61"/>
      <c r="JOL3" s="61"/>
      <c r="JOM3" s="61"/>
      <c r="JON3" s="61"/>
      <c r="JOO3" s="61"/>
      <c r="JOP3" s="61"/>
      <c r="JOQ3" s="61"/>
      <c r="JOR3" s="61"/>
      <c r="JOS3" s="61"/>
      <c r="JOT3" s="61"/>
      <c r="JOU3" s="61"/>
      <c r="JOV3" s="61"/>
      <c r="JOW3" s="61"/>
      <c r="JOX3" s="61"/>
      <c r="JOY3" s="61"/>
      <c r="JOZ3" s="61"/>
      <c r="JPA3" s="61"/>
      <c r="JPB3" s="61"/>
      <c r="JPC3" s="61"/>
      <c r="JPD3" s="61"/>
      <c r="JPE3" s="61"/>
      <c r="JPF3" s="61"/>
      <c r="JPG3" s="61"/>
      <c r="JPH3" s="61"/>
      <c r="JPI3" s="61"/>
      <c r="JPJ3" s="61"/>
      <c r="JPK3" s="61"/>
      <c r="JPL3" s="61"/>
      <c r="JPM3" s="61"/>
      <c r="JPN3" s="61"/>
      <c r="JPO3" s="61"/>
      <c r="JPP3" s="61"/>
      <c r="JPQ3" s="61"/>
      <c r="JPR3" s="61"/>
      <c r="JPS3" s="61"/>
      <c r="JPT3" s="61"/>
      <c r="JPU3" s="61"/>
      <c r="JPV3" s="61"/>
      <c r="JPW3" s="61"/>
      <c r="JPX3" s="61"/>
      <c r="JPY3" s="61"/>
      <c r="JPZ3" s="61"/>
      <c r="JQA3" s="61"/>
      <c r="JQB3" s="61"/>
      <c r="JQC3" s="61"/>
      <c r="JQD3" s="61"/>
      <c r="JQE3" s="61"/>
      <c r="JQF3" s="61"/>
      <c r="JQG3" s="61"/>
      <c r="JQH3" s="61"/>
      <c r="JQI3" s="61"/>
      <c r="JQJ3" s="61"/>
      <c r="JQK3" s="61"/>
      <c r="JQL3" s="61"/>
      <c r="JQM3" s="61"/>
      <c r="JQN3" s="61"/>
      <c r="JQO3" s="61"/>
      <c r="JQP3" s="61"/>
      <c r="JQQ3" s="61"/>
      <c r="JQR3" s="61"/>
      <c r="JQS3" s="61"/>
      <c r="JQT3" s="61"/>
      <c r="JQU3" s="61"/>
      <c r="JQV3" s="61"/>
      <c r="JQW3" s="61"/>
      <c r="JQX3" s="61"/>
      <c r="JQY3" s="61"/>
      <c r="JQZ3" s="61"/>
      <c r="JRA3" s="61"/>
      <c r="JRB3" s="61"/>
      <c r="JRC3" s="61"/>
      <c r="JRD3" s="61"/>
      <c r="JRE3" s="61"/>
      <c r="JRF3" s="61"/>
      <c r="JRG3" s="61"/>
      <c r="JRH3" s="61"/>
      <c r="JRI3" s="61"/>
      <c r="JRJ3" s="61"/>
      <c r="JRK3" s="61"/>
      <c r="JRL3" s="61"/>
      <c r="JRM3" s="61"/>
      <c r="JRN3" s="61"/>
      <c r="JRO3" s="61"/>
      <c r="JRP3" s="61"/>
      <c r="JRQ3" s="61"/>
      <c r="JRR3" s="61"/>
      <c r="JRS3" s="61"/>
      <c r="JRT3" s="61"/>
      <c r="JRU3" s="61"/>
      <c r="JRV3" s="61"/>
      <c r="JRW3" s="61"/>
      <c r="JRX3" s="61"/>
      <c r="JRY3" s="61"/>
      <c r="JRZ3" s="61"/>
      <c r="JSA3" s="61"/>
      <c r="JSB3" s="61"/>
      <c r="JSC3" s="61"/>
      <c r="JSD3" s="61"/>
      <c r="JSE3" s="61"/>
      <c r="JSF3" s="61"/>
      <c r="JSG3" s="61"/>
      <c r="JSH3" s="61"/>
      <c r="JSI3" s="61"/>
      <c r="JSJ3" s="61"/>
      <c r="JSK3" s="61"/>
      <c r="JSL3" s="61"/>
      <c r="JSM3" s="61"/>
      <c r="JSN3" s="61"/>
      <c r="JSO3" s="61"/>
      <c r="JSP3" s="61"/>
      <c r="JSQ3" s="61"/>
      <c r="JSR3" s="61"/>
      <c r="JSS3" s="61"/>
      <c r="JST3" s="61"/>
      <c r="JSU3" s="61"/>
      <c r="JSV3" s="61"/>
      <c r="JSW3" s="61"/>
      <c r="JSX3" s="61"/>
      <c r="JSY3" s="61"/>
      <c r="JSZ3" s="61"/>
      <c r="JTA3" s="61"/>
      <c r="JTB3" s="61"/>
      <c r="JTC3" s="61"/>
      <c r="JTD3" s="61"/>
      <c r="JTE3" s="61"/>
      <c r="JTF3" s="61"/>
      <c r="JTG3" s="61"/>
      <c r="JTH3" s="61"/>
      <c r="JTI3" s="61"/>
      <c r="JTJ3" s="61"/>
      <c r="JTK3" s="61"/>
      <c r="JTL3" s="61"/>
      <c r="JTM3" s="61"/>
      <c r="JTN3" s="61"/>
      <c r="JTO3" s="61"/>
      <c r="JTP3" s="61"/>
      <c r="JTQ3" s="61"/>
      <c r="JTR3" s="61"/>
      <c r="JTS3" s="61"/>
      <c r="JTT3" s="61"/>
      <c r="JTU3" s="61"/>
      <c r="JTV3" s="61"/>
      <c r="JTW3" s="61"/>
      <c r="JTX3" s="61"/>
      <c r="JTY3" s="61"/>
      <c r="JTZ3" s="61"/>
      <c r="JUA3" s="61"/>
      <c r="JUB3" s="61"/>
      <c r="JUC3" s="61"/>
      <c r="JUD3" s="61"/>
      <c r="JUE3" s="61"/>
      <c r="JUF3" s="61"/>
      <c r="JUG3" s="61"/>
      <c r="JUH3" s="61"/>
      <c r="JUI3" s="61"/>
      <c r="JUJ3" s="61"/>
      <c r="JUK3" s="61"/>
      <c r="JUL3" s="61"/>
      <c r="JUM3" s="61"/>
      <c r="JUN3" s="61"/>
      <c r="JUO3" s="61"/>
      <c r="JUP3" s="61"/>
      <c r="JUQ3" s="61"/>
      <c r="JUR3" s="61"/>
      <c r="JUS3" s="61"/>
      <c r="JUT3" s="61"/>
      <c r="JUU3" s="61"/>
      <c r="JUV3" s="61"/>
      <c r="JUW3" s="61"/>
      <c r="JUX3" s="61"/>
      <c r="JUY3" s="61"/>
      <c r="JUZ3" s="61"/>
      <c r="JVA3" s="61"/>
      <c r="JVB3" s="61"/>
      <c r="JVC3" s="61"/>
      <c r="JVD3" s="61"/>
      <c r="JVE3" s="61"/>
      <c r="JVF3" s="61"/>
      <c r="JVG3" s="61"/>
      <c r="JVH3" s="61"/>
      <c r="JVI3" s="61"/>
      <c r="JVJ3" s="61"/>
      <c r="JVK3" s="61"/>
      <c r="JVL3" s="61"/>
      <c r="JVM3" s="61"/>
      <c r="JVN3" s="61"/>
      <c r="JVO3" s="61"/>
      <c r="JVP3" s="61"/>
      <c r="JVQ3" s="61"/>
      <c r="JVR3" s="61"/>
      <c r="JVS3" s="61"/>
      <c r="JVT3" s="61"/>
      <c r="JVU3" s="61"/>
      <c r="JVV3" s="61"/>
      <c r="JVW3" s="61"/>
      <c r="JVX3" s="61"/>
      <c r="JVY3" s="61"/>
      <c r="JVZ3" s="61"/>
      <c r="JWA3" s="61"/>
      <c r="JWB3" s="61"/>
      <c r="JWC3" s="61"/>
      <c r="JWD3" s="61"/>
      <c r="JWE3" s="61"/>
      <c r="JWF3" s="61"/>
      <c r="JWG3" s="61"/>
      <c r="JWH3" s="61"/>
      <c r="JWI3" s="61"/>
      <c r="JWJ3" s="61"/>
      <c r="JWK3" s="61"/>
      <c r="JWL3" s="61"/>
      <c r="JWM3" s="61"/>
      <c r="JWN3" s="61"/>
      <c r="JWO3" s="61"/>
      <c r="JWP3" s="61"/>
      <c r="JWQ3" s="61"/>
      <c r="JWR3" s="61"/>
      <c r="JWS3" s="61"/>
      <c r="JWT3" s="61"/>
      <c r="JWU3" s="61"/>
      <c r="JWV3" s="61"/>
      <c r="JWW3" s="61"/>
      <c r="JWX3" s="61"/>
      <c r="JWY3" s="61"/>
      <c r="JWZ3" s="61"/>
      <c r="JXA3" s="61"/>
      <c r="JXB3" s="61"/>
      <c r="JXC3" s="61"/>
      <c r="JXD3" s="61"/>
      <c r="JXE3" s="61"/>
      <c r="JXF3" s="61"/>
      <c r="JXG3" s="61"/>
      <c r="JXH3" s="61"/>
      <c r="JXI3" s="61"/>
      <c r="JXJ3" s="61"/>
      <c r="JXK3" s="61"/>
      <c r="JXL3" s="61"/>
      <c r="JXM3" s="61"/>
      <c r="JXN3" s="61"/>
      <c r="JXO3" s="61"/>
      <c r="JXP3" s="61"/>
      <c r="JXQ3" s="61"/>
      <c r="JXR3" s="61"/>
      <c r="JXS3" s="61"/>
      <c r="JXT3" s="61"/>
      <c r="JXU3" s="61"/>
      <c r="JXV3" s="61"/>
      <c r="JXW3" s="61"/>
      <c r="JXX3" s="61"/>
      <c r="JXY3" s="61"/>
      <c r="JXZ3" s="61"/>
      <c r="JYA3" s="61"/>
      <c r="JYB3" s="61"/>
      <c r="JYC3" s="61"/>
      <c r="JYD3" s="61"/>
      <c r="JYE3" s="61"/>
      <c r="JYF3" s="61"/>
      <c r="JYG3" s="61"/>
      <c r="JYH3" s="61"/>
      <c r="JYI3" s="61"/>
      <c r="JYJ3" s="61"/>
      <c r="JYK3" s="61"/>
      <c r="JYL3" s="61"/>
      <c r="JYM3" s="61"/>
      <c r="JYN3" s="61"/>
      <c r="JYO3" s="61"/>
      <c r="JYP3" s="61"/>
      <c r="JYQ3" s="61"/>
      <c r="JYR3" s="61"/>
      <c r="JYS3" s="61"/>
      <c r="JYT3" s="61"/>
      <c r="JYU3" s="61"/>
      <c r="JYV3" s="61"/>
      <c r="JYW3" s="61"/>
      <c r="JYX3" s="61"/>
      <c r="JYY3" s="61"/>
      <c r="JYZ3" s="61"/>
      <c r="JZA3" s="61"/>
      <c r="JZB3" s="61"/>
      <c r="JZC3" s="61"/>
      <c r="JZD3" s="61"/>
      <c r="JZE3" s="61"/>
      <c r="JZF3" s="61"/>
      <c r="JZG3" s="61"/>
      <c r="JZH3" s="61"/>
      <c r="JZI3" s="61"/>
      <c r="JZJ3" s="61"/>
      <c r="JZK3" s="61"/>
      <c r="JZL3" s="61"/>
      <c r="JZM3" s="61"/>
      <c r="JZN3" s="61"/>
      <c r="JZO3" s="61"/>
      <c r="JZP3" s="61"/>
      <c r="JZQ3" s="61"/>
      <c r="JZR3" s="61"/>
      <c r="JZS3" s="61"/>
      <c r="JZT3" s="61"/>
      <c r="JZU3" s="61"/>
      <c r="JZV3" s="61"/>
      <c r="JZW3" s="61"/>
      <c r="JZX3" s="61"/>
      <c r="JZY3" s="61"/>
      <c r="JZZ3" s="61"/>
      <c r="KAA3" s="61"/>
      <c r="KAB3" s="61"/>
      <c r="KAC3" s="61"/>
      <c r="KAD3" s="61"/>
      <c r="KAE3" s="61"/>
      <c r="KAF3" s="61"/>
      <c r="KAG3" s="61"/>
      <c r="KAH3" s="61"/>
      <c r="KAI3" s="61"/>
      <c r="KAJ3" s="61"/>
      <c r="KAK3" s="61"/>
      <c r="KAL3" s="61"/>
      <c r="KAM3" s="61"/>
      <c r="KAN3" s="61"/>
      <c r="KAO3" s="61"/>
      <c r="KAP3" s="61"/>
      <c r="KAQ3" s="61"/>
      <c r="KAR3" s="61"/>
      <c r="KAS3" s="61"/>
      <c r="KAT3" s="61"/>
      <c r="KAU3" s="61"/>
      <c r="KAV3" s="61"/>
      <c r="KAW3" s="61"/>
      <c r="KAX3" s="61"/>
      <c r="KAY3" s="61"/>
      <c r="KAZ3" s="61"/>
      <c r="KBA3" s="61"/>
      <c r="KBB3" s="61"/>
      <c r="KBC3" s="61"/>
      <c r="KBD3" s="61"/>
      <c r="KBE3" s="61"/>
      <c r="KBF3" s="61"/>
      <c r="KBG3" s="61"/>
      <c r="KBH3" s="61"/>
      <c r="KBI3" s="61"/>
      <c r="KBJ3" s="61"/>
      <c r="KBK3" s="61"/>
      <c r="KBL3" s="61"/>
      <c r="KBM3" s="61"/>
      <c r="KBN3" s="61"/>
      <c r="KBO3" s="61"/>
      <c r="KBP3" s="61"/>
      <c r="KBQ3" s="61"/>
      <c r="KBR3" s="61"/>
      <c r="KBS3" s="61"/>
      <c r="KBT3" s="61"/>
      <c r="KBU3" s="61"/>
      <c r="KBV3" s="61"/>
      <c r="KBW3" s="61"/>
      <c r="KBX3" s="61"/>
      <c r="KBY3" s="61"/>
      <c r="KBZ3" s="61"/>
      <c r="KCA3" s="61"/>
      <c r="KCB3" s="61"/>
      <c r="KCC3" s="61"/>
      <c r="KCD3" s="61"/>
      <c r="KCE3" s="61"/>
      <c r="KCF3" s="61"/>
      <c r="KCG3" s="61"/>
      <c r="KCH3" s="61"/>
      <c r="KCI3" s="61"/>
      <c r="KCJ3" s="61"/>
      <c r="KCK3" s="61"/>
      <c r="KCL3" s="61"/>
      <c r="KCM3" s="61"/>
      <c r="KCN3" s="61"/>
      <c r="KCO3" s="61"/>
      <c r="KCP3" s="61"/>
      <c r="KCQ3" s="61"/>
      <c r="KCR3" s="61"/>
      <c r="KCS3" s="61"/>
      <c r="KCT3" s="61"/>
      <c r="KCU3" s="61"/>
      <c r="KCV3" s="61"/>
      <c r="KCW3" s="61"/>
      <c r="KCX3" s="61"/>
      <c r="KCY3" s="61"/>
      <c r="KCZ3" s="61"/>
      <c r="KDA3" s="61"/>
      <c r="KDB3" s="61"/>
      <c r="KDC3" s="61"/>
      <c r="KDD3" s="61"/>
      <c r="KDE3" s="61"/>
      <c r="KDF3" s="61"/>
      <c r="KDG3" s="61"/>
      <c r="KDH3" s="61"/>
      <c r="KDI3" s="61"/>
      <c r="KDJ3" s="61"/>
      <c r="KDK3" s="61"/>
      <c r="KDL3" s="61"/>
      <c r="KDM3" s="61"/>
      <c r="KDN3" s="61"/>
      <c r="KDO3" s="61"/>
      <c r="KDP3" s="61"/>
      <c r="KDQ3" s="61"/>
      <c r="KDR3" s="61"/>
      <c r="KDS3" s="61"/>
      <c r="KDT3" s="61"/>
      <c r="KDU3" s="61"/>
      <c r="KDV3" s="61"/>
      <c r="KDW3" s="61"/>
      <c r="KDX3" s="61"/>
      <c r="KDY3" s="61"/>
      <c r="KDZ3" s="61"/>
      <c r="KEA3" s="61"/>
      <c r="KEB3" s="61"/>
      <c r="KEC3" s="61"/>
      <c r="KED3" s="61"/>
      <c r="KEE3" s="61"/>
      <c r="KEF3" s="61"/>
      <c r="KEG3" s="61"/>
      <c r="KEH3" s="61"/>
      <c r="KEI3" s="61"/>
      <c r="KEJ3" s="61"/>
      <c r="KEK3" s="61"/>
      <c r="KEL3" s="61"/>
      <c r="KEM3" s="61"/>
      <c r="KEN3" s="61"/>
      <c r="KEO3" s="61"/>
      <c r="KEP3" s="61"/>
      <c r="KEQ3" s="61"/>
      <c r="KER3" s="61"/>
      <c r="KES3" s="61"/>
      <c r="KET3" s="61"/>
      <c r="KEU3" s="61"/>
      <c r="KEV3" s="61"/>
      <c r="KEW3" s="61"/>
      <c r="KEX3" s="61"/>
      <c r="KEY3" s="61"/>
      <c r="KEZ3" s="61"/>
      <c r="KFA3" s="61"/>
      <c r="KFB3" s="61"/>
      <c r="KFC3" s="61"/>
      <c r="KFD3" s="61"/>
      <c r="KFE3" s="61"/>
      <c r="KFF3" s="61"/>
      <c r="KFG3" s="61"/>
      <c r="KFH3" s="61"/>
      <c r="KFI3" s="61"/>
      <c r="KFJ3" s="61"/>
      <c r="KFK3" s="61"/>
      <c r="KFL3" s="61"/>
      <c r="KFM3" s="61"/>
      <c r="KFN3" s="61"/>
      <c r="KFO3" s="61"/>
      <c r="KFP3" s="61"/>
      <c r="KFQ3" s="61"/>
      <c r="KFR3" s="61"/>
      <c r="KFS3" s="61"/>
      <c r="KFT3" s="61"/>
      <c r="KFU3" s="61"/>
      <c r="KFV3" s="61"/>
      <c r="KFW3" s="61"/>
      <c r="KFX3" s="61"/>
      <c r="KFY3" s="61"/>
      <c r="KFZ3" s="61"/>
      <c r="KGA3" s="61"/>
      <c r="KGB3" s="61"/>
      <c r="KGC3" s="61"/>
      <c r="KGD3" s="61"/>
      <c r="KGE3" s="61"/>
      <c r="KGF3" s="61"/>
      <c r="KGG3" s="61"/>
      <c r="KGH3" s="61"/>
      <c r="KGI3" s="61"/>
      <c r="KGJ3" s="61"/>
      <c r="KGK3" s="61"/>
      <c r="KGL3" s="61"/>
      <c r="KGM3" s="61"/>
      <c r="KGN3" s="61"/>
      <c r="KGO3" s="61"/>
      <c r="KGP3" s="61"/>
      <c r="KGQ3" s="61"/>
      <c r="KGR3" s="61"/>
      <c r="KGS3" s="61"/>
      <c r="KGT3" s="61"/>
      <c r="KGU3" s="61"/>
      <c r="KGV3" s="61"/>
      <c r="KGW3" s="61"/>
      <c r="KGX3" s="61"/>
      <c r="KGY3" s="61"/>
      <c r="KGZ3" s="61"/>
      <c r="KHA3" s="61"/>
      <c r="KHB3" s="61"/>
      <c r="KHC3" s="61"/>
      <c r="KHD3" s="61"/>
      <c r="KHE3" s="61"/>
      <c r="KHF3" s="61"/>
      <c r="KHG3" s="61"/>
      <c r="KHH3" s="61"/>
      <c r="KHI3" s="61"/>
      <c r="KHJ3" s="61"/>
      <c r="KHK3" s="61"/>
      <c r="KHL3" s="61"/>
      <c r="KHM3" s="61"/>
      <c r="KHN3" s="61"/>
      <c r="KHO3" s="61"/>
      <c r="KHP3" s="61"/>
      <c r="KHQ3" s="61"/>
      <c r="KHR3" s="61"/>
      <c r="KHS3" s="61"/>
      <c r="KHT3" s="61"/>
      <c r="KHU3" s="61"/>
      <c r="KHV3" s="61"/>
      <c r="KHW3" s="61"/>
      <c r="KHX3" s="61"/>
      <c r="KHY3" s="61"/>
      <c r="KHZ3" s="61"/>
      <c r="KIA3" s="61"/>
      <c r="KIB3" s="61"/>
      <c r="KIC3" s="61"/>
      <c r="KID3" s="61"/>
      <c r="KIE3" s="61"/>
      <c r="KIF3" s="61"/>
      <c r="KIG3" s="61"/>
      <c r="KIH3" s="61"/>
      <c r="KII3" s="61"/>
      <c r="KIJ3" s="61"/>
      <c r="KIK3" s="61"/>
      <c r="KIL3" s="61"/>
      <c r="KIM3" s="61"/>
      <c r="KIN3" s="61"/>
      <c r="KIO3" s="61"/>
      <c r="KIP3" s="61"/>
      <c r="KIQ3" s="61"/>
      <c r="KIR3" s="61"/>
      <c r="KIS3" s="61"/>
      <c r="KIT3" s="61"/>
      <c r="KIU3" s="61"/>
      <c r="KIV3" s="61"/>
      <c r="KIW3" s="61"/>
      <c r="KIX3" s="61"/>
      <c r="KIY3" s="61"/>
      <c r="KIZ3" s="61"/>
      <c r="KJA3" s="61"/>
      <c r="KJB3" s="61"/>
      <c r="KJC3" s="61"/>
      <c r="KJD3" s="61"/>
      <c r="KJE3" s="61"/>
      <c r="KJF3" s="61"/>
      <c r="KJG3" s="61"/>
      <c r="KJH3" s="61"/>
      <c r="KJI3" s="61"/>
      <c r="KJJ3" s="61"/>
      <c r="KJK3" s="61"/>
      <c r="KJL3" s="61"/>
      <c r="KJM3" s="61"/>
      <c r="KJN3" s="61"/>
      <c r="KJO3" s="61"/>
      <c r="KJP3" s="61"/>
      <c r="KJQ3" s="61"/>
      <c r="KJR3" s="61"/>
      <c r="KJS3" s="61"/>
      <c r="KJT3" s="61"/>
      <c r="KJU3" s="61"/>
      <c r="KJV3" s="61"/>
      <c r="KJW3" s="61"/>
      <c r="KJX3" s="61"/>
      <c r="KJY3" s="61"/>
      <c r="KJZ3" s="61"/>
      <c r="KKA3" s="61"/>
      <c r="KKB3" s="61"/>
      <c r="KKC3" s="61"/>
      <c r="KKD3" s="61"/>
      <c r="KKE3" s="61"/>
      <c r="KKF3" s="61"/>
      <c r="KKG3" s="61"/>
      <c r="KKH3" s="61"/>
      <c r="KKI3" s="61"/>
      <c r="KKJ3" s="61"/>
      <c r="KKK3" s="61"/>
      <c r="KKL3" s="61"/>
      <c r="KKM3" s="61"/>
      <c r="KKN3" s="61"/>
      <c r="KKO3" s="61"/>
      <c r="KKP3" s="61"/>
      <c r="KKQ3" s="61"/>
      <c r="KKR3" s="61"/>
      <c r="KKS3" s="61"/>
      <c r="KKT3" s="61"/>
      <c r="KKU3" s="61"/>
      <c r="KKV3" s="61"/>
      <c r="KKW3" s="61"/>
      <c r="KKX3" s="61"/>
      <c r="KKY3" s="61"/>
      <c r="KKZ3" s="61"/>
      <c r="KLA3" s="61"/>
      <c r="KLB3" s="61"/>
      <c r="KLC3" s="61"/>
      <c r="KLD3" s="61"/>
      <c r="KLE3" s="61"/>
      <c r="KLF3" s="61"/>
      <c r="KLG3" s="61"/>
      <c r="KLH3" s="61"/>
      <c r="KLI3" s="61"/>
      <c r="KLJ3" s="61"/>
      <c r="KLK3" s="61"/>
      <c r="KLL3" s="61"/>
      <c r="KLM3" s="61"/>
      <c r="KLN3" s="61"/>
      <c r="KLO3" s="61"/>
      <c r="KLP3" s="61"/>
      <c r="KLQ3" s="61"/>
      <c r="KLR3" s="61"/>
      <c r="KLS3" s="61"/>
      <c r="KLT3" s="61"/>
      <c r="KLU3" s="61"/>
      <c r="KLV3" s="61"/>
      <c r="KLW3" s="61"/>
      <c r="KLX3" s="61"/>
      <c r="KLY3" s="61"/>
      <c r="KLZ3" s="61"/>
      <c r="KMA3" s="61"/>
      <c r="KMB3" s="61"/>
      <c r="KMC3" s="61"/>
      <c r="KMD3" s="61"/>
      <c r="KME3" s="61"/>
      <c r="KMF3" s="61"/>
      <c r="KMG3" s="61"/>
      <c r="KMH3" s="61"/>
      <c r="KMI3" s="61"/>
      <c r="KMJ3" s="61"/>
      <c r="KMK3" s="61"/>
      <c r="KML3" s="61"/>
      <c r="KMM3" s="61"/>
      <c r="KMN3" s="61"/>
      <c r="KMO3" s="61"/>
      <c r="KMP3" s="61"/>
      <c r="KMQ3" s="61"/>
      <c r="KMR3" s="61"/>
      <c r="KMS3" s="61"/>
      <c r="KMT3" s="61"/>
      <c r="KMU3" s="61"/>
      <c r="KMV3" s="61"/>
      <c r="KMW3" s="61"/>
      <c r="KMX3" s="61"/>
      <c r="KMY3" s="61"/>
      <c r="KMZ3" s="61"/>
      <c r="KNA3" s="61"/>
      <c r="KNB3" s="61"/>
      <c r="KNC3" s="61"/>
      <c r="KND3" s="61"/>
      <c r="KNE3" s="61"/>
      <c r="KNF3" s="61"/>
      <c r="KNG3" s="61"/>
      <c r="KNH3" s="61"/>
      <c r="KNI3" s="61"/>
      <c r="KNJ3" s="61"/>
      <c r="KNK3" s="61"/>
      <c r="KNL3" s="61"/>
      <c r="KNM3" s="61"/>
      <c r="KNN3" s="61"/>
      <c r="KNO3" s="61"/>
      <c r="KNP3" s="61"/>
      <c r="KNQ3" s="61"/>
      <c r="KNR3" s="61"/>
      <c r="KNS3" s="61"/>
      <c r="KNT3" s="61"/>
      <c r="KNU3" s="61"/>
      <c r="KNV3" s="61"/>
      <c r="KNW3" s="61"/>
      <c r="KNX3" s="61"/>
      <c r="KNY3" s="61"/>
      <c r="KNZ3" s="61"/>
      <c r="KOA3" s="61"/>
      <c r="KOB3" s="61"/>
      <c r="KOC3" s="61"/>
      <c r="KOD3" s="61"/>
      <c r="KOE3" s="61"/>
      <c r="KOF3" s="61"/>
      <c r="KOG3" s="61"/>
      <c r="KOH3" s="61"/>
      <c r="KOI3" s="61"/>
      <c r="KOJ3" s="61"/>
      <c r="KOK3" s="61"/>
      <c r="KOL3" s="61"/>
      <c r="KOM3" s="61"/>
      <c r="KON3" s="61"/>
      <c r="KOO3" s="61"/>
      <c r="KOP3" s="61"/>
      <c r="KOQ3" s="61"/>
      <c r="KOR3" s="61"/>
      <c r="KOS3" s="61"/>
      <c r="KOT3" s="61"/>
      <c r="KOU3" s="61"/>
      <c r="KOV3" s="61"/>
      <c r="KOW3" s="61"/>
      <c r="KOX3" s="61"/>
      <c r="KOY3" s="61"/>
      <c r="KOZ3" s="61"/>
      <c r="KPA3" s="61"/>
      <c r="KPB3" s="61"/>
      <c r="KPC3" s="61"/>
      <c r="KPD3" s="61"/>
      <c r="KPE3" s="61"/>
      <c r="KPF3" s="61"/>
      <c r="KPG3" s="61"/>
      <c r="KPH3" s="61"/>
      <c r="KPI3" s="61"/>
      <c r="KPJ3" s="61"/>
      <c r="KPK3" s="61"/>
      <c r="KPL3" s="61"/>
      <c r="KPM3" s="61"/>
      <c r="KPN3" s="61"/>
      <c r="KPO3" s="61"/>
      <c r="KPP3" s="61"/>
      <c r="KPQ3" s="61"/>
      <c r="KPR3" s="61"/>
      <c r="KPS3" s="61"/>
      <c r="KPT3" s="61"/>
      <c r="KPU3" s="61"/>
      <c r="KPV3" s="61"/>
      <c r="KPW3" s="61"/>
      <c r="KPX3" s="61"/>
      <c r="KPY3" s="61"/>
      <c r="KPZ3" s="61"/>
      <c r="KQA3" s="61"/>
      <c r="KQB3" s="61"/>
      <c r="KQC3" s="61"/>
      <c r="KQD3" s="61"/>
      <c r="KQE3" s="61"/>
      <c r="KQF3" s="61"/>
      <c r="KQG3" s="61"/>
      <c r="KQH3" s="61"/>
      <c r="KQI3" s="61"/>
      <c r="KQJ3" s="61"/>
      <c r="KQK3" s="61"/>
      <c r="KQL3" s="61"/>
      <c r="KQM3" s="61"/>
      <c r="KQN3" s="61"/>
      <c r="KQO3" s="61"/>
      <c r="KQP3" s="61"/>
      <c r="KQQ3" s="61"/>
      <c r="KQR3" s="61"/>
      <c r="KQS3" s="61"/>
      <c r="KQT3" s="61"/>
      <c r="KQU3" s="61"/>
      <c r="KQV3" s="61"/>
      <c r="KQW3" s="61"/>
      <c r="KQX3" s="61"/>
      <c r="KQY3" s="61"/>
      <c r="KQZ3" s="61"/>
      <c r="KRA3" s="61"/>
      <c r="KRB3" s="61"/>
      <c r="KRC3" s="61"/>
      <c r="KRD3" s="61"/>
      <c r="KRE3" s="61"/>
      <c r="KRF3" s="61"/>
      <c r="KRG3" s="61"/>
      <c r="KRH3" s="61"/>
      <c r="KRI3" s="61"/>
      <c r="KRJ3" s="61"/>
      <c r="KRK3" s="61"/>
      <c r="KRL3" s="61"/>
      <c r="KRM3" s="61"/>
      <c r="KRN3" s="61"/>
      <c r="KRO3" s="61"/>
      <c r="KRP3" s="61"/>
      <c r="KRQ3" s="61"/>
      <c r="KRR3" s="61"/>
      <c r="KRS3" s="61"/>
      <c r="KRT3" s="61"/>
      <c r="KRU3" s="61"/>
      <c r="KRV3" s="61"/>
      <c r="KRW3" s="61"/>
      <c r="KRX3" s="61"/>
      <c r="KRY3" s="61"/>
      <c r="KRZ3" s="61"/>
      <c r="KSA3" s="61"/>
      <c r="KSB3" s="61"/>
      <c r="KSC3" s="61"/>
      <c r="KSD3" s="61"/>
      <c r="KSE3" s="61"/>
      <c r="KSF3" s="61"/>
      <c r="KSG3" s="61"/>
      <c r="KSH3" s="61"/>
      <c r="KSI3" s="61"/>
      <c r="KSJ3" s="61"/>
      <c r="KSK3" s="61"/>
      <c r="KSL3" s="61"/>
      <c r="KSM3" s="61"/>
      <c r="KSN3" s="61"/>
      <c r="KSO3" s="61"/>
      <c r="KSP3" s="61"/>
      <c r="KSQ3" s="61"/>
      <c r="KSR3" s="61"/>
      <c r="KSS3" s="61"/>
      <c r="KST3" s="61"/>
      <c r="KSU3" s="61"/>
      <c r="KSV3" s="61"/>
      <c r="KSW3" s="61"/>
      <c r="KSX3" s="61"/>
      <c r="KSY3" s="61"/>
      <c r="KSZ3" s="61"/>
      <c r="KTA3" s="61"/>
      <c r="KTB3" s="61"/>
      <c r="KTC3" s="61"/>
      <c r="KTD3" s="61"/>
      <c r="KTE3" s="61"/>
      <c r="KTF3" s="61"/>
      <c r="KTG3" s="61"/>
      <c r="KTH3" s="61"/>
      <c r="KTI3" s="61"/>
      <c r="KTJ3" s="61"/>
      <c r="KTK3" s="61"/>
      <c r="KTL3" s="61"/>
      <c r="KTM3" s="61"/>
      <c r="KTN3" s="61"/>
      <c r="KTO3" s="61"/>
      <c r="KTP3" s="61"/>
      <c r="KTQ3" s="61"/>
      <c r="KTR3" s="61"/>
      <c r="KTS3" s="61"/>
      <c r="KTT3" s="61"/>
      <c r="KTU3" s="61"/>
      <c r="KTV3" s="61"/>
      <c r="KTW3" s="61"/>
      <c r="KTX3" s="61"/>
      <c r="KTY3" s="61"/>
      <c r="KTZ3" s="61"/>
      <c r="KUA3" s="61"/>
      <c r="KUB3" s="61"/>
      <c r="KUC3" s="61"/>
      <c r="KUD3" s="61"/>
      <c r="KUE3" s="61"/>
      <c r="KUF3" s="61"/>
      <c r="KUG3" s="61"/>
      <c r="KUH3" s="61"/>
      <c r="KUI3" s="61"/>
      <c r="KUJ3" s="61"/>
      <c r="KUK3" s="61"/>
      <c r="KUL3" s="61"/>
      <c r="KUM3" s="61"/>
      <c r="KUN3" s="61"/>
      <c r="KUO3" s="61"/>
      <c r="KUP3" s="61"/>
      <c r="KUQ3" s="61"/>
      <c r="KUR3" s="61"/>
      <c r="KUS3" s="61"/>
      <c r="KUT3" s="61"/>
      <c r="KUU3" s="61"/>
      <c r="KUV3" s="61"/>
      <c r="KUW3" s="61"/>
      <c r="KUX3" s="61"/>
      <c r="KUY3" s="61"/>
      <c r="KUZ3" s="61"/>
      <c r="KVA3" s="61"/>
      <c r="KVB3" s="61"/>
      <c r="KVC3" s="61"/>
      <c r="KVD3" s="61"/>
      <c r="KVE3" s="61"/>
      <c r="KVF3" s="61"/>
      <c r="KVG3" s="61"/>
      <c r="KVH3" s="61"/>
      <c r="KVI3" s="61"/>
      <c r="KVJ3" s="61"/>
      <c r="KVK3" s="61"/>
      <c r="KVL3" s="61"/>
      <c r="KVM3" s="61"/>
      <c r="KVN3" s="61"/>
      <c r="KVO3" s="61"/>
      <c r="KVP3" s="61"/>
      <c r="KVQ3" s="61"/>
      <c r="KVR3" s="61"/>
      <c r="KVS3" s="61"/>
      <c r="KVT3" s="61"/>
      <c r="KVU3" s="61"/>
      <c r="KVV3" s="61"/>
      <c r="KVW3" s="61"/>
      <c r="KVX3" s="61"/>
      <c r="KVY3" s="61"/>
      <c r="KVZ3" s="61"/>
      <c r="KWA3" s="61"/>
      <c r="KWB3" s="61"/>
      <c r="KWC3" s="61"/>
      <c r="KWD3" s="61"/>
      <c r="KWE3" s="61"/>
      <c r="KWF3" s="61"/>
      <c r="KWG3" s="61"/>
      <c r="KWH3" s="61"/>
      <c r="KWI3" s="61"/>
      <c r="KWJ3" s="61"/>
      <c r="KWK3" s="61"/>
      <c r="KWL3" s="61"/>
      <c r="KWM3" s="61"/>
      <c r="KWN3" s="61"/>
      <c r="KWO3" s="61"/>
      <c r="KWP3" s="61"/>
      <c r="KWQ3" s="61"/>
      <c r="KWR3" s="61"/>
      <c r="KWS3" s="61"/>
      <c r="KWT3" s="61"/>
      <c r="KWU3" s="61"/>
      <c r="KWV3" s="61"/>
      <c r="KWW3" s="61"/>
      <c r="KWX3" s="61"/>
      <c r="KWY3" s="61"/>
      <c r="KWZ3" s="61"/>
      <c r="KXA3" s="61"/>
      <c r="KXB3" s="61"/>
      <c r="KXC3" s="61"/>
      <c r="KXD3" s="61"/>
      <c r="KXE3" s="61"/>
      <c r="KXF3" s="61"/>
      <c r="KXG3" s="61"/>
      <c r="KXH3" s="61"/>
      <c r="KXI3" s="61"/>
      <c r="KXJ3" s="61"/>
      <c r="KXK3" s="61"/>
      <c r="KXL3" s="61"/>
      <c r="KXM3" s="61"/>
      <c r="KXN3" s="61"/>
      <c r="KXO3" s="61"/>
      <c r="KXP3" s="61"/>
      <c r="KXQ3" s="61"/>
      <c r="KXR3" s="61"/>
      <c r="KXS3" s="61"/>
      <c r="KXT3" s="61"/>
      <c r="KXU3" s="61"/>
      <c r="KXV3" s="61"/>
      <c r="KXW3" s="61"/>
      <c r="KXX3" s="61"/>
      <c r="KXY3" s="61"/>
      <c r="KXZ3" s="61"/>
      <c r="KYA3" s="61"/>
      <c r="KYB3" s="61"/>
      <c r="KYC3" s="61"/>
      <c r="KYD3" s="61"/>
      <c r="KYE3" s="61"/>
      <c r="KYF3" s="61"/>
      <c r="KYG3" s="61"/>
      <c r="KYH3" s="61"/>
      <c r="KYI3" s="61"/>
      <c r="KYJ3" s="61"/>
      <c r="KYK3" s="61"/>
      <c r="KYL3" s="61"/>
      <c r="KYM3" s="61"/>
      <c r="KYN3" s="61"/>
      <c r="KYO3" s="61"/>
      <c r="KYP3" s="61"/>
      <c r="KYQ3" s="61"/>
      <c r="KYR3" s="61"/>
      <c r="KYS3" s="61"/>
      <c r="KYT3" s="61"/>
      <c r="KYU3" s="61"/>
      <c r="KYV3" s="61"/>
      <c r="KYW3" s="61"/>
      <c r="KYX3" s="61"/>
      <c r="KYY3" s="61"/>
      <c r="KYZ3" s="61"/>
      <c r="KZA3" s="61"/>
      <c r="KZB3" s="61"/>
      <c r="KZC3" s="61"/>
      <c r="KZD3" s="61"/>
      <c r="KZE3" s="61"/>
      <c r="KZF3" s="61"/>
      <c r="KZG3" s="61"/>
      <c r="KZH3" s="61"/>
      <c r="KZI3" s="61"/>
      <c r="KZJ3" s="61"/>
      <c r="KZK3" s="61"/>
      <c r="KZL3" s="61"/>
      <c r="KZM3" s="61"/>
      <c r="KZN3" s="61"/>
      <c r="KZO3" s="61"/>
      <c r="KZP3" s="61"/>
      <c r="KZQ3" s="61"/>
      <c r="KZR3" s="61"/>
      <c r="KZS3" s="61"/>
      <c r="KZT3" s="61"/>
      <c r="KZU3" s="61"/>
      <c r="KZV3" s="61"/>
      <c r="KZW3" s="61"/>
      <c r="KZX3" s="61"/>
      <c r="KZY3" s="61"/>
      <c r="KZZ3" s="61"/>
      <c r="LAA3" s="61"/>
      <c r="LAB3" s="61"/>
      <c r="LAC3" s="61"/>
      <c r="LAD3" s="61"/>
      <c r="LAE3" s="61"/>
      <c r="LAF3" s="61"/>
      <c r="LAG3" s="61"/>
      <c r="LAH3" s="61"/>
      <c r="LAI3" s="61"/>
      <c r="LAJ3" s="61"/>
      <c r="LAK3" s="61"/>
      <c r="LAL3" s="61"/>
      <c r="LAM3" s="61"/>
      <c r="LAN3" s="61"/>
      <c r="LAO3" s="61"/>
      <c r="LAP3" s="61"/>
      <c r="LAQ3" s="61"/>
      <c r="LAR3" s="61"/>
      <c r="LAS3" s="61"/>
      <c r="LAT3" s="61"/>
      <c r="LAU3" s="61"/>
      <c r="LAV3" s="61"/>
      <c r="LAW3" s="61"/>
      <c r="LAX3" s="61"/>
      <c r="LAY3" s="61"/>
      <c r="LAZ3" s="61"/>
      <c r="LBA3" s="61"/>
      <c r="LBB3" s="61"/>
      <c r="LBC3" s="61"/>
      <c r="LBD3" s="61"/>
      <c r="LBE3" s="61"/>
      <c r="LBF3" s="61"/>
      <c r="LBG3" s="61"/>
      <c r="LBH3" s="61"/>
      <c r="LBI3" s="61"/>
      <c r="LBJ3" s="61"/>
      <c r="LBK3" s="61"/>
      <c r="LBL3" s="61"/>
      <c r="LBM3" s="61"/>
      <c r="LBN3" s="61"/>
      <c r="LBO3" s="61"/>
      <c r="LBP3" s="61"/>
      <c r="LBQ3" s="61"/>
      <c r="LBR3" s="61"/>
      <c r="LBS3" s="61"/>
      <c r="LBT3" s="61"/>
      <c r="LBU3" s="61"/>
      <c r="LBV3" s="61"/>
      <c r="LBW3" s="61"/>
      <c r="LBX3" s="61"/>
      <c r="LBY3" s="61"/>
      <c r="LBZ3" s="61"/>
      <c r="LCA3" s="61"/>
      <c r="LCB3" s="61"/>
      <c r="LCC3" s="61"/>
      <c r="LCD3" s="61"/>
      <c r="LCE3" s="61"/>
      <c r="LCF3" s="61"/>
      <c r="LCG3" s="61"/>
      <c r="LCH3" s="61"/>
      <c r="LCI3" s="61"/>
      <c r="LCJ3" s="61"/>
      <c r="LCK3" s="61"/>
      <c r="LCL3" s="61"/>
      <c r="LCM3" s="61"/>
      <c r="LCN3" s="61"/>
      <c r="LCO3" s="61"/>
      <c r="LCP3" s="61"/>
      <c r="LCQ3" s="61"/>
      <c r="LCR3" s="61"/>
      <c r="LCS3" s="61"/>
      <c r="LCT3" s="61"/>
      <c r="LCU3" s="61"/>
      <c r="LCV3" s="61"/>
      <c r="LCW3" s="61"/>
      <c r="LCX3" s="61"/>
      <c r="LCY3" s="61"/>
      <c r="LCZ3" s="61"/>
      <c r="LDA3" s="61"/>
      <c r="LDB3" s="61"/>
      <c r="LDC3" s="61"/>
      <c r="LDD3" s="61"/>
      <c r="LDE3" s="61"/>
      <c r="LDF3" s="61"/>
      <c r="LDG3" s="61"/>
      <c r="LDH3" s="61"/>
      <c r="LDI3" s="61"/>
      <c r="LDJ3" s="61"/>
      <c r="LDK3" s="61"/>
      <c r="LDL3" s="61"/>
      <c r="LDM3" s="61"/>
      <c r="LDN3" s="61"/>
      <c r="LDO3" s="61"/>
      <c r="LDP3" s="61"/>
      <c r="LDQ3" s="61"/>
      <c r="LDR3" s="61"/>
      <c r="LDS3" s="61"/>
      <c r="LDT3" s="61"/>
      <c r="LDU3" s="61"/>
      <c r="LDV3" s="61"/>
      <c r="LDW3" s="61"/>
      <c r="LDX3" s="61"/>
      <c r="LDY3" s="61"/>
      <c r="LDZ3" s="61"/>
      <c r="LEA3" s="61"/>
      <c r="LEB3" s="61"/>
      <c r="LEC3" s="61"/>
      <c r="LED3" s="61"/>
      <c r="LEE3" s="61"/>
      <c r="LEF3" s="61"/>
      <c r="LEG3" s="61"/>
      <c r="LEH3" s="61"/>
      <c r="LEI3" s="61"/>
      <c r="LEJ3" s="61"/>
      <c r="LEK3" s="61"/>
      <c r="LEL3" s="61"/>
      <c r="LEM3" s="61"/>
      <c r="LEN3" s="61"/>
      <c r="LEO3" s="61"/>
      <c r="LEP3" s="61"/>
      <c r="LEQ3" s="61"/>
      <c r="LER3" s="61"/>
      <c r="LES3" s="61"/>
      <c r="LET3" s="61"/>
      <c r="LEU3" s="61"/>
      <c r="LEV3" s="61"/>
      <c r="LEW3" s="61"/>
      <c r="LEX3" s="61"/>
      <c r="LEY3" s="61"/>
      <c r="LEZ3" s="61"/>
      <c r="LFA3" s="61"/>
      <c r="LFB3" s="61"/>
      <c r="LFC3" s="61"/>
      <c r="LFD3" s="61"/>
      <c r="LFE3" s="61"/>
      <c r="LFF3" s="61"/>
      <c r="LFG3" s="61"/>
      <c r="LFH3" s="61"/>
      <c r="LFI3" s="61"/>
      <c r="LFJ3" s="61"/>
      <c r="LFK3" s="61"/>
      <c r="LFL3" s="61"/>
      <c r="LFM3" s="61"/>
      <c r="LFN3" s="61"/>
      <c r="LFO3" s="61"/>
      <c r="LFP3" s="61"/>
      <c r="LFQ3" s="61"/>
      <c r="LFR3" s="61"/>
      <c r="LFS3" s="61"/>
      <c r="LFT3" s="61"/>
      <c r="LFU3" s="61"/>
      <c r="LFV3" s="61"/>
      <c r="LFW3" s="61"/>
      <c r="LFX3" s="61"/>
      <c r="LFY3" s="61"/>
      <c r="LFZ3" s="61"/>
      <c r="LGA3" s="61"/>
      <c r="LGB3" s="61"/>
      <c r="LGC3" s="61"/>
      <c r="LGD3" s="61"/>
      <c r="LGE3" s="61"/>
      <c r="LGF3" s="61"/>
      <c r="LGG3" s="61"/>
      <c r="LGH3" s="61"/>
      <c r="LGI3" s="61"/>
      <c r="LGJ3" s="61"/>
      <c r="LGK3" s="61"/>
      <c r="LGL3" s="61"/>
      <c r="LGM3" s="61"/>
      <c r="LGN3" s="61"/>
      <c r="LGO3" s="61"/>
      <c r="LGP3" s="61"/>
      <c r="LGQ3" s="61"/>
      <c r="LGR3" s="61"/>
      <c r="LGS3" s="61"/>
      <c r="LGT3" s="61"/>
      <c r="LGU3" s="61"/>
      <c r="LGV3" s="61"/>
      <c r="LGW3" s="61"/>
      <c r="LGX3" s="61"/>
      <c r="LGY3" s="61"/>
      <c r="LGZ3" s="61"/>
      <c r="LHA3" s="61"/>
      <c r="LHB3" s="61"/>
      <c r="LHC3" s="61"/>
      <c r="LHD3" s="61"/>
      <c r="LHE3" s="61"/>
      <c r="LHF3" s="61"/>
      <c r="LHG3" s="61"/>
      <c r="LHH3" s="61"/>
      <c r="LHI3" s="61"/>
      <c r="LHJ3" s="61"/>
      <c r="LHK3" s="61"/>
      <c r="LHL3" s="61"/>
      <c r="LHM3" s="61"/>
      <c r="LHN3" s="61"/>
      <c r="LHO3" s="61"/>
      <c r="LHP3" s="61"/>
      <c r="LHQ3" s="61"/>
      <c r="LHR3" s="61"/>
      <c r="LHS3" s="61"/>
      <c r="LHT3" s="61"/>
      <c r="LHU3" s="61"/>
      <c r="LHV3" s="61"/>
      <c r="LHW3" s="61"/>
      <c r="LHX3" s="61"/>
      <c r="LHY3" s="61"/>
      <c r="LHZ3" s="61"/>
      <c r="LIA3" s="61"/>
      <c r="LIB3" s="61"/>
      <c r="LIC3" s="61"/>
      <c r="LID3" s="61"/>
      <c r="LIE3" s="61"/>
      <c r="LIF3" s="61"/>
      <c r="LIG3" s="61"/>
      <c r="LIH3" s="61"/>
      <c r="LII3" s="61"/>
      <c r="LIJ3" s="61"/>
      <c r="LIK3" s="61"/>
      <c r="LIL3" s="61"/>
      <c r="LIM3" s="61"/>
      <c r="LIN3" s="61"/>
      <c r="LIO3" s="61"/>
      <c r="LIP3" s="61"/>
      <c r="LIQ3" s="61"/>
      <c r="LIR3" s="61"/>
      <c r="LIS3" s="61"/>
      <c r="LIT3" s="61"/>
      <c r="LIU3" s="61"/>
      <c r="LIV3" s="61"/>
      <c r="LIW3" s="61"/>
      <c r="LIX3" s="61"/>
      <c r="LIY3" s="61"/>
      <c r="LIZ3" s="61"/>
      <c r="LJA3" s="61"/>
      <c r="LJB3" s="61"/>
      <c r="LJC3" s="61"/>
      <c r="LJD3" s="61"/>
      <c r="LJE3" s="61"/>
      <c r="LJF3" s="61"/>
      <c r="LJG3" s="61"/>
      <c r="LJH3" s="61"/>
      <c r="LJI3" s="61"/>
      <c r="LJJ3" s="61"/>
      <c r="LJK3" s="61"/>
      <c r="LJL3" s="61"/>
      <c r="LJM3" s="61"/>
      <c r="LJN3" s="61"/>
      <c r="LJO3" s="61"/>
      <c r="LJP3" s="61"/>
      <c r="LJQ3" s="61"/>
      <c r="LJR3" s="61"/>
      <c r="LJS3" s="61"/>
      <c r="LJT3" s="61"/>
      <c r="LJU3" s="61"/>
      <c r="LJV3" s="61"/>
      <c r="LJW3" s="61"/>
      <c r="LJX3" s="61"/>
      <c r="LJY3" s="61"/>
      <c r="LJZ3" s="61"/>
      <c r="LKA3" s="61"/>
      <c r="LKB3" s="61"/>
      <c r="LKC3" s="61"/>
      <c r="LKD3" s="61"/>
      <c r="LKE3" s="61"/>
      <c r="LKF3" s="61"/>
      <c r="LKG3" s="61"/>
      <c r="LKH3" s="61"/>
      <c r="LKI3" s="61"/>
      <c r="LKJ3" s="61"/>
      <c r="LKK3" s="61"/>
      <c r="LKL3" s="61"/>
      <c r="LKM3" s="61"/>
      <c r="LKN3" s="61"/>
      <c r="LKO3" s="61"/>
      <c r="LKP3" s="61"/>
      <c r="LKQ3" s="61"/>
      <c r="LKR3" s="61"/>
      <c r="LKS3" s="61"/>
      <c r="LKT3" s="61"/>
      <c r="LKU3" s="61"/>
      <c r="LKV3" s="61"/>
      <c r="LKW3" s="61"/>
      <c r="LKX3" s="61"/>
      <c r="LKY3" s="61"/>
      <c r="LKZ3" s="61"/>
      <c r="LLA3" s="61"/>
      <c r="LLB3" s="61"/>
      <c r="LLC3" s="61"/>
      <c r="LLD3" s="61"/>
      <c r="LLE3" s="61"/>
      <c r="LLF3" s="61"/>
      <c r="LLG3" s="61"/>
      <c r="LLH3" s="61"/>
      <c r="LLI3" s="61"/>
      <c r="LLJ3" s="61"/>
      <c r="LLK3" s="61"/>
      <c r="LLL3" s="61"/>
      <c r="LLM3" s="61"/>
      <c r="LLN3" s="61"/>
      <c r="LLO3" s="61"/>
      <c r="LLP3" s="61"/>
      <c r="LLQ3" s="61"/>
      <c r="LLR3" s="61"/>
      <c r="LLS3" s="61"/>
      <c r="LLT3" s="61"/>
      <c r="LLU3" s="61"/>
      <c r="LLV3" s="61"/>
      <c r="LLW3" s="61"/>
      <c r="LLX3" s="61"/>
      <c r="LLY3" s="61"/>
      <c r="LLZ3" s="61"/>
      <c r="LMA3" s="61"/>
      <c r="LMB3" s="61"/>
      <c r="LMC3" s="61"/>
      <c r="LMD3" s="61"/>
      <c r="LME3" s="61"/>
      <c r="LMF3" s="61"/>
      <c r="LMG3" s="61"/>
      <c r="LMH3" s="61"/>
      <c r="LMI3" s="61"/>
      <c r="LMJ3" s="61"/>
      <c r="LMK3" s="61"/>
      <c r="LML3" s="61"/>
      <c r="LMM3" s="61"/>
      <c r="LMN3" s="61"/>
      <c r="LMO3" s="61"/>
      <c r="LMP3" s="61"/>
      <c r="LMQ3" s="61"/>
      <c r="LMR3" s="61"/>
      <c r="LMS3" s="61"/>
      <c r="LMT3" s="61"/>
      <c r="LMU3" s="61"/>
      <c r="LMV3" s="61"/>
      <c r="LMW3" s="61"/>
      <c r="LMX3" s="61"/>
      <c r="LMY3" s="61"/>
      <c r="LMZ3" s="61"/>
      <c r="LNA3" s="61"/>
      <c r="LNB3" s="61"/>
      <c r="LNC3" s="61"/>
      <c r="LND3" s="61"/>
      <c r="LNE3" s="61"/>
      <c r="LNF3" s="61"/>
      <c r="LNG3" s="61"/>
      <c r="LNH3" s="61"/>
      <c r="LNI3" s="61"/>
      <c r="LNJ3" s="61"/>
      <c r="LNK3" s="61"/>
      <c r="LNL3" s="61"/>
      <c r="LNM3" s="61"/>
      <c r="LNN3" s="61"/>
      <c r="LNO3" s="61"/>
      <c r="LNP3" s="61"/>
      <c r="LNQ3" s="61"/>
      <c r="LNR3" s="61"/>
      <c r="LNS3" s="61"/>
      <c r="LNT3" s="61"/>
      <c r="LNU3" s="61"/>
      <c r="LNV3" s="61"/>
      <c r="LNW3" s="61"/>
      <c r="LNX3" s="61"/>
      <c r="LNY3" s="61"/>
      <c r="LNZ3" s="61"/>
      <c r="LOA3" s="61"/>
      <c r="LOB3" s="61"/>
      <c r="LOC3" s="61"/>
      <c r="LOD3" s="61"/>
      <c r="LOE3" s="61"/>
      <c r="LOF3" s="61"/>
      <c r="LOG3" s="61"/>
      <c r="LOH3" s="61"/>
      <c r="LOI3" s="61"/>
      <c r="LOJ3" s="61"/>
      <c r="LOK3" s="61"/>
      <c r="LOL3" s="61"/>
      <c r="LOM3" s="61"/>
      <c r="LON3" s="61"/>
      <c r="LOO3" s="61"/>
      <c r="LOP3" s="61"/>
      <c r="LOQ3" s="61"/>
      <c r="LOR3" s="61"/>
      <c r="LOS3" s="61"/>
      <c r="LOT3" s="61"/>
      <c r="LOU3" s="61"/>
      <c r="LOV3" s="61"/>
      <c r="LOW3" s="61"/>
      <c r="LOX3" s="61"/>
      <c r="LOY3" s="61"/>
      <c r="LOZ3" s="61"/>
      <c r="LPA3" s="61"/>
      <c r="LPB3" s="61"/>
      <c r="LPC3" s="61"/>
      <c r="LPD3" s="61"/>
      <c r="LPE3" s="61"/>
      <c r="LPF3" s="61"/>
      <c r="LPG3" s="61"/>
      <c r="LPH3" s="61"/>
      <c r="LPI3" s="61"/>
      <c r="LPJ3" s="61"/>
      <c r="LPK3" s="61"/>
      <c r="LPL3" s="61"/>
      <c r="LPM3" s="61"/>
      <c r="LPN3" s="61"/>
      <c r="LPO3" s="61"/>
      <c r="LPP3" s="61"/>
      <c r="LPQ3" s="61"/>
      <c r="LPR3" s="61"/>
      <c r="LPS3" s="61"/>
      <c r="LPT3" s="61"/>
      <c r="LPU3" s="61"/>
      <c r="LPV3" s="61"/>
      <c r="LPW3" s="61"/>
      <c r="LPX3" s="61"/>
      <c r="LPY3" s="61"/>
      <c r="LPZ3" s="61"/>
      <c r="LQA3" s="61"/>
      <c r="LQB3" s="61"/>
      <c r="LQC3" s="61"/>
      <c r="LQD3" s="61"/>
      <c r="LQE3" s="61"/>
      <c r="LQF3" s="61"/>
      <c r="LQG3" s="61"/>
      <c r="LQH3" s="61"/>
      <c r="LQI3" s="61"/>
      <c r="LQJ3" s="61"/>
      <c r="LQK3" s="61"/>
      <c r="LQL3" s="61"/>
      <c r="LQM3" s="61"/>
      <c r="LQN3" s="61"/>
      <c r="LQO3" s="61"/>
      <c r="LQP3" s="61"/>
      <c r="LQQ3" s="61"/>
      <c r="LQR3" s="61"/>
      <c r="LQS3" s="61"/>
      <c r="LQT3" s="61"/>
      <c r="LQU3" s="61"/>
      <c r="LQV3" s="61"/>
      <c r="LQW3" s="61"/>
      <c r="LQX3" s="61"/>
      <c r="LQY3" s="61"/>
      <c r="LQZ3" s="61"/>
      <c r="LRA3" s="61"/>
      <c r="LRB3" s="61"/>
      <c r="LRC3" s="61"/>
      <c r="LRD3" s="61"/>
      <c r="LRE3" s="61"/>
      <c r="LRF3" s="61"/>
      <c r="LRG3" s="61"/>
      <c r="LRH3" s="61"/>
      <c r="LRI3" s="61"/>
      <c r="LRJ3" s="61"/>
      <c r="LRK3" s="61"/>
      <c r="LRL3" s="61"/>
      <c r="LRM3" s="61"/>
      <c r="LRN3" s="61"/>
      <c r="LRO3" s="61"/>
      <c r="LRP3" s="61"/>
      <c r="LRQ3" s="61"/>
      <c r="LRR3" s="61"/>
      <c r="LRS3" s="61"/>
      <c r="LRT3" s="61"/>
      <c r="LRU3" s="61"/>
      <c r="LRV3" s="61"/>
      <c r="LRW3" s="61"/>
      <c r="LRX3" s="61"/>
      <c r="LRY3" s="61"/>
      <c r="LRZ3" s="61"/>
      <c r="LSA3" s="61"/>
      <c r="LSB3" s="61"/>
      <c r="LSC3" s="61"/>
      <c r="LSD3" s="61"/>
      <c r="LSE3" s="61"/>
      <c r="LSF3" s="61"/>
      <c r="LSG3" s="61"/>
      <c r="LSH3" s="61"/>
      <c r="LSI3" s="61"/>
      <c r="LSJ3" s="61"/>
      <c r="LSK3" s="61"/>
      <c r="LSL3" s="61"/>
      <c r="LSM3" s="61"/>
      <c r="LSN3" s="61"/>
      <c r="LSO3" s="61"/>
      <c r="LSP3" s="61"/>
      <c r="LSQ3" s="61"/>
      <c r="LSR3" s="61"/>
      <c r="LSS3" s="61"/>
      <c r="LST3" s="61"/>
      <c r="LSU3" s="61"/>
      <c r="LSV3" s="61"/>
      <c r="LSW3" s="61"/>
      <c r="LSX3" s="61"/>
      <c r="LSY3" s="61"/>
      <c r="LSZ3" s="61"/>
      <c r="LTA3" s="61"/>
      <c r="LTB3" s="61"/>
      <c r="LTC3" s="61"/>
      <c r="LTD3" s="61"/>
      <c r="LTE3" s="61"/>
      <c r="LTF3" s="61"/>
      <c r="LTG3" s="61"/>
      <c r="LTH3" s="61"/>
      <c r="LTI3" s="61"/>
      <c r="LTJ3" s="61"/>
      <c r="LTK3" s="61"/>
      <c r="LTL3" s="61"/>
      <c r="LTM3" s="61"/>
      <c r="LTN3" s="61"/>
      <c r="LTO3" s="61"/>
      <c r="LTP3" s="61"/>
      <c r="LTQ3" s="61"/>
      <c r="LTR3" s="61"/>
      <c r="LTS3" s="61"/>
      <c r="LTT3" s="61"/>
      <c r="LTU3" s="61"/>
      <c r="LTV3" s="61"/>
      <c r="LTW3" s="61"/>
      <c r="LTX3" s="61"/>
      <c r="LTY3" s="61"/>
      <c r="LTZ3" s="61"/>
      <c r="LUA3" s="61"/>
      <c r="LUB3" s="61"/>
      <c r="LUC3" s="61"/>
      <c r="LUD3" s="61"/>
      <c r="LUE3" s="61"/>
      <c r="LUF3" s="61"/>
      <c r="LUG3" s="61"/>
      <c r="LUH3" s="61"/>
      <c r="LUI3" s="61"/>
      <c r="LUJ3" s="61"/>
      <c r="LUK3" s="61"/>
      <c r="LUL3" s="61"/>
      <c r="LUM3" s="61"/>
      <c r="LUN3" s="61"/>
      <c r="LUO3" s="61"/>
      <c r="LUP3" s="61"/>
      <c r="LUQ3" s="61"/>
      <c r="LUR3" s="61"/>
      <c r="LUS3" s="61"/>
      <c r="LUT3" s="61"/>
      <c r="LUU3" s="61"/>
      <c r="LUV3" s="61"/>
      <c r="LUW3" s="61"/>
      <c r="LUX3" s="61"/>
      <c r="LUY3" s="61"/>
      <c r="LUZ3" s="61"/>
      <c r="LVA3" s="61"/>
      <c r="LVB3" s="61"/>
      <c r="LVC3" s="61"/>
      <c r="LVD3" s="61"/>
      <c r="LVE3" s="61"/>
      <c r="LVF3" s="61"/>
      <c r="LVG3" s="61"/>
      <c r="LVH3" s="61"/>
      <c r="LVI3" s="61"/>
      <c r="LVJ3" s="61"/>
      <c r="LVK3" s="61"/>
      <c r="LVL3" s="61"/>
      <c r="LVM3" s="61"/>
      <c r="LVN3" s="61"/>
      <c r="LVO3" s="61"/>
      <c r="LVP3" s="61"/>
      <c r="LVQ3" s="61"/>
      <c r="LVR3" s="61"/>
      <c r="LVS3" s="61"/>
      <c r="LVT3" s="61"/>
      <c r="LVU3" s="61"/>
      <c r="LVV3" s="61"/>
      <c r="LVW3" s="61"/>
      <c r="LVX3" s="61"/>
      <c r="LVY3" s="61"/>
      <c r="LVZ3" s="61"/>
      <c r="LWA3" s="61"/>
      <c r="LWB3" s="61"/>
      <c r="LWC3" s="61"/>
      <c r="LWD3" s="61"/>
      <c r="LWE3" s="61"/>
      <c r="LWF3" s="61"/>
      <c r="LWG3" s="61"/>
      <c r="LWH3" s="61"/>
      <c r="LWI3" s="61"/>
      <c r="LWJ3" s="61"/>
      <c r="LWK3" s="61"/>
      <c r="LWL3" s="61"/>
      <c r="LWM3" s="61"/>
      <c r="LWN3" s="61"/>
      <c r="LWO3" s="61"/>
      <c r="LWP3" s="61"/>
      <c r="LWQ3" s="61"/>
      <c r="LWR3" s="61"/>
      <c r="LWS3" s="61"/>
      <c r="LWT3" s="61"/>
      <c r="LWU3" s="61"/>
      <c r="LWV3" s="61"/>
      <c r="LWW3" s="61"/>
      <c r="LWX3" s="61"/>
      <c r="LWY3" s="61"/>
      <c r="LWZ3" s="61"/>
      <c r="LXA3" s="61"/>
      <c r="LXB3" s="61"/>
      <c r="LXC3" s="61"/>
      <c r="LXD3" s="61"/>
      <c r="LXE3" s="61"/>
      <c r="LXF3" s="61"/>
      <c r="LXG3" s="61"/>
      <c r="LXH3" s="61"/>
      <c r="LXI3" s="61"/>
      <c r="LXJ3" s="61"/>
      <c r="LXK3" s="61"/>
      <c r="LXL3" s="61"/>
      <c r="LXM3" s="61"/>
      <c r="LXN3" s="61"/>
      <c r="LXO3" s="61"/>
      <c r="LXP3" s="61"/>
      <c r="LXQ3" s="61"/>
      <c r="LXR3" s="61"/>
      <c r="LXS3" s="61"/>
      <c r="LXT3" s="61"/>
      <c r="LXU3" s="61"/>
      <c r="LXV3" s="61"/>
      <c r="LXW3" s="61"/>
      <c r="LXX3" s="61"/>
      <c r="LXY3" s="61"/>
      <c r="LXZ3" s="61"/>
      <c r="LYA3" s="61"/>
      <c r="LYB3" s="61"/>
      <c r="LYC3" s="61"/>
      <c r="LYD3" s="61"/>
      <c r="LYE3" s="61"/>
      <c r="LYF3" s="61"/>
      <c r="LYG3" s="61"/>
      <c r="LYH3" s="61"/>
      <c r="LYI3" s="61"/>
      <c r="LYJ3" s="61"/>
      <c r="LYK3" s="61"/>
      <c r="LYL3" s="61"/>
      <c r="LYM3" s="61"/>
      <c r="LYN3" s="61"/>
      <c r="LYO3" s="61"/>
      <c r="LYP3" s="61"/>
      <c r="LYQ3" s="61"/>
      <c r="LYR3" s="61"/>
      <c r="LYS3" s="61"/>
      <c r="LYT3" s="61"/>
      <c r="LYU3" s="61"/>
      <c r="LYV3" s="61"/>
      <c r="LYW3" s="61"/>
      <c r="LYX3" s="61"/>
      <c r="LYY3" s="61"/>
      <c r="LYZ3" s="61"/>
      <c r="LZA3" s="61"/>
      <c r="LZB3" s="61"/>
      <c r="LZC3" s="61"/>
      <c r="LZD3" s="61"/>
      <c r="LZE3" s="61"/>
      <c r="LZF3" s="61"/>
      <c r="LZG3" s="61"/>
      <c r="LZH3" s="61"/>
      <c r="LZI3" s="61"/>
      <c r="LZJ3" s="61"/>
      <c r="LZK3" s="61"/>
      <c r="LZL3" s="61"/>
      <c r="LZM3" s="61"/>
      <c r="LZN3" s="61"/>
      <c r="LZO3" s="61"/>
      <c r="LZP3" s="61"/>
      <c r="LZQ3" s="61"/>
      <c r="LZR3" s="61"/>
      <c r="LZS3" s="61"/>
      <c r="LZT3" s="61"/>
      <c r="LZU3" s="61"/>
      <c r="LZV3" s="61"/>
      <c r="LZW3" s="61"/>
      <c r="LZX3" s="61"/>
      <c r="LZY3" s="61"/>
      <c r="LZZ3" s="61"/>
      <c r="MAA3" s="61"/>
      <c r="MAB3" s="61"/>
      <c r="MAC3" s="61"/>
      <c r="MAD3" s="61"/>
      <c r="MAE3" s="61"/>
      <c r="MAF3" s="61"/>
      <c r="MAG3" s="61"/>
      <c r="MAH3" s="61"/>
      <c r="MAI3" s="61"/>
      <c r="MAJ3" s="61"/>
      <c r="MAK3" s="61"/>
      <c r="MAL3" s="61"/>
      <c r="MAM3" s="61"/>
      <c r="MAN3" s="61"/>
      <c r="MAO3" s="61"/>
      <c r="MAP3" s="61"/>
      <c r="MAQ3" s="61"/>
      <c r="MAR3" s="61"/>
      <c r="MAS3" s="61"/>
      <c r="MAT3" s="61"/>
      <c r="MAU3" s="61"/>
      <c r="MAV3" s="61"/>
      <c r="MAW3" s="61"/>
      <c r="MAX3" s="61"/>
      <c r="MAY3" s="61"/>
      <c r="MAZ3" s="61"/>
      <c r="MBA3" s="61"/>
      <c r="MBB3" s="61"/>
      <c r="MBC3" s="61"/>
      <c r="MBD3" s="61"/>
      <c r="MBE3" s="61"/>
      <c r="MBF3" s="61"/>
      <c r="MBG3" s="61"/>
      <c r="MBH3" s="61"/>
      <c r="MBI3" s="61"/>
      <c r="MBJ3" s="61"/>
      <c r="MBK3" s="61"/>
      <c r="MBL3" s="61"/>
      <c r="MBM3" s="61"/>
      <c r="MBN3" s="61"/>
      <c r="MBO3" s="61"/>
      <c r="MBP3" s="61"/>
      <c r="MBQ3" s="61"/>
      <c r="MBR3" s="61"/>
      <c r="MBS3" s="61"/>
      <c r="MBT3" s="61"/>
      <c r="MBU3" s="61"/>
      <c r="MBV3" s="61"/>
      <c r="MBW3" s="61"/>
      <c r="MBX3" s="61"/>
      <c r="MBY3" s="61"/>
      <c r="MBZ3" s="61"/>
      <c r="MCA3" s="61"/>
      <c r="MCB3" s="61"/>
      <c r="MCC3" s="61"/>
      <c r="MCD3" s="61"/>
      <c r="MCE3" s="61"/>
      <c r="MCF3" s="61"/>
      <c r="MCG3" s="61"/>
      <c r="MCH3" s="61"/>
      <c r="MCI3" s="61"/>
      <c r="MCJ3" s="61"/>
      <c r="MCK3" s="61"/>
      <c r="MCL3" s="61"/>
      <c r="MCM3" s="61"/>
      <c r="MCN3" s="61"/>
      <c r="MCO3" s="61"/>
      <c r="MCP3" s="61"/>
      <c r="MCQ3" s="61"/>
      <c r="MCR3" s="61"/>
      <c r="MCS3" s="61"/>
      <c r="MCT3" s="61"/>
      <c r="MCU3" s="61"/>
      <c r="MCV3" s="61"/>
      <c r="MCW3" s="61"/>
      <c r="MCX3" s="61"/>
      <c r="MCY3" s="61"/>
      <c r="MCZ3" s="61"/>
      <c r="MDA3" s="61"/>
      <c r="MDB3" s="61"/>
      <c r="MDC3" s="61"/>
      <c r="MDD3" s="61"/>
      <c r="MDE3" s="61"/>
      <c r="MDF3" s="61"/>
      <c r="MDG3" s="61"/>
      <c r="MDH3" s="61"/>
      <c r="MDI3" s="61"/>
      <c r="MDJ3" s="61"/>
      <c r="MDK3" s="61"/>
      <c r="MDL3" s="61"/>
      <c r="MDM3" s="61"/>
      <c r="MDN3" s="61"/>
      <c r="MDO3" s="61"/>
      <c r="MDP3" s="61"/>
      <c r="MDQ3" s="61"/>
      <c r="MDR3" s="61"/>
      <c r="MDS3" s="61"/>
      <c r="MDT3" s="61"/>
      <c r="MDU3" s="61"/>
      <c r="MDV3" s="61"/>
      <c r="MDW3" s="61"/>
      <c r="MDX3" s="61"/>
      <c r="MDY3" s="61"/>
      <c r="MDZ3" s="61"/>
      <c r="MEA3" s="61"/>
      <c r="MEB3" s="61"/>
      <c r="MEC3" s="61"/>
      <c r="MED3" s="61"/>
      <c r="MEE3" s="61"/>
      <c r="MEF3" s="61"/>
      <c r="MEG3" s="61"/>
      <c r="MEH3" s="61"/>
      <c r="MEI3" s="61"/>
      <c r="MEJ3" s="61"/>
      <c r="MEK3" s="61"/>
      <c r="MEL3" s="61"/>
      <c r="MEM3" s="61"/>
      <c r="MEN3" s="61"/>
      <c r="MEO3" s="61"/>
      <c r="MEP3" s="61"/>
      <c r="MEQ3" s="61"/>
      <c r="MER3" s="61"/>
      <c r="MES3" s="61"/>
      <c r="MET3" s="61"/>
      <c r="MEU3" s="61"/>
      <c r="MEV3" s="61"/>
      <c r="MEW3" s="61"/>
      <c r="MEX3" s="61"/>
      <c r="MEY3" s="61"/>
      <c r="MEZ3" s="61"/>
      <c r="MFA3" s="61"/>
      <c r="MFB3" s="61"/>
      <c r="MFC3" s="61"/>
      <c r="MFD3" s="61"/>
      <c r="MFE3" s="61"/>
      <c r="MFF3" s="61"/>
      <c r="MFG3" s="61"/>
      <c r="MFH3" s="61"/>
      <c r="MFI3" s="61"/>
      <c r="MFJ3" s="61"/>
      <c r="MFK3" s="61"/>
      <c r="MFL3" s="61"/>
      <c r="MFM3" s="61"/>
      <c r="MFN3" s="61"/>
      <c r="MFO3" s="61"/>
      <c r="MFP3" s="61"/>
      <c r="MFQ3" s="61"/>
      <c r="MFR3" s="61"/>
      <c r="MFS3" s="61"/>
      <c r="MFT3" s="61"/>
      <c r="MFU3" s="61"/>
      <c r="MFV3" s="61"/>
      <c r="MFW3" s="61"/>
      <c r="MFX3" s="61"/>
      <c r="MFY3" s="61"/>
      <c r="MFZ3" s="61"/>
      <c r="MGA3" s="61"/>
      <c r="MGB3" s="61"/>
      <c r="MGC3" s="61"/>
      <c r="MGD3" s="61"/>
      <c r="MGE3" s="61"/>
      <c r="MGF3" s="61"/>
      <c r="MGG3" s="61"/>
      <c r="MGH3" s="61"/>
      <c r="MGI3" s="61"/>
      <c r="MGJ3" s="61"/>
      <c r="MGK3" s="61"/>
      <c r="MGL3" s="61"/>
      <c r="MGM3" s="61"/>
      <c r="MGN3" s="61"/>
      <c r="MGO3" s="61"/>
      <c r="MGP3" s="61"/>
      <c r="MGQ3" s="61"/>
      <c r="MGR3" s="61"/>
      <c r="MGS3" s="61"/>
      <c r="MGT3" s="61"/>
      <c r="MGU3" s="61"/>
      <c r="MGV3" s="61"/>
      <c r="MGW3" s="61"/>
      <c r="MGX3" s="61"/>
      <c r="MGY3" s="61"/>
      <c r="MGZ3" s="61"/>
      <c r="MHA3" s="61"/>
      <c r="MHB3" s="61"/>
      <c r="MHC3" s="61"/>
      <c r="MHD3" s="61"/>
      <c r="MHE3" s="61"/>
      <c r="MHF3" s="61"/>
      <c r="MHG3" s="61"/>
      <c r="MHH3" s="61"/>
      <c r="MHI3" s="61"/>
      <c r="MHJ3" s="61"/>
      <c r="MHK3" s="61"/>
      <c r="MHL3" s="61"/>
      <c r="MHM3" s="61"/>
      <c r="MHN3" s="61"/>
      <c r="MHO3" s="61"/>
      <c r="MHP3" s="61"/>
      <c r="MHQ3" s="61"/>
      <c r="MHR3" s="61"/>
      <c r="MHS3" s="61"/>
      <c r="MHT3" s="61"/>
      <c r="MHU3" s="61"/>
      <c r="MHV3" s="61"/>
      <c r="MHW3" s="61"/>
      <c r="MHX3" s="61"/>
      <c r="MHY3" s="61"/>
      <c r="MHZ3" s="61"/>
      <c r="MIA3" s="61"/>
      <c r="MIB3" s="61"/>
      <c r="MIC3" s="61"/>
      <c r="MID3" s="61"/>
      <c r="MIE3" s="61"/>
      <c r="MIF3" s="61"/>
      <c r="MIG3" s="61"/>
      <c r="MIH3" s="61"/>
      <c r="MII3" s="61"/>
      <c r="MIJ3" s="61"/>
      <c r="MIK3" s="61"/>
      <c r="MIL3" s="61"/>
      <c r="MIM3" s="61"/>
      <c r="MIN3" s="61"/>
      <c r="MIO3" s="61"/>
      <c r="MIP3" s="61"/>
      <c r="MIQ3" s="61"/>
      <c r="MIR3" s="61"/>
      <c r="MIS3" s="61"/>
      <c r="MIT3" s="61"/>
      <c r="MIU3" s="61"/>
      <c r="MIV3" s="61"/>
      <c r="MIW3" s="61"/>
      <c r="MIX3" s="61"/>
      <c r="MIY3" s="61"/>
      <c r="MIZ3" s="61"/>
      <c r="MJA3" s="61"/>
      <c r="MJB3" s="61"/>
      <c r="MJC3" s="61"/>
      <c r="MJD3" s="61"/>
      <c r="MJE3" s="61"/>
      <c r="MJF3" s="61"/>
      <c r="MJG3" s="61"/>
      <c r="MJH3" s="61"/>
      <c r="MJI3" s="61"/>
      <c r="MJJ3" s="61"/>
      <c r="MJK3" s="61"/>
      <c r="MJL3" s="61"/>
      <c r="MJM3" s="61"/>
      <c r="MJN3" s="61"/>
      <c r="MJO3" s="61"/>
      <c r="MJP3" s="61"/>
      <c r="MJQ3" s="61"/>
      <c r="MJR3" s="61"/>
      <c r="MJS3" s="61"/>
      <c r="MJT3" s="61"/>
      <c r="MJU3" s="61"/>
      <c r="MJV3" s="61"/>
      <c r="MJW3" s="61"/>
      <c r="MJX3" s="61"/>
      <c r="MJY3" s="61"/>
      <c r="MJZ3" s="61"/>
      <c r="MKA3" s="61"/>
      <c r="MKB3" s="61"/>
      <c r="MKC3" s="61"/>
      <c r="MKD3" s="61"/>
      <c r="MKE3" s="61"/>
      <c r="MKF3" s="61"/>
      <c r="MKG3" s="61"/>
      <c r="MKH3" s="61"/>
      <c r="MKI3" s="61"/>
      <c r="MKJ3" s="61"/>
      <c r="MKK3" s="61"/>
      <c r="MKL3" s="61"/>
      <c r="MKM3" s="61"/>
      <c r="MKN3" s="61"/>
      <c r="MKO3" s="61"/>
      <c r="MKP3" s="61"/>
      <c r="MKQ3" s="61"/>
      <c r="MKR3" s="61"/>
      <c r="MKS3" s="61"/>
      <c r="MKT3" s="61"/>
      <c r="MKU3" s="61"/>
      <c r="MKV3" s="61"/>
      <c r="MKW3" s="61"/>
      <c r="MKX3" s="61"/>
      <c r="MKY3" s="61"/>
      <c r="MKZ3" s="61"/>
      <c r="MLA3" s="61"/>
      <c r="MLB3" s="61"/>
      <c r="MLC3" s="61"/>
      <c r="MLD3" s="61"/>
      <c r="MLE3" s="61"/>
      <c r="MLF3" s="61"/>
      <c r="MLG3" s="61"/>
      <c r="MLH3" s="61"/>
      <c r="MLI3" s="61"/>
      <c r="MLJ3" s="61"/>
      <c r="MLK3" s="61"/>
      <c r="MLL3" s="61"/>
      <c r="MLM3" s="61"/>
      <c r="MLN3" s="61"/>
      <c r="MLO3" s="61"/>
      <c r="MLP3" s="61"/>
      <c r="MLQ3" s="61"/>
      <c r="MLR3" s="61"/>
      <c r="MLS3" s="61"/>
      <c r="MLT3" s="61"/>
      <c r="MLU3" s="61"/>
      <c r="MLV3" s="61"/>
      <c r="MLW3" s="61"/>
      <c r="MLX3" s="61"/>
      <c r="MLY3" s="61"/>
      <c r="MLZ3" s="61"/>
      <c r="MMA3" s="61"/>
      <c r="MMB3" s="61"/>
      <c r="MMC3" s="61"/>
      <c r="MMD3" s="61"/>
      <c r="MME3" s="61"/>
      <c r="MMF3" s="61"/>
      <c r="MMG3" s="61"/>
      <c r="MMH3" s="61"/>
      <c r="MMI3" s="61"/>
      <c r="MMJ3" s="61"/>
      <c r="MMK3" s="61"/>
      <c r="MML3" s="61"/>
      <c r="MMM3" s="61"/>
      <c r="MMN3" s="61"/>
      <c r="MMO3" s="61"/>
      <c r="MMP3" s="61"/>
      <c r="MMQ3" s="61"/>
      <c r="MMR3" s="61"/>
      <c r="MMS3" s="61"/>
      <c r="MMT3" s="61"/>
      <c r="MMU3" s="61"/>
      <c r="MMV3" s="61"/>
      <c r="MMW3" s="61"/>
      <c r="MMX3" s="61"/>
      <c r="MMY3" s="61"/>
      <c r="MMZ3" s="61"/>
      <c r="MNA3" s="61"/>
      <c r="MNB3" s="61"/>
      <c r="MNC3" s="61"/>
      <c r="MND3" s="61"/>
      <c r="MNE3" s="61"/>
      <c r="MNF3" s="61"/>
      <c r="MNG3" s="61"/>
      <c r="MNH3" s="61"/>
      <c r="MNI3" s="61"/>
      <c r="MNJ3" s="61"/>
      <c r="MNK3" s="61"/>
      <c r="MNL3" s="61"/>
      <c r="MNM3" s="61"/>
      <c r="MNN3" s="61"/>
      <c r="MNO3" s="61"/>
      <c r="MNP3" s="61"/>
      <c r="MNQ3" s="61"/>
      <c r="MNR3" s="61"/>
      <c r="MNS3" s="61"/>
      <c r="MNT3" s="61"/>
      <c r="MNU3" s="61"/>
      <c r="MNV3" s="61"/>
      <c r="MNW3" s="61"/>
      <c r="MNX3" s="61"/>
      <c r="MNY3" s="61"/>
      <c r="MNZ3" s="61"/>
      <c r="MOA3" s="61"/>
      <c r="MOB3" s="61"/>
      <c r="MOC3" s="61"/>
      <c r="MOD3" s="61"/>
      <c r="MOE3" s="61"/>
      <c r="MOF3" s="61"/>
      <c r="MOG3" s="61"/>
      <c r="MOH3" s="61"/>
      <c r="MOI3" s="61"/>
      <c r="MOJ3" s="61"/>
      <c r="MOK3" s="61"/>
      <c r="MOL3" s="61"/>
      <c r="MOM3" s="61"/>
      <c r="MON3" s="61"/>
      <c r="MOO3" s="61"/>
      <c r="MOP3" s="61"/>
      <c r="MOQ3" s="61"/>
      <c r="MOR3" s="61"/>
      <c r="MOS3" s="61"/>
      <c r="MOT3" s="61"/>
      <c r="MOU3" s="61"/>
      <c r="MOV3" s="61"/>
      <c r="MOW3" s="61"/>
      <c r="MOX3" s="61"/>
      <c r="MOY3" s="61"/>
      <c r="MOZ3" s="61"/>
      <c r="MPA3" s="61"/>
      <c r="MPB3" s="61"/>
      <c r="MPC3" s="61"/>
      <c r="MPD3" s="61"/>
      <c r="MPE3" s="61"/>
      <c r="MPF3" s="61"/>
      <c r="MPG3" s="61"/>
      <c r="MPH3" s="61"/>
      <c r="MPI3" s="61"/>
      <c r="MPJ3" s="61"/>
      <c r="MPK3" s="61"/>
      <c r="MPL3" s="61"/>
      <c r="MPM3" s="61"/>
      <c r="MPN3" s="61"/>
      <c r="MPO3" s="61"/>
      <c r="MPP3" s="61"/>
      <c r="MPQ3" s="61"/>
      <c r="MPR3" s="61"/>
      <c r="MPS3" s="61"/>
      <c r="MPT3" s="61"/>
      <c r="MPU3" s="61"/>
      <c r="MPV3" s="61"/>
      <c r="MPW3" s="61"/>
      <c r="MPX3" s="61"/>
      <c r="MPY3" s="61"/>
      <c r="MPZ3" s="61"/>
      <c r="MQA3" s="61"/>
      <c r="MQB3" s="61"/>
      <c r="MQC3" s="61"/>
      <c r="MQD3" s="61"/>
      <c r="MQE3" s="61"/>
      <c r="MQF3" s="61"/>
      <c r="MQG3" s="61"/>
      <c r="MQH3" s="61"/>
      <c r="MQI3" s="61"/>
      <c r="MQJ3" s="61"/>
      <c r="MQK3" s="61"/>
      <c r="MQL3" s="61"/>
      <c r="MQM3" s="61"/>
      <c r="MQN3" s="61"/>
      <c r="MQO3" s="61"/>
      <c r="MQP3" s="61"/>
      <c r="MQQ3" s="61"/>
      <c r="MQR3" s="61"/>
      <c r="MQS3" s="61"/>
      <c r="MQT3" s="61"/>
      <c r="MQU3" s="61"/>
      <c r="MQV3" s="61"/>
      <c r="MQW3" s="61"/>
      <c r="MQX3" s="61"/>
      <c r="MQY3" s="61"/>
      <c r="MQZ3" s="61"/>
      <c r="MRA3" s="61"/>
      <c r="MRB3" s="61"/>
      <c r="MRC3" s="61"/>
      <c r="MRD3" s="61"/>
      <c r="MRE3" s="61"/>
      <c r="MRF3" s="61"/>
      <c r="MRG3" s="61"/>
      <c r="MRH3" s="61"/>
      <c r="MRI3" s="61"/>
      <c r="MRJ3" s="61"/>
      <c r="MRK3" s="61"/>
      <c r="MRL3" s="61"/>
      <c r="MRM3" s="61"/>
      <c r="MRN3" s="61"/>
      <c r="MRO3" s="61"/>
      <c r="MRP3" s="61"/>
      <c r="MRQ3" s="61"/>
      <c r="MRR3" s="61"/>
      <c r="MRS3" s="61"/>
      <c r="MRT3" s="61"/>
      <c r="MRU3" s="61"/>
      <c r="MRV3" s="61"/>
      <c r="MRW3" s="61"/>
      <c r="MRX3" s="61"/>
      <c r="MRY3" s="61"/>
      <c r="MRZ3" s="61"/>
      <c r="MSA3" s="61"/>
      <c r="MSB3" s="61"/>
      <c r="MSC3" s="61"/>
      <c r="MSD3" s="61"/>
      <c r="MSE3" s="61"/>
      <c r="MSF3" s="61"/>
      <c r="MSG3" s="61"/>
      <c r="MSH3" s="61"/>
      <c r="MSI3" s="61"/>
      <c r="MSJ3" s="61"/>
      <c r="MSK3" s="61"/>
      <c r="MSL3" s="61"/>
      <c r="MSM3" s="61"/>
      <c r="MSN3" s="61"/>
      <c r="MSO3" s="61"/>
      <c r="MSP3" s="61"/>
      <c r="MSQ3" s="61"/>
      <c r="MSR3" s="61"/>
      <c r="MSS3" s="61"/>
      <c r="MST3" s="61"/>
      <c r="MSU3" s="61"/>
      <c r="MSV3" s="61"/>
      <c r="MSW3" s="61"/>
      <c r="MSX3" s="61"/>
      <c r="MSY3" s="61"/>
      <c r="MSZ3" s="61"/>
      <c r="MTA3" s="61"/>
      <c r="MTB3" s="61"/>
      <c r="MTC3" s="61"/>
      <c r="MTD3" s="61"/>
      <c r="MTE3" s="61"/>
      <c r="MTF3" s="61"/>
      <c r="MTG3" s="61"/>
      <c r="MTH3" s="61"/>
      <c r="MTI3" s="61"/>
      <c r="MTJ3" s="61"/>
      <c r="MTK3" s="61"/>
      <c r="MTL3" s="61"/>
      <c r="MTM3" s="61"/>
      <c r="MTN3" s="61"/>
      <c r="MTO3" s="61"/>
      <c r="MTP3" s="61"/>
      <c r="MTQ3" s="61"/>
      <c r="MTR3" s="61"/>
      <c r="MTS3" s="61"/>
      <c r="MTT3" s="61"/>
      <c r="MTU3" s="61"/>
      <c r="MTV3" s="61"/>
      <c r="MTW3" s="61"/>
      <c r="MTX3" s="61"/>
      <c r="MTY3" s="61"/>
      <c r="MTZ3" s="61"/>
      <c r="MUA3" s="61"/>
      <c r="MUB3" s="61"/>
      <c r="MUC3" s="61"/>
      <c r="MUD3" s="61"/>
      <c r="MUE3" s="61"/>
      <c r="MUF3" s="61"/>
      <c r="MUG3" s="61"/>
      <c r="MUH3" s="61"/>
      <c r="MUI3" s="61"/>
      <c r="MUJ3" s="61"/>
      <c r="MUK3" s="61"/>
      <c r="MUL3" s="61"/>
      <c r="MUM3" s="61"/>
      <c r="MUN3" s="61"/>
      <c r="MUO3" s="61"/>
      <c r="MUP3" s="61"/>
      <c r="MUQ3" s="61"/>
      <c r="MUR3" s="61"/>
      <c r="MUS3" s="61"/>
      <c r="MUT3" s="61"/>
      <c r="MUU3" s="61"/>
      <c r="MUV3" s="61"/>
      <c r="MUW3" s="61"/>
      <c r="MUX3" s="61"/>
      <c r="MUY3" s="61"/>
      <c r="MUZ3" s="61"/>
      <c r="MVA3" s="61"/>
      <c r="MVB3" s="61"/>
      <c r="MVC3" s="61"/>
      <c r="MVD3" s="61"/>
      <c r="MVE3" s="61"/>
      <c r="MVF3" s="61"/>
      <c r="MVG3" s="61"/>
      <c r="MVH3" s="61"/>
      <c r="MVI3" s="61"/>
      <c r="MVJ3" s="61"/>
      <c r="MVK3" s="61"/>
      <c r="MVL3" s="61"/>
      <c r="MVM3" s="61"/>
      <c r="MVN3" s="61"/>
      <c r="MVO3" s="61"/>
      <c r="MVP3" s="61"/>
      <c r="MVQ3" s="61"/>
      <c r="MVR3" s="61"/>
      <c r="MVS3" s="61"/>
      <c r="MVT3" s="61"/>
      <c r="MVU3" s="61"/>
      <c r="MVV3" s="61"/>
      <c r="MVW3" s="61"/>
      <c r="MVX3" s="61"/>
      <c r="MVY3" s="61"/>
      <c r="MVZ3" s="61"/>
      <c r="MWA3" s="61"/>
      <c r="MWB3" s="61"/>
      <c r="MWC3" s="61"/>
      <c r="MWD3" s="61"/>
      <c r="MWE3" s="61"/>
      <c r="MWF3" s="61"/>
      <c r="MWG3" s="61"/>
      <c r="MWH3" s="61"/>
      <c r="MWI3" s="61"/>
      <c r="MWJ3" s="61"/>
      <c r="MWK3" s="61"/>
      <c r="MWL3" s="61"/>
      <c r="MWM3" s="61"/>
      <c r="MWN3" s="61"/>
      <c r="MWO3" s="61"/>
      <c r="MWP3" s="61"/>
      <c r="MWQ3" s="61"/>
      <c r="MWR3" s="61"/>
      <c r="MWS3" s="61"/>
      <c r="MWT3" s="61"/>
      <c r="MWU3" s="61"/>
      <c r="MWV3" s="61"/>
      <c r="MWW3" s="61"/>
      <c r="MWX3" s="61"/>
      <c r="MWY3" s="61"/>
      <c r="MWZ3" s="61"/>
      <c r="MXA3" s="61"/>
      <c r="MXB3" s="61"/>
      <c r="MXC3" s="61"/>
      <c r="MXD3" s="61"/>
      <c r="MXE3" s="61"/>
      <c r="MXF3" s="61"/>
      <c r="MXG3" s="61"/>
      <c r="MXH3" s="61"/>
      <c r="MXI3" s="61"/>
      <c r="MXJ3" s="61"/>
      <c r="MXK3" s="61"/>
      <c r="MXL3" s="61"/>
      <c r="MXM3" s="61"/>
      <c r="MXN3" s="61"/>
      <c r="MXO3" s="61"/>
      <c r="MXP3" s="61"/>
      <c r="MXQ3" s="61"/>
      <c r="MXR3" s="61"/>
      <c r="MXS3" s="61"/>
      <c r="MXT3" s="61"/>
      <c r="MXU3" s="61"/>
      <c r="MXV3" s="61"/>
      <c r="MXW3" s="61"/>
      <c r="MXX3" s="61"/>
      <c r="MXY3" s="61"/>
      <c r="MXZ3" s="61"/>
      <c r="MYA3" s="61"/>
      <c r="MYB3" s="61"/>
      <c r="MYC3" s="61"/>
      <c r="MYD3" s="61"/>
      <c r="MYE3" s="61"/>
      <c r="MYF3" s="61"/>
      <c r="MYG3" s="61"/>
      <c r="MYH3" s="61"/>
      <c r="MYI3" s="61"/>
      <c r="MYJ3" s="61"/>
      <c r="MYK3" s="61"/>
      <c r="MYL3" s="61"/>
      <c r="MYM3" s="61"/>
      <c r="MYN3" s="61"/>
      <c r="MYO3" s="61"/>
      <c r="MYP3" s="61"/>
      <c r="MYQ3" s="61"/>
      <c r="MYR3" s="61"/>
      <c r="MYS3" s="61"/>
      <c r="MYT3" s="61"/>
      <c r="MYU3" s="61"/>
      <c r="MYV3" s="61"/>
      <c r="MYW3" s="61"/>
      <c r="MYX3" s="61"/>
      <c r="MYY3" s="61"/>
      <c r="MYZ3" s="61"/>
      <c r="MZA3" s="61"/>
      <c r="MZB3" s="61"/>
      <c r="MZC3" s="61"/>
      <c r="MZD3" s="61"/>
      <c r="MZE3" s="61"/>
      <c r="MZF3" s="61"/>
      <c r="MZG3" s="61"/>
      <c r="MZH3" s="61"/>
      <c r="MZI3" s="61"/>
      <c r="MZJ3" s="61"/>
      <c r="MZK3" s="61"/>
      <c r="MZL3" s="61"/>
      <c r="MZM3" s="61"/>
      <c r="MZN3" s="61"/>
      <c r="MZO3" s="61"/>
      <c r="MZP3" s="61"/>
      <c r="MZQ3" s="61"/>
      <c r="MZR3" s="61"/>
      <c r="MZS3" s="61"/>
      <c r="MZT3" s="61"/>
      <c r="MZU3" s="61"/>
      <c r="MZV3" s="61"/>
      <c r="MZW3" s="61"/>
      <c r="MZX3" s="61"/>
      <c r="MZY3" s="61"/>
      <c r="MZZ3" s="61"/>
      <c r="NAA3" s="61"/>
      <c r="NAB3" s="61"/>
      <c r="NAC3" s="61"/>
      <c r="NAD3" s="61"/>
      <c r="NAE3" s="61"/>
      <c r="NAF3" s="61"/>
      <c r="NAG3" s="61"/>
      <c r="NAH3" s="61"/>
      <c r="NAI3" s="61"/>
      <c r="NAJ3" s="61"/>
      <c r="NAK3" s="61"/>
      <c r="NAL3" s="61"/>
      <c r="NAM3" s="61"/>
      <c r="NAN3" s="61"/>
      <c r="NAO3" s="61"/>
      <c r="NAP3" s="61"/>
      <c r="NAQ3" s="61"/>
      <c r="NAR3" s="61"/>
      <c r="NAS3" s="61"/>
      <c r="NAT3" s="61"/>
      <c r="NAU3" s="61"/>
      <c r="NAV3" s="61"/>
      <c r="NAW3" s="61"/>
      <c r="NAX3" s="61"/>
      <c r="NAY3" s="61"/>
      <c r="NAZ3" s="61"/>
      <c r="NBA3" s="61"/>
      <c r="NBB3" s="61"/>
      <c r="NBC3" s="61"/>
      <c r="NBD3" s="61"/>
      <c r="NBE3" s="61"/>
      <c r="NBF3" s="61"/>
      <c r="NBG3" s="61"/>
      <c r="NBH3" s="61"/>
      <c r="NBI3" s="61"/>
      <c r="NBJ3" s="61"/>
      <c r="NBK3" s="61"/>
      <c r="NBL3" s="61"/>
      <c r="NBM3" s="61"/>
      <c r="NBN3" s="61"/>
      <c r="NBO3" s="61"/>
      <c r="NBP3" s="61"/>
      <c r="NBQ3" s="61"/>
      <c r="NBR3" s="61"/>
      <c r="NBS3" s="61"/>
      <c r="NBT3" s="61"/>
      <c r="NBU3" s="61"/>
      <c r="NBV3" s="61"/>
      <c r="NBW3" s="61"/>
      <c r="NBX3" s="61"/>
      <c r="NBY3" s="61"/>
      <c r="NBZ3" s="61"/>
      <c r="NCA3" s="61"/>
      <c r="NCB3" s="61"/>
      <c r="NCC3" s="61"/>
      <c r="NCD3" s="61"/>
      <c r="NCE3" s="61"/>
      <c r="NCF3" s="61"/>
      <c r="NCG3" s="61"/>
      <c r="NCH3" s="61"/>
      <c r="NCI3" s="61"/>
      <c r="NCJ3" s="61"/>
      <c r="NCK3" s="61"/>
      <c r="NCL3" s="61"/>
      <c r="NCM3" s="61"/>
      <c r="NCN3" s="61"/>
      <c r="NCO3" s="61"/>
      <c r="NCP3" s="61"/>
      <c r="NCQ3" s="61"/>
      <c r="NCR3" s="61"/>
      <c r="NCS3" s="61"/>
      <c r="NCT3" s="61"/>
      <c r="NCU3" s="61"/>
      <c r="NCV3" s="61"/>
      <c r="NCW3" s="61"/>
      <c r="NCX3" s="61"/>
      <c r="NCY3" s="61"/>
      <c r="NCZ3" s="61"/>
      <c r="NDA3" s="61"/>
      <c r="NDB3" s="61"/>
      <c r="NDC3" s="61"/>
      <c r="NDD3" s="61"/>
      <c r="NDE3" s="61"/>
      <c r="NDF3" s="61"/>
      <c r="NDG3" s="61"/>
      <c r="NDH3" s="61"/>
      <c r="NDI3" s="61"/>
      <c r="NDJ3" s="61"/>
      <c r="NDK3" s="61"/>
      <c r="NDL3" s="61"/>
      <c r="NDM3" s="61"/>
      <c r="NDN3" s="61"/>
      <c r="NDO3" s="61"/>
      <c r="NDP3" s="61"/>
      <c r="NDQ3" s="61"/>
      <c r="NDR3" s="61"/>
      <c r="NDS3" s="61"/>
      <c r="NDT3" s="61"/>
      <c r="NDU3" s="61"/>
      <c r="NDV3" s="61"/>
      <c r="NDW3" s="61"/>
      <c r="NDX3" s="61"/>
      <c r="NDY3" s="61"/>
      <c r="NDZ3" s="61"/>
      <c r="NEA3" s="61"/>
      <c r="NEB3" s="61"/>
      <c r="NEC3" s="61"/>
      <c r="NED3" s="61"/>
      <c r="NEE3" s="61"/>
      <c r="NEF3" s="61"/>
      <c r="NEG3" s="61"/>
      <c r="NEH3" s="61"/>
      <c r="NEI3" s="61"/>
      <c r="NEJ3" s="61"/>
      <c r="NEK3" s="61"/>
      <c r="NEL3" s="61"/>
      <c r="NEM3" s="61"/>
      <c r="NEN3" s="61"/>
      <c r="NEO3" s="61"/>
      <c r="NEP3" s="61"/>
      <c r="NEQ3" s="61"/>
      <c r="NER3" s="61"/>
      <c r="NES3" s="61"/>
      <c r="NET3" s="61"/>
      <c r="NEU3" s="61"/>
      <c r="NEV3" s="61"/>
      <c r="NEW3" s="61"/>
      <c r="NEX3" s="61"/>
      <c r="NEY3" s="61"/>
      <c r="NEZ3" s="61"/>
      <c r="NFA3" s="61"/>
      <c r="NFB3" s="61"/>
      <c r="NFC3" s="61"/>
      <c r="NFD3" s="61"/>
      <c r="NFE3" s="61"/>
      <c r="NFF3" s="61"/>
      <c r="NFG3" s="61"/>
      <c r="NFH3" s="61"/>
      <c r="NFI3" s="61"/>
      <c r="NFJ3" s="61"/>
      <c r="NFK3" s="61"/>
      <c r="NFL3" s="61"/>
      <c r="NFM3" s="61"/>
      <c r="NFN3" s="61"/>
      <c r="NFO3" s="61"/>
      <c r="NFP3" s="61"/>
      <c r="NFQ3" s="61"/>
      <c r="NFR3" s="61"/>
      <c r="NFS3" s="61"/>
      <c r="NFT3" s="61"/>
      <c r="NFU3" s="61"/>
      <c r="NFV3" s="61"/>
      <c r="NFW3" s="61"/>
      <c r="NFX3" s="61"/>
      <c r="NFY3" s="61"/>
      <c r="NFZ3" s="61"/>
      <c r="NGA3" s="61"/>
      <c r="NGB3" s="61"/>
      <c r="NGC3" s="61"/>
      <c r="NGD3" s="61"/>
      <c r="NGE3" s="61"/>
      <c r="NGF3" s="61"/>
      <c r="NGG3" s="61"/>
      <c r="NGH3" s="61"/>
      <c r="NGI3" s="61"/>
      <c r="NGJ3" s="61"/>
      <c r="NGK3" s="61"/>
      <c r="NGL3" s="61"/>
      <c r="NGM3" s="61"/>
      <c r="NGN3" s="61"/>
      <c r="NGO3" s="61"/>
      <c r="NGP3" s="61"/>
      <c r="NGQ3" s="61"/>
      <c r="NGR3" s="61"/>
      <c r="NGS3" s="61"/>
      <c r="NGT3" s="61"/>
      <c r="NGU3" s="61"/>
      <c r="NGV3" s="61"/>
      <c r="NGW3" s="61"/>
      <c r="NGX3" s="61"/>
      <c r="NGY3" s="61"/>
      <c r="NGZ3" s="61"/>
      <c r="NHA3" s="61"/>
      <c r="NHB3" s="61"/>
      <c r="NHC3" s="61"/>
      <c r="NHD3" s="61"/>
      <c r="NHE3" s="61"/>
      <c r="NHF3" s="61"/>
      <c r="NHG3" s="61"/>
      <c r="NHH3" s="61"/>
      <c r="NHI3" s="61"/>
      <c r="NHJ3" s="61"/>
      <c r="NHK3" s="61"/>
      <c r="NHL3" s="61"/>
      <c r="NHM3" s="61"/>
      <c r="NHN3" s="61"/>
      <c r="NHO3" s="61"/>
      <c r="NHP3" s="61"/>
      <c r="NHQ3" s="61"/>
      <c r="NHR3" s="61"/>
      <c r="NHS3" s="61"/>
      <c r="NHT3" s="61"/>
      <c r="NHU3" s="61"/>
      <c r="NHV3" s="61"/>
      <c r="NHW3" s="61"/>
      <c r="NHX3" s="61"/>
      <c r="NHY3" s="61"/>
      <c r="NHZ3" s="61"/>
      <c r="NIA3" s="61"/>
      <c r="NIB3" s="61"/>
      <c r="NIC3" s="61"/>
      <c r="NID3" s="61"/>
      <c r="NIE3" s="61"/>
      <c r="NIF3" s="61"/>
      <c r="NIG3" s="61"/>
      <c r="NIH3" s="61"/>
      <c r="NII3" s="61"/>
      <c r="NIJ3" s="61"/>
      <c r="NIK3" s="61"/>
      <c r="NIL3" s="61"/>
      <c r="NIM3" s="61"/>
      <c r="NIN3" s="61"/>
      <c r="NIO3" s="61"/>
      <c r="NIP3" s="61"/>
      <c r="NIQ3" s="61"/>
      <c r="NIR3" s="61"/>
      <c r="NIS3" s="61"/>
      <c r="NIT3" s="61"/>
      <c r="NIU3" s="61"/>
      <c r="NIV3" s="61"/>
      <c r="NIW3" s="61"/>
      <c r="NIX3" s="61"/>
      <c r="NIY3" s="61"/>
      <c r="NIZ3" s="61"/>
      <c r="NJA3" s="61"/>
      <c r="NJB3" s="61"/>
      <c r="NJC3" s="61"/>
      <c r="NJD3" s="61"/>
      <c r="NJE3" s="61"/>
      <c r="NJF3" s="61"/>
      <c r="NJG3" s="61"/>
      <c r="NJH3" s="61"/>
      <c r="NJI3" s="61"/>
      <c r="NJJ3" s="61"/>
      <c r="NJK3" s="61"/>
      <c r="NJL3" s="61"/>
      <c r="NJM3" s="61"/>
      <c r="NJN3" s="61"/>
      <c r="NJO3" s="61"/>
      <c r="NJP3" s="61"/>
      <c r="NJQ3" s="61"/>
      <c r="NJR3" s="61"/>
      <c r="NJS3" s="61"/>
      <c r="NJT3" s="61"/>
      <c r="NJU3" s="61"/>
      <c r="NJV3" s="61"/>
      <c r="NJW3" s="61"/>
      <c r="NJX3" s="61"/>
      <c r="NJY3" s="61"/>
      <c r="NJZ3" s="61"/>
      <c r="NKA3" s="61"/>
      <c r="NKB3" s="61"/>
      <c r="NKC3" s="61"/>
      <c r="NKD3" s="61"/>
      <c r="NKE3" s="61"/>
      <c r="NKF3" s="61"/>
      <c r="NKG3" s="61"/>
      <c r="NKH3" s="61"/>
      <c r="NKI3" s="61"/>
      <c r="NKJ3" s="61"/>
      <c r="NKK3" s="61"/>
      <c r="NKL3" s="61"/>
      <c r="NKM3" s="61"/>
      <c r="NKN3" s="61"/>
      <c r="NKO3" s="61"/>
      <c r="NKP3" s="61"/>
      <c r="NKQ3" s="61"/>
      <c r="NKR3" s="61"/>
      <c r="NKS3" s="61"/>
      <c r="NKT3" s="61"/>
      <c r="NKU3" s="61"/>
      <c r="NKV3" s="61"/>
      <c r="NKW3" s="61"/>
      <c r="NKX3" s="61"/>
      <c r="NKY3" s="61"/>
      <c r="NKZ3" s="61"/>
      <c r="NLA3" s="61"/>
      <c r="NLB3" s="61"/>
      <c r="NLC3" s="61"/>
      <c r="NLD3" s="61"/>
      <c r="NLE3" s="61"/>
      <c r="NLF3" s="61"/>
      <c r="NLG3" s="61"/>
      <c r="NLH3" s="61"/>
      <c r="NLI3" s="61"/>
      <c r="NLJ3" s="61"/>
      <c r="NLK3" s="61"/>
      <c r="NLL3" s="61"/>
      <c r="NLM3" s="61"/>
      <c r="NLN3" s="61"/>
      <c r="NLO3" s="61"/>
      <c r="NLP3" s="61"/>
      <c r="NLQ3" s="61"/>
      <c r="NLR3" s="61"/>
      <c r="NLS3" s="61"/>
      <c r="NLT3" s="61"/>
      <c r="NLU3" s="61"/>
      <c r="NLV3" s="61"/>
      <c r="NLW3" s="61"/>
      <c r="NLX3" s="61"/>
      <c r="NLY3" s="61"/>
      <c r="NLZ3" s="61"/>
      <c r="NMA3" s="61"/>
      <c r="NMB3" s="61"/>
      <c r="NMC3" s="61"/>
      <c r="NMD3" s="61"/>
      <c r="NME3" s="61"/>
      <c r="NMF3" s="61"/>
      <c r="NMG3" s="61"/>
      <c r="NMH3" s="61"/>
      <c r="NMI3" s="61"/>
      <c r="NMJ3" s="61"/>
      <c r="NMK3" s="61"/>
      <c r="NML3" s="61"/>
      <c r="NMM3" s="61"/>
      <c r="NMN3" s="61"/>
      <c r="NMO3" s="61"/>
      <c r="NMP3" s="61"/>
      <c r="NMQ3" s="61"/>
      <c r="NMR3" s="61"/>
      <c r="NMS3" s="61"/>
      <c r="NMT3" s="61"/>
      <c r="NMU3" s="61"/>
      <c r="NMV3" s="61"/>
      <c r="NMW3" s="61"/>
      <c r="NMX3" s="61"/>
      <c r="NMY3" s="61"/>
      <c r="NMZ3" s="61"/>
      <c r="NNA3" s="61"/>
      <c r="NNB3" s="61"/>
      <c r="NNC3" s="61"/>
      <c r="NND3" s="61"/>
      <c r="NNE3" s="61"/>
      <c r="NNF3" s="61"/>
      <c r="NNG3" s="61"/>
      <c r="NNH3" s="61"/>
      <c r="NNI3" s="61"/>
      <c r="NNJ3" s="61"/>
      <c r="NNK3" s="61"/>
      <c r="NNL3" s="61"/>
      <c r="NNM3" s="61"/>
      <c r="NNN3" s="61"/>
      <c r="NNO3" s="61"/>
      <c r="NNP3" s="61"/>
      <c r="NNQ3" s="61"/>
      <c r="NNR3" s="61"/>
      <c r="NNS3" s="61"/>
      <c r="NNT3" s="61"/>
      <c r="NNU3" s="61"/>
      <c r="NNV3" s="61"/>
      <c r="NNW3" s="61"/>
      <c r="NNX3" s="61"/>
      <c r="NNY3" s="61"/>
      <c r="NNZ3" s="61"/>
      <c r="NOA3" s="61"/>
      <c r="NOB3" s="61"/>
      <c r="NOC3" s="61"/>
      <c r="NOD3" s="61"/>
      <c r="NOE3" s="61"/>
      <c r="NOF3" s="61"/>
      <c r="NOG3" s="61"/>
      <c r="NOH3" s="61"/>
      <c r="NOI3" s="61"/>
      <c r="NOJ3" s="61"/>
      <c r="NOK3" s="61"/>
      <c r="NOL3" s="61"/>
      <c r="NOM3" s="61"/>
      <c r="NON3" s="61"/>
      <c r="NOO3" s="61"/>
      <c r="NOP3" s="61"/>
      <c r="NOQ3" s="61"/>
      <c r="NOR3" s="61"/>
      <c r="NOS3" s="61"/>
      <c r="NOT3" s="61"/>
      <c r="NOU3" s="61"/>
      <c r="NOV3" s="61"/>
      <c r="NOW3" s="61"/>
      <c r="NOX3" s="61"/>
      <c r="NOY3" s="61"/>
      <c r="NOZ3" s="61"/>
      <c r="NPA3" s="61"/>
      <c r="NPB3" s="61"/>
      <c r="NPC3" s="61"/>
      <c r="NPD3" s="61"/>
      <c r="NPE3" s="61"/>
      <c r="NPF3" s="61"/>
      <c r="NPG3" s="61"/>
      <c r="NPH3" s="61"/>
      <c r="NPI3" s="61"/>
      <c r="NPJ3" s="61"/>
      <c r="NPK3" s="61"/>
      <c r="NPL3" s="61"/>
      <c r="NPM3" s="61"/>
      <c r="NPN3" s="61"/>
      <c r="NPO3" s="61"/>
      <c r="NPP3" s="61"/>
      <c r="NPQ3" s="61"/>
      <c r="NPR3" s="61"/>
      <c r="NPS3" s="61"/>
      <c r="NPT3" s="61"/>
      <c r="NPU3" s="61"/>
      <c r="NPV3" s="61"/>
      <c r="NPW3" s="61"/>
      <c r="NPX3" s="61"/>
      <c r="NPY3" s="61"/>
      <c r="NPZ3" s="61"/>
      <c r="NQA3" s="61"/>
      <c r="NQB3" s="61"/>
      <c r="NQC3" s="61"/>
      <c r="NQD3" s="61"/>
      <c r="NQE3" s="61"/>
      <c r="NQF3" s="61"/>
      <c r="NQG3" s="61"/>
      <c r="NQH3" s="61"/>
      <c r="NQI3" s="61"/>
      <c r="NQJ3" s="61"/>
      <c r="NQK3" s="61"/>
      <c r="NQL3" s="61"/>
      <c r="NQM3" s="61"/>
      <c r="NQN3" s="61"/>
      <c r="NQO3" s="61"/>
      <c r="NQP3" s="61"/>
      <c r="NQQ3" s="61"/>
      <c r="NQR3" s="61"/>
      <c r="NQS3" s="61"/>
      <c r="NQT3" s="61"/>
      <c r="NQU3" s="61"/>
      <c r="NQV3" s="61"/>
      <c r="NQW3" s="61"/>
      <c r="NQX3" s="61"/>
      <c r="NQY3" s="61"/>
      <c r="NQZ3" s="61"/>
      <c r="NRA3" s="61"/>
      <c r="NRB3" s="61"/>
      <c r="NRC3" s="61"/>
      <c r="NRD3" s="61"/>
      <c r="NRE3" s="61"/>
      <c r="NRF3" s="61"/>
      <c r="NRG3" s="61"/>
      <c r="NRH3" s="61"/>
      <c r="NRI3" s="61"/>
      <c r="NRJ3" s="61"/>
      <c r="NRK3" s="61"/>
      <c r="NRL3" s="61"/>
      <c r="NRM3" s="61"/>
      <c r="NRN3" s="61"/>
      <c r="NRO3" s="61"/>
      <c r="NRP3" s="61"/>
      <c r="NRQ3" s="61"/>
      <c r="NRR3" s="61"/>
      <c r="NRS3" s="61"/>
      <c r="NRT3" s="61"/>
      <c r="NRU3" s="61"/>
      <c r="NRV3" s="61"/>
      <c r="NRW3" s="61"/>
      <c r="NRX3" s="61"/>
      <c r="NRY3" s="61"/>
      <c r="NRZ3" s="61"/>
      <c r="NSA3" s="61"/>
      <c r="NSB3" s="61"/>
      <c r="NSC3" s="61"/>
      <c r="NSD3" s="61"/>
      <c r="NSE3" s="61"/>
      <c r="NSF3" s="61"/>
      <c r="NSG3" s="61"/>
      <c r="NSH3" s="61"/>
      <c r="NSI3" s="61"/>
      <c r="NSJ3" s="61"/>
      <c r="NSK3" s="61"/>
      <c r="NSL3" s="61"/>
      <c r="NSM3" s="61"/>
      <c r="NSN3" s="61"/>
      <c r="NSO3" s="61"/>
      <c r="NSP3" s="61"/>
      <c r="NSQ3" s="61"/>
      <c r="NSR3" s="61"/>
      <c r="NSS3" s="61"/>
      <c r="NST3" s="61"/>
      <c r="NSU3" s="61"/>
      <c r="NSV3" s="61"/>
      <c r="NSW3" s="61"/>
      <c r="NSX3" s="61"/>
      <c r="NSY3" s="61"/>
      <c r="NSZ3" s="61"/>
      <c r="NTA3" s="61"/>
      <c r="NTB3" s="61"/>
      <c r="NTC3" s="61"/>
      <c r="NTD3" s="61"/>
      <c r="NTE3" s="61"/>
      <c r="NTF3" s="61"/>
      <c r="NTG3" s="61"/>
      <c r="NTH3" s="61"/>
      <c r="NTI3" s="61"/>
      <c r="NTJ3" s="61"/>
      <c r="NTK3" s="61"/>
      <c r="NTL3" s="61"/>
      <c r="NTM3" s="61"/>
      <c r="NTN3" s="61"/>
      <c r="NTO3" s="61"/>
      <c r="NTP3" s="61"/>
      <c r="NTQ3" s="61"/>
      <c r="NTR3" s="61"/>
      <c r="NTS3" s="61"/>
      <c r="NTT3" s="61"/>
      <c r="NTU3" s="61"/>
      <c r="NTV3" s="61"/>
      <c r="NTW3" s="61"/>
      <c r="NTX3" s="61"/>
      <c r="NTY3" s="61"/>
      <c r="NTZ3" s="61"/>
      <c r="NUA3" s="61"/>
      <c r="NUB3" s="61"/>
      <c r="NUC3" s="61"/>
      <c r="NUD3" s="61"/>
      <c r="NUE3" s="61"/>
      <c r="NUF3" s="61"/>
      <c r="NUG3" s="61"/>
      <c r="NUH3" s="61"/>
      <c r="NUI3" s="61"/>
      <c r="NUJ3" s="61"/>
      <c r="NUK3" s="61"/>
      <c r="NUL3" s="61"/>
      <c r="NUM3" s="61"/>
      <c r="NUN3" s="61"/>
      <c r="NUO3" s="61"/>
      <c r="NUP3" s="61"/>
      <c r="NUQ3" s="61"/>
      <c r="NUR3" s="61"/>
      <c r="NUS3" s="61"/>
      <c r="NUT3" s="61"/>
      <c r="NUU3" s="61"/>
      <c r="NUV3" s="61"/>
      <c r="NUW3" s="61"/>
      <c r="NUX3" s="61"/>
      <c r="NUY3" s="61"/>
      <c r="NUZ3" s="61"/>
      <c r="NVA3" s="61"/>
      <c r="NVB3" s="61"/>
      <c r="NVC3" s="61"/>
      <c r="NVD3" s="61"/>
      <c r="NVE3" s="61"/>
      <c r="NVF3" s="61"/>
      <c r="NVG3" s="61"/>
      <c r="NVH3" s="61"/>
      <c r="NVI3" s="61"/>
      <c r="NVJ3" s="61"/>
      <c r="NVK3" s="61"/>
      <c r="NVL3" s="61"/>
      <c r="NVM3" s="61"/>
      <c r="NVN3" s="61"/>
      <c r="NVO3" s="61"/>
      <c r="NVP3" s="61"/>
      <c r="NVQ3" s="61"/>
      <c r="NVR3" s="61"/>
      <c r="NVS3" s="61"/>
      <c r="NVT3" s="61"/>
      <c r="NVU3" s="61"/>
      <c r="NVV3" s="61"/>
      <c r="NVW3" s="61"/>
      <c r="NVX3" s="61"/>
      <c r="NVY3" s="61"/>
      <c r="NVZ3" s="61"/>
      <c r="NWA3" s="61"/>
      <c r="NWB3" s="61"/>
      <c r="NWC3" s="61"/>
      <c r="NWD3" s="61"/>
      <c r="NWE3" s="61"/>
      <c r="NWF3" s="61"/>
      <c r="NWG3" s="61"/>
      <c r="NWH3" s="61"/>
      <c r="NWI3" s="61"/>
      <c r="NWJ3" s="61"/>
      <c r="NWK3" s="61"/>
      <c r="NWL3" s="61"/>
      <c r="NWM3" s="61"/>
      <c r="NWN3" s="61"/>
      <c r="NWO3" s="61"/>
      <c r="NWP3" s="61"/>
      <c r="NWQ3" s="61"/>
      <c r="NWR3" s="61"/>
      <c r="NWS3" s="61"/>
      <c r="NWT3" s="61"/>
      <c r="NWU3" s="61"/>
      <c r="NWV3" s="61"/>
      <c r="NWW3" s="61"/>
      <c r="NWX3" s="61"/>
      <c r="NWY3" s="61"/>
      <c r="NWZ3" s="61"/>
      <c r="NXA3" s="61"/>
      <c r="NXB3" s="61"/>
      <c r="NXC3" s="61"/>
      <c r="NXD3" s="61"/>
      <c r="NXE3" s="61"/>
      <c r="NXF3" s="61"/>
      <c r="NXG3" s="61"/>
      <c r="NXH3" s="61"/>
      <c r="NXI3" s="61"/>
      <c r="NXJ3" s="61"/>
      <c r="NXK3" s="61"/>
      <c r="NXL3" s="61"/>
      <c r="NXM3" s="61"/>
      <c r="NXN3" s="61"/>
      <c r="NXO3" s="61"/>
      <c r="NXP3" s="61"/>
      <c r="NXQ3" s="61"/>
      <c r="NXR3" s="61"/>
      <c r="NXS3" s="61"/>
      <c r="NXT3" s="61"/>
      <c r="NXU3" s="61"/>
      <c r="NXV3" s="61"/>
      <c r="NXW3" s="61"/>
      <c r="NXX3" s="61"/>
      <c r="NXY3" s="61"/>
      <c r="NXZ3" s="61"/>
      <c r="NYA3" s="61"/>
      <c r="NYB3" s="61"/>
      <c r="NYC3" s="61"/>
      <c r="NYD3" s="61"/>
      <c r="NYE3" s="61"/>
      <c r="NYF3" s="61"/>
      <c r="NYG3" s="61"/>
      <c r="NYH3" s="61"/>
      <c r="NYI3" s="61"/>
      <c r="NYJ3" s="61"/>
      <c r="NYK3" s="61"/>
      <c r="NYL3" s="61"/>
      <c r="NYM3" s="61"/>
      <c r="NYN3" s="61"/>
      <c r="NYO3" s="61"/>
      <c r="NYP3" s="61"/>
      <c r="NYQ3" s="61"/>
      <c r="NYR3" s="61"/>
      <c r="NYS3" s="61"/>
      <c r="NYT3" s="61"/>
      <c r="NYU3" s="61"/>
      <c r="NYV3" s="61"/>
      <c r="NYW3" s="61"/>
      <c r="NYX3" s="61"/>
      <c r="NYY3" s="61"/>
      <c r="NYZ3" s="61"/>
      <c r="NZA3" s="61"/>
      <c r="NZB3" s="61"/>
      <c r="NZC3" s="61"/>
      <c r="NZD3" s="61"/>
      <c r="NZE3" s="61"/>
      <c r="NZF3" s="61"/>
      <c r="NZG3" s="61"/>
      <c r="NZH3" s="61"/>
      <c r="NZI3" s="61"/>
      <c r="NZJ3" s="61"/>
      <c r="NZK3" s="61"/>
      <c r="NZL3" s="61"/>
      <c r="NZM3" s="61"/>
      <c r="NZN3" s="61"/>
      <c r="NZO3" s="61"/>
      <c r="NZP3" s="61"/>
      <c r="NZQ3" s="61"/>
      <c r="NZR3" s="61"/>
      <c r="NZS3" s="61"/>
      <c r="NZT3" s="61"/>
      <c r="NZU3" s="61"/>
      <c r="NZV3" s="61"/>
      <c r="NZW3" s="61"/>
      <c r="NZX3" s="61"/>
      <c r="NZY3" s="61"/>
      <c r="NZZ3" s="61"/>
      <c r="OAA3" s="61"/>
      <c r="OAB3" s="61"/>
      <c r="OAC3" s="61"/>
      <c r="OAD3" s="61"/>
      <c r="OAE3" s="61"/>
      <c r="OAF3" s="61"/>
      <c r="OAG3" s="61"/>
      <c r="OAH3" s="61"/>
      <c r="OAI3" s="61"/>
      <c r="OAJ3" s="61"/>
      <c r="OAK3" s="61"/>
      <c r="OAL3" s="61"/>
      <c r="OAM3" s="61"/>
      <c r="OAN3" s="61"/>
      <c r="OAO3" s="61"/>
      <c r="OAP3" s="61"/>
      <c r="OAQ3" s="61"/>
      <c r="OAR3" s="61"/>
      <c r="OAS3" s="61"/>
      <c r="OAT3" s="61"/>
      <c r="OAU3" s="61"/>
      <c r="OAV3" s="61"/>
      <c r="OAW3" s="61"/>
      <c r="OAX3" s="61"/>
      <c r="OAY3" s="61"/>
      <c r="OAZ3" s="61"/>
      <c r="OBA3" s="61"/>
      <c r="OBB3" s="61"/>
      <c r="OBC3" s="61"/>
      <c r="OBD3" s="61"/>
      <c r="OBE3" s="61"/>
      <c r="OBF3" s="61"/>
      <c r="OBG3" s="61"/>
      <c r="OBH3" s="61"/>
      <c r="OBI3" s="61"/>
      <c r="OBJ3" s="61"/>
      <c r="OBK3" s="61"/>
      <c r="OBL3" s="61"/>
      <c r="OBM3" s="61"/>
      <c r="OBN3" s="61"/>
      <c r="OBO3" s="61"/>
      <c r="OBP3" s="61"/>
      <c r="OBQ3" s="61"/>
      <c r="OBR3" s="61"/>
      <c r="OBS3" s="61"/>
      <c r="OBT3" s="61"/>
      <c r="OBU3" s="61"/>
      <c r="OBV3" s="61"/>
      <c r="OBW3" s="61"/>
      <c r="OBX3" s="61"/>
      <c r="OBY3" s="61"/>
      <c r="OBZ3" s="61"/>
      <c r="OCA3" s="61"/>
      <c r="OCB3" s="61"/>
      <c r="OCC3" s="61"/>
      <c r="OCD3" s="61"/>
      <c r="OCE3" s="61"/>
      <c r="OCF3" s="61"/>
      <c r="OCG3" s="61"/>
      <c r="OCH3" s="61"/>
      <c r="OCI3" s="61"/>
      <c r="OCJ3" s="61"/>
      <c r="OCK3" s="61"/>
      <c r="OCL3" s="61"/>
      <c r="OCM3" s="61"/>
      <c r="OCN3" s="61"/>
      <c r="OCO3" s="61"/>
      <c r="OCP3" s="61"/>
      <c r="OCQ3" s="61"/>
      <c r="OCR3" s="61"/>
      <c r="OCS3" s="61"/>
      <c r="OCT3" s="61"/>
      <c r="OCU3" s="61"/>
      <c r="OCV3" s="61"/>
      <c r="OCW3" s="61"/>
      <c r="OCX3" s="61"/>
      <c r="OCY3" s="61"/>
      <c r="OCZ3" s="61"/>
      <c r="ODA3" s="61"/>
      <c r="ODB3" s="61"/>
      <c r="ODC3" s="61"/>
      <c r="ODD3" s="61"/>
      <c r="ODE3" s="61"/>
      <c r="ODF3" s="61"/>
      <c r="ODG3" s="61"/>
      <c r="ODH3" s="61"/>
      <c r="ODI3" s="61"/>
      <c r="ODJ3" s="61"/>
      <c r="ODK3" s="61"/>
      <c r="ODL3" s="61"/>
      <c r="ODM3" s="61"/>
      <c r="ODN3" s="61"/>
      <c r="ODO3" s="61"/>
      <c r="ODP3" s="61"/>
      <c r="ODQ3" s="61"/>
      <c r="ODR3" s="61"/>
      <c r="ODS3" s="61"/>
      <c r="ODT3" s="61"/>
      <c r="ODU3" s="61"/>
      <c r="ODV3" s="61"/>
      <c r="ODW3" s="61"/>
      <c r="ODX3" s="61"/>
      <c r="ODY3" s="61"/>
      <c r="ODZ3" s="61"/>
      <c r="OEA3" s="61"/>
      <c r="OEB3" s="61"/>
      <c r="OEC3" s="61"/>
      <c r="OED3" s="61"/>
      <c r="OEE3" s="61"/>
      <c r="OEF3" s="61"/>
      <c r="OEG3" s="61"/>
      <c r="OEH3" s="61"/>
      <c r="OEI3" s="61"/>
      <c r="OEJ3" s="61"/>
      <c r="OEK3" s="61"/>
      <c r="OEL3" s="61"/>
      <c r="OEM3" s="61"/>
      <c r="OEN3" s="61"/>
      <c r="OEO3" s="61"/>
      <c r="OEP3" s="61"/>
      <c r="OEQ3" s="61"/>
      <c r="OER3" s="61"/>
      <c r="OES3" s="61"/>
      <c r="OET3" s="61"/>
      <c r="OEU3" s="61"/>
      <c r="OEV3" s="61"/>
      <c r="OEW3" s="61"/>
      <c r="OEX3" s="61"/>
      <c r="OEY3" s="61"/>
      <c r="OEZ3" s="61"/>
      <c r="OFA3" s="61"/>
      <c r="OFB3" s="61"/>
      <c r="OFC3" s="61"/>
      <c r="OFD3" s="61"/>
      <c r="OFE3" s="61"/>
      <c r="OFF3" s="61"/>
      <c r="OFG3" s="61"/>
      <c r="OFH3" s="61"/>
      <c r="OFI3" s="61"/>
      <c r="OFJ3" s="61"/>
      <c r="OFK3" s="61"/>
      <c r="OFL3" s="61"/>
      <c r="OFM3" s="61"/>
      <c r="OFN3" s="61"/>
      <c r="OFO3" s="61"/>
      <c r="OFP3" s="61"/>
      <c r="OFQ3" s="61"/>
      <c r="OFR3" s="61"/>
      <c r="OFS3" s="61"/>
      <c r="OFT3" s="61"/>
      <c r="OFU3" s="61"/>
      <c r="OFV3" s="61"/>
      <c r="OFW3" s="61"/>
      <c r="OFX3" s="61"/>
      <c r="OFY3" s="61"/>
      <c r="OFZ3" s="61"/>
      <c r="OGA3" s="61"/>
      <c r="OGB3" s="61"/>
      <c r="OGC3" s="61"/>
      <c r="OGD3" s="61"/>
      <c r="OGE3" s="61"/>
      <c r="OGF3" s="61"/>
      <c r="OGG3" s="61"/>
      <c r="OGH3" s="61"/>
      <c r="OGI3" s="61"/>
      <c r="OGJ3" s="61"/>
      <c r="OGK3" s="61"/>
      <c r="OGL3" s="61"/>
      <c r="OGM3" s="61"/>
      <c r="OGN3" s="61"/>
      <c r="OGO3" s="61"/>
      <c r="OGP3" s="61"/>
      <c r="OGQ3" s="61"/>
      <c r="OGR3" s="61"/>
      <c r="OGS3" s="61"/>
      <c r="OGT3" s="61"/>
      <c r="OGU3" s="61"/>
      <c r="OGV3" s="61"/>
      <c r="OGW3" s="61"/>
      <c r="OGX3" s="61"/>
      <c r="OGY3" s="61"/>
      <c r="OGZ3" s="61"/>
      <c r="OHA3" s="61"/>
      <c r="OHB3" s="61"/>
      <c r="OHC3" s="61"/>
      <c r="OHD3" s="61"/>
      <c r="OHE3" s="61"/>
      <c r="OHF3" s="61"/>
      <c r="OHG3" s="61"/>
      <c r="OHH3" s="61"/>
      <c r="OHI3" s="61"/>
      <c r="OHJ3" s="61"/>
      <c r="OHK3" s="61"/>
      <c r="OHL3" s="61"/>
      <c r="OHM3" s="61"/>
      <c r="OHN3" s="61"/>
      <c r="OHO3" s="61"/>
      <c r="OHP3" s="61"/>
      <c r="OHQ3" s="61"/>
      <c r="OHR3" s="61"/>
      <c r="OHS3" s="61"/>
      <c r="OHT3" s="61"/>
      <c r="OHU3" s="61"/>
      <c r="OHV3" s="61"/>
      <c r="OHW3" s="61"/>
      <c r="OHX3" s="61"/>
      <c r="OHY3" s="61"/>
      <c r="OHZ3" s="61"/>
      <c r="OIA3" s="61"/>
      <c r="OIB3" s="61"/>
      <c r="OIC3" s="61"/>
      <c r="OID3" s="61"/>
      <c r="OIE3" s="61"/>
      <c r="OIF3" s="61"/>
      <c r="OIG3" s="61"/>
      <c r="OIH3" s="61"/>
      <c r="OII3" s="61"/>
      <c r="OIJ3" s="61"/>
      <c r="OIK3" s="61"/>
      <c r="OIL3" s="61"/>
      <c r="OIM3" s="61"/>
      <c r="OIN3" s="61"/>
      <c r="OIO3" s="61"/>
      <c r="OIP3" s="61"/>
      <c r="OIQ3" s="61"/>
      <c r="OIR3" s="61"/>
      <c r="OIS3" s="61"/>
      <c r="OIT3" s="61"/>
      <c r="OIU3" s="61"/>
      <c r="OIV3" s="61"/>
      <c r="OIW3" s="61"/>
      <c r="OIX3" s="61"/>
      <c r="OIY3" s="61"/>
      <c r="OIZ3" s="61"/>
      <c r="OJA3" s="61"/>
      <c r="OJB3" s="61"/>
      <c r="OJC3" s="61"/>
      <c r="OJD3" s="61"/>
      <c r="OJE3" s="61"/>
      <c r="OJF3" s="61"/>
      <c r="OJG3" s="61"/>
      <c r="OJH3" s="61"/>
      <c r="OJI3" s="61"/>
      <c r="OJJ3" s="61"/>
      <c r="OJK3" s="61"/>
      <c r="OJL3" s="61"/>
      <c r="OJM3" s="61"/>
      <c r="OJN3" s="61"/>
      <c r="OJO3" s="61"/>
      <c r="OJP3" s="61"/>
      <c r="OJQ3" s="61"/>
      <c r="OJR3" s="61"/>
      <c r="OJS3" s="61"/>
      <c r="OJT3" s="61"/>
      <c r="OJU3" s="61"/>
      <c r="OJV3" s="61"/>
      <c r="OJW3" s="61"/>
      <c r="OJX3" s="61"/>
      <c r="OJY3" s="61"/>
      <c r="OJZ3" s="61"/>
      <c r="OKA3" s="61"/>
      <c r="OKB3" s="61"/>
      <c r="OKC3" s="61"/>
      <c r="OKD3" s="61"/>
      <c r="OKE3" s="61"/>
      <c r="OKF3" s="61"/>
      <c r="OKG3" s="61"/>
      <c r="OKH3" s="61"/>
      <c r="OKI3" s="61"/>
      <c r="OKJ3" s="61"/>
      <c r="OKK3" s="61"/>
      <c r="OKL3" s="61"/>
      <c r="OKM3" s="61"/>
      <c r="OKN3" s="61"/>
      <c r="OKO3" s="61"/>
      <c r="OKP3" s="61"/>
      <c r="OKQ3" s="61"/>
      <c r="OKR3" s="61"/>
      <c r="OKS3" s="61"/>
      <c r="OKT3" s="61"/>
      <c r="OKU3" s="61"/>
      <c r="OKV3" s="61"/>
      <c r="OKW3" s="61"/>
      <c r="OKX3" s="61"/>
      <c r="OKY3" s="61"/>
      <c r="OKZ3" s="61"/>
      <c r="OLA3" s="61"/>
      <c r="OLB3" s="61"/>
      <c r="OLC3" s="61"/>
      <c r="OLD3" s="61"/>
      <c r="OLE3" s="61"/>
      <c r="OLF3" s="61"/>
      <c r="OLG3" s="61"/>
      <c r="OLH3" s="61"/>
      <c r="OLI3" s="61"/>
      <c r="OLJ3" s="61"/>
      <c r="OLK3" s="61"/>
      <c r="OLL3" s="61"/>
      <c r="OLM3" s="61"/>
      <c r="OLN3" s="61"/>
      <c r="OLO3" s="61"/>
      <c r="OLP3" s="61"/>
      <c r="OLQ3" s="61"/>
      <c r="OLR3" s="61"/>
      <c r="OLS3" s="61"/>
      <c r="OLT3" s="61"/>
      <c r="OLU3" s="61"/>
      <c r="OLV3" s="61"/>
      <c r="OLW3" s="61"/>
      <c r="OLX3" s="61"/>
      <c r="OLY3" s="61"/>
      <c r="OLZ3" s="61"/>
      <c r="OMA3" s="61"/>
      <c r="OMB3" s="61"/>
      <c r="OMC3" s="61"/>
      <c r="OMD3" s="61"/>
      <c r="OME3" s="61"/>
      <c r="OMF3" s="61"/>
      <c r="OMG3" s="61"/>
      <c r="OMH3" s="61"/>
      <c r="OMI3" s="61"/>
      <c r="OMJ3" s="61"/>
      <c r="OMK3" s="61"/>
      <c r="OML3" s="61"/>
      <c r="OMM3" s="61"/>
      <c r="OMN3" s="61"/>
      <c r="OMO3" s="61"/>
      <c r="OMP3" s="61"/>
      <c r="OMQ3" s="61"/>
      <c r="OMR3" s="61"/>
      <c r="OMS3" s="61"/>
      <c r="OMT3" s="61"/>
      <c r="OMU3" s="61"/>
      <c r="OMV3" s="61"/>
      <c r="OMW3" s="61"/>
      <c r="OMX3" s="61"/>
      <c r="OMY3" s="61"/>
      <c r="OMZ3" s="61"/>
      <c r="ONA3" s="61"/>
      <c r="ONB3" s="61"/>
      <c r="ONC3" s="61"/>
      <c r="OND3" s="61"/>
      <c r="ONE3" s="61"/>
      <c r="ONF3" s="61"/>
      <c r="ONG3" s="61"/>
      <c r="ONH3" s="61"/>
      <c r="ONI3" s="61"/>
      <c r="ONJ3" s="61"/>
      <c r="ONK3" s="61"/>
      <c r="ONL3" s="61"/>
      <c r="ONM3" s="61"/>
      <c r="ONN3" s="61"/>
      <c r="ONO3" s="61"/>
      <c r="ONP3" s="61"/>
      <c r="ONQ3" s="61"/>
      <c r="ONR3" s="61"/>
      <c r="ONS3" s="61"/>
      <c r="ONT3" s="61"/>
      <c r="ONU3" s="61"/>
      <c r="ONV3" s="61"/>
      <c r="ONW3" s="61"/>
      <c r="ONX3" s="61"/>
      <c r="ONY3" s="61"/>
      <c r="ONZ3" s="61"/>
      <c r="OOA3" s="61"/>
      <c r="OOB3" s="61"/>
      <c r="OOC3" s="61"/>
      <c r="OOD3" s="61"/>
      <c r="OOE3" s="61"/>
      <c r="OOF3" s="61"/>
      <c r="OOG3" s="61"/>
      <c r="OOH3" s="61"/>
      <c r="OOI3" s="61"/>
      <c r="OOJ3" s="61"/>
      <c r="OOK3" s="61"/>
      <c r="OOL3" s="61"/>
      <c r="OOM3" s="61"/>
      <c r="OON3" s="61"/>
      <c r="OOO3" s="61"/>
      <c r="OOP3" s="61"/>
      <c r="OOQ3" s="61"/>
      <c r="OOR3" s="61"/>
      <c r="OOS3" s="61"/>
      <c r="OOT3" s="61"/>
      <c r="OOU3" s="61"/>
      <c r="OOV3" s="61"/>
      <c r="OOW3" s="61"/>
      <c r="OOX3" s="61"/>
      <c r="OOY3" s="61"/>
      <c r="OOZ3" s="61"/>
      <c r="OPA3" s="61"/>
      <c r="OPB3" s="61"/>
      <c r="OPC3" s="61"/>
      <c r="OPD3" s="61"/>
      <c r="OPE3" s="61"/>
      <c r="OPF3" s="61"/>
      <c r="OPG3" s="61"/>
      <c r="OPH3" s="61"/>
      <c r="OPI3" s="61"/>
      <c r="OPJ3" s="61"/>
      <c r="OPK3" s="61"/>
      <c r="OPL3" s="61"/>
      <c r="OPM3" s="61"/>
      <c r="OPN3" s="61"/>
      <c r="OPO3" s="61"/>
      <c r="OPP3" s="61"/>
      <c r="OPQ3" s="61"/>
      <c r="OPR3" s="61"/>
      <c r="OPS3" s="61"/>
      <c r="OPT3" s="61"/>
      <c r="OPU3" s="61"/>
      <c r="OPV3" s="61"/>
      <c r="OPW3" s="61"/>
      <c r="OPX3" s="61"/>
      <c r="OPY3" s="61"/>
      <c r="OPZ3" s="61"/>
      <c r="OQA3" s="61"/>
      <c r="OQB3" s="61"/>
      <c r="OQC3" s="61"/>
      <c r="OQD3" s="61"/>
      <c r="OQE3" s="61"/>
      <c r="OQF3" s="61"/>
      <c r="OQG3" s="61"/>
      <c r="OQH3" s="61"/>
      <c r="OQI3" s="61"/>
      <c r="OQJ3" s="61"/>
      <c r="OQK3" s="61"/>
      <c r="OQL3" s="61"/>
      <c r="OQM3" s="61"/>
      <c r="OQN3" s="61"/>
      <c r="OQO3" s="61"/>
      <c r="OQP3" s="61"/>
      <c r="OQQ3" s="61"/>
      <c r="OQR3" s="61"/>
      <c r="OQS3" s="61"/>
      <c r="OQT3" s="61"/>
      <c r="OQU3" s="61"/>
      <c r="OQV3" s="61"/>
      <c r="OQW3" s="61"/>
      <c r="OQX3" s="61"/>
      <c r="OQY3" s="61"/>
      <c r="OQZ3" s="61"/>
      <c r="ORA3" s="61"/>
      <c r="ORB3" s="61"/>
      <c r="ORC3" s="61"/>
      <c r="ORD3" s="61"/>
      <c r="ORE3" s="61"/>
      <c r="ORF3" s="61"/>
      <c r="ORG3" s="61"/>
      <c r="ORH3" s="61"/>
      <c r="ORI3" s="61"/>
      <c r="ORJ3" s="61"/>
      <c r="ORK3" s="61"/>
      <c r="ORL3" s="61"/>
      <c r="ORM3" s="61"/>
      <c r="ORN3" s="61"/>
      <c r="ORO3" s="61"/>
      <c r="ORP3" s="61"/>
      <c r="ORQ3" s="61"/>
      <c r="ORR3" s="61"/>
      <c r="ORS3" s="61"/>
      <c r="ORT3" s="61"/>
      <c r="ORU3" s="61"/>
      <c r="ORV3" s="61"/>
      <c r="ORW3" s="61"/>
      <c r="ORX3" s="61"/>
      <c r="ORY3" s="61"/>
      <c r="ORZ3" s="61"/>
      <c r="OSA3" s="61"/>
      <c r="OSB3" s="61"/>
      <c r="OSC3" s="61"/>
      <c r="OSD3" s="61"/>
      <c r="OSE3" s="61"/>
      <c r="OSF3" s="61"/>
      <c r="OSG3" s="61"/>
      <c r="OSH3" s="61"/>
      <c r="OSI3" s="61"/>
      <c r="OSJ3" s="61"/>
      <c r="OSK3" s="61"/>
      <c r="OSL3" s="61"/>
      <c r="OSM3" s="61"/>
      <c r="OSN3" s="61"/>
      <c r="OSO3" s="61"/>
      <c r="OSP3" s="61"/>
      <c r="OSQ3" s="61"/>
      <c r="OSR3" s="61"/>
      <c r="OSS3" s="61"/>
      <c r="OST3" s="61"/>
      <c r="OSU3" s="61"/>
      <c r="OSV3" s="61"/>
      <c r="OSW3" s="61"/>
      <c r="OSX3" s="61"/>
      <c r="OSY3" s="61"/>
      <c r="OSZ3" s="61"/>
      <c r="OTA3" s="61"/>
      <c r="OTB3" s="61"/>
      <c r="OTC3" s="61"/>
      <c r="OTD3" s="61"/>
      <c r="OTE3" s="61"/>
      <c r="OTF3" s="61"/>
      <c r="OTG3" s="61"/>
      <c r="OTH3" s="61"/>
      <c r="OTI3" s="61"/>
      <c r="OTJ3" s="61"/>
      <c r="OTK3" s="61"/>
      <c r="OTL3" s="61"/>
      <c r="OTM3" s="61"/>
      <c r="OTN3" s="61"/>
      <c r="OTO3" s="61"/>
      <c r="OTP3" s="61"/>
      <c r="OTQ3" s="61"/>
      <c r="OTR3" s="61"/>
      <c r="OTS3" s="61"/>
      <c r="OTT3" s="61"/>
      <c r="OTU3" s="61"/>
      <c r="OTV3" s="61"/>
      <c r="OTW3" s="61"/>
      <c r="OTX3" s="61"/>
      <c r="OTY3" s="61"/>
      <c r="OTZ3" s="61"/>
      <c r="OUA3" s="61"/>
      <c r="OUB3" s="61"/>
      <c r="OUC3" s="61"/>
      <c r="OUD3" s="61"/>
      <c r="OUE3" s="61"/>
      <c r="OUF3" s="61"/>
      <c r="OUG3" s="61"/>
      <c r="OUH3" s="61"/>
      <c r="OUI3" s="61"/>
      <c r="OUJ3" s="61"/>
      <c r="OUK3" s="61"/>
      <c r="OUL3" s="61"/>
      <c r="OUM3" s="61"/>
      <c r="OUN3" s="61"/>
      <c r="OUO3" s="61"/>
      <c r="OUP3" s="61"/>
      <c r="OUQ3" s="61"/>
      <c r="OUR3" s="61"/>
      <c r="OUS3" s="61"/>
      <c r="OUT3" s="61"/>
      <c r="OUU3" s="61"/>
      <c r="OUV3" s="61"/>
      <c r="OUW3" s="61"/>
      <c r="OUX3" s="61"/>
      <c r="OUY3" s="61"/>
      <c r="OUZ3" s="61"/>
      <c r="OVA3" s="61"/>
      <c r="OVB3" s="61"/>
      <c r="OVC3" s="61"/>
      <c r="OVD3" s="61"/>
      <c r="OVE3" s="61"/>
      <c r="OVF3" s="61"/>
      <c r="OVG3" s="61"/>
      <c r="OVH3" s="61"/>
      <c r="OVI3" s="61"/>
      <c r="OVJ3" s="61"/>
      <c r="OVK3" s="61"/>
      <c r="OVL3" s="61"/>
      <c r="OVM3" s="61"/>
      <c r="OVN3" s="61"/>
      <c r="OVO3" s="61"/>
      <c r="OVP3" s="61"/>
      <c r="OVQ3" s="61"/>
      <c r="OVR3" s="61"/>
      <c r="OVS3" s="61"/>
      <c r="OVT3" s="61"/>
      <c r="OVU3" s="61"/>
      <c r="OVV3" s="61"/>
      <c r="OVW3" s="61"/>
      <c r="OVX3" s="61"/>
      <c r="OVY3" s="61"/>
      <c r="OVZ3" s="61"/>
      <c r="OWA3" s="61"/>
      <c r="OWB3" s="61"/>
      <c r="OWC3" s="61"/>
      <c r="OWD3" s="61"/>
      <c r="OWE3" s="61"/>
      <c r="OWF3" s="61"/>
      <c r="OWG3" s="61"/>
      <c r="OWH3" s="61"/>
      <c r="OWI3" s="61"/>
      <c r="OWJ3" s="61"/>
      <c r="OWK3" s="61"/>
      <c r="OWL3" s="61"/>
      <c r="OWM3" s="61"/>
      <c r="OWN3" s="61"/>
      <c r="OWO3" s="61"/>
      <c r="OWP3" s="61"/>
      <c r="OWQ3" s="61"/>
      <c r="OWR3" s="61"/>
      <c r="OWS3" s="61"/>
      <c r="OWT3" s="61"/>
      <c r="OWU3" s="61"/>
      <c r="OWV3" s="61"/>
      <c r="OWW3" s="61"/>
      <c r="OWX3" s="61"/>
      <c r="OWY3" s="61"/>
      <c r="OWZ3" s="61"/>
      <c r="OXA3" s="61"/>
      <c r="OXB3" s="61"/>
      <c r="OXC3" s="61"/>
      <c r="OXD3" s="61"/>
      <c r="OXE3" s="61"/>
      <c r="OXF3" s="61"/>
      <c r="OXG3" s="61"/>
      <c r="OXH3" s="61"/>
      <c r="OXI3" s="61"/>
      <c r="OXJ3" s="61"/>
      <c r="OXK3" s="61"/>
      <c r="OXL3" s="61"/>
      <c r="OXM3" s="61"/>
      <c r="OXN3" s="61"/>
      <c r="OXO3" s="61"/>
      <c r="OXP3" s="61"/>
      <c r="OXQ3" s="61"/>
      <c r="OXR3" s="61"/>
      <c r="OXS3" s="61"/>
      <c r="OXT3" s="61"/>
      <c r="OXU3" s="61"/>
      <c r="OXV3" s="61"/>
      <c r="OXW3" s="61"/>
      <c r="OXX3" s="61"/>
      <c r="OXY3" s="61"/>
      <c r="OXZ3" s="61"/>
      <c r="OYA3" s="61"/>
      <c r="OYB3" s="61"/>
      <c r="OYC3" s="61"/>
      <c r="OYD3" s="61"/>
      <c r="OYE3" s="61"/>
      <c r="OYF3" s="61"/>
      <c r="OYG3" s="61"/>
      <c r="OYH3" s="61"/>
      <c r="OYI3" s="61"/>
      <c r="OYJ3" s="61"/>
      <c r="OYK3" s="61"/>
      <c r="OYL3" s="61"/>
      <c r="OYM3" s="61"/>
      <c r="OYN3" s="61"/>
      <c r="OYO3" s="61"/>
      <c r="OYP3" s="61"/>
      <c r="OYQ3" s="61"/>
      <c r="OYR3" s="61"/>
      <c r="OYS3" s="61"/>
      <c r="OYT3" s="61"/>
      <c r="OYU3" s="61"/>
      <c r="OYV3" s="61"/>
      <c r="OYW3" s="61"/>
      <c r="OYX3" s="61"/>
      <c r="OYY3" s="61"/>
      <c r="OYZ3" s="61"/>
      <c r="OZA3" s="61"/>
      <c r="OZB3" s="61"/>
      <c r="OZC3" s="61"/>
      <c r="OZD3" s="61"/>
      <c r="OZE3" s="61"/>
      <c r="OZF3" s="61"/>
      <c r="OZG3" s="61"/>
      <c r="OZH3" s="61"/>
      <c r="OZI3" s="61"/>
      <c r="OZJ3" s="61"/>
      <c r="OZK3" s="61"/>
      <c r="OZL3" s="61"/>
      <c r="OZM3" s="61"/>
      <c r="OZN3" s="61"/>
      <c r="OZO3" s="61"/>
      <c r="OZP3" s="61"/>
      <c r="OZQ3" s="61"/>
      <c r="OZR3" s="61"/>
      <c r="OZS3" s="61"/>
      <c r="OZT3" s="61"/>
      <c r="OZU3" s="61"/>
      <c r="OZV3" s="61"/>
      <c r="OZW3" s="61"/>
      <c r="OZX3" s="61"/>
      <c r="OZY3" s="61"/>
      <c r="OZZ3" s="61"/>
      <c r="PAA3" s="61"/>
      <c r="PAB3" s="61"/>
      <c r="PAC3" s="61"/>
      <c r="PAD3" s="61"/>
      <c r="PAE3" s="61"/>
      <c r="PAF3" s="61"/>
      <c r="PAG3" s="61"/>
      <c r="PAH3" s="61"/>
      <c r="PAI3" s="61"/>
      <c r="PAJ3" s="61"/>
      <c r="PAK3" s="61"/>
      <c r="PAL3" s="61"/>
      <c r="PAM3" s="61"/>
      <c r="PAN3" s="61"/>
      <c r="PAO3" s="61"/>
      <c r="PAP3" s="61"/>
      <c r="PAQ3" s="61"/>
      <c r="PAR3" s="61"/>
      <c r="PAS3" s="61"/>
      <c r="PAT3" s="61"/>
      <c r="PAU3" s="61"/>
      <c r="PAV3" s="61"/>
      <c r="PAW3" s="61"/>
      <c r="PAX3" s="61"/>
      <c r="PAY3" s="61"/>
      <c r="PAZ3" s="61"/>
      <c r="PBA3" s="61"/>
      <c r="PBB3" s="61"/>
      <c r="PBC3" s="61"/>
      <c r="PBD3" s="61"/>
      <c r="PBE3" s="61"/>
      <c r="PBF3" s="61"/>
      <c r="PBG3" s="61"/>
      <c r="PBH3" s="61"/>
      <c r="PBI3" s="61"/>
      <c r="PBJ3" s="61"/>
      <c r="PBK3" s="61"/>
      <c r="PBL3" s="61"/>
      <c r="PBM3" s="61"/>
      <c r="PBN3" s="61"/>
      <c r="PBO3" s="61"/>
      <c r="PBP3" s="61"/>
      <c r="PBQ3" s="61"/>
      <c r="PBR3" s="61"/>
      <c r="PBS3" s="61"/>
      <c r="PBT3" s="61"/>
      <c r="PBU3" s="61"/>
      <c r="PBV3" s="61"/>
      <c r="PBW3" s="61"/>
      <c r="PBX3" s="61"/>
      <c r="PBY3" s="61"/>
      <c r="PBZ3" s="61"/>
      <c r="PCA3" s="61"/>
      <c r="PCB3" s="61"/>
      <c r="PCC3" s="61"/>
      <c r="PCD3" s="61"/>
      <c r="PCE3" s="61"/>
      <c r="PCF3" s="61"/>
      <c r="PCG3" s="61"/>
      <c r="PCH3" s="61"/>
      <c r="PCI3" s="61"/>
      <c r="PCJ3" s="61"/>
      <c r="PCK3" s="61"/>
      <c r="PCL3" s="61"/>
      <c r="PCM3" s="61"/>
      <c r="PCN3" s="61"/>
      <c r="PCO3" s="61"/>
      <c r="PCP3" s="61"/>
      <c r="PCQ3" s="61"/>
      <c r="PCR3" s="61"/>
      <c r="PCS3" s="61"/>
      <c r="PCT3" s="61"/>
      <c r="PCU3" s="61"/>
      <c r="PCV3" s="61"/>
      <c r="PCW3" s="61"/>
      <c r="PCX3" s="61"/>
      <c r="PCY3" s="61"/>
      <c r="PCZ3" s="61"/>
      <c r="PDA3" s="61"/>
      <c r="PDB3" s="61"/>
      <c r="PDC3" s="61"/>
      <c r="PDD3" s="61"/>
      <c r="PDE3" s="61"/>
      <c r="PDF3" s="61"/>
      <c r="PDG3" s="61"/>
      <c r="PDH3" s="61"/>
      <c r="PDI3" s="61"/>
      <c r="PDJ3" s="61"/>
      <c r="PDK3" s="61"/>
      <c r="PDL3" s="61"/>
      <c r="PDM3" s="61"/>
      <c r="PDN3" s="61"/>
      <c r="PDO3" s="61"/>
      <c r="PDP3" s="61"/>
      <c r="PDQ3" s="61"/>
      <c r="PDR3" s="61"/>
      <c r="PDS3" s="61"/>
      <c r="PDT3" s="61"/>
      <c r="PDU3" s="61"/>
      <c r="PDV3" s="61"/>
      <c r="PDW3" s="61"/>
      <c r="PDX3" s="61"/>
      <c r="PDY3" s="61"/>
      <c r="PDZ3" s="61"/>
      <c r="PEA3" s="61"/>
      <c r="PEB3" s="61"/>
      <c r="PEC3" s="61"/>
      <c r="PED3" s="61"/>
      <c r="PEE3" s="61"/>
      <c r="PEF3" s="61"/>
      <c r="PEG3" s="61"/>
      <c r="PEH3" s="61"/>
      <c r="PEI3" s="61"/>
      <c r="PEJ3" s="61"/>
      <c r="PEK3" s="61"/>
      <c r="PEL3" s="61"/>
      <c r="PEM3" s="61"/>
      <c r="PEN3" s="61"/>
      <c r="PEO3" s="61"/>
      <c r="PEP3" s="61"/>
      <c r="PEQ3" s="61"/>
      <c r="PER3" s="61"/>
      <c r="PES3" s="61"/>
      <c r="PET3" s="61"/>
      <c r="PEU3" s="61"/>
      <c r="PEV3" s="61"/>
      <c r="PEW3" s="61"/>
      <c r="PEX3" s="61"/>
      <c r="PEY3" s="61"/>
      <c r="PEZ3" s="61"/>
      <c r="PFA3" s="61"/>
      <c r="PFB3" s="61"/>
      <c r="PFC3" s="61"/>
      <c r="PFD3" s="61"/>
      <c r="PFE3" s="61"/>
      <c r="PFF3" s="61"/>
      <c r="PFG3" s="61"/>
      <c r="PFH3" s="61"/>
      <c r="PFI3" s="61"/>
      <c r="PFJ3" s="61"/>
      <c r="PFK3" s="61"/>
      <c r="PFL3" s="61"/>
      <c r="PFM3" s="61"/>
      <c r="PFN3" s="61"/>
      <c r="PFO3" s="61"/>
      <c r="PFP3" s="61"/>
      <c r="PFQ3" s="61"/>
      <c r="PFR3" s="61"/>
      <c r="PFS3" s="61"/>
      <c r="PFT3" s="61"/>
      <c r="PFU3" s="61"/>
      <c r="PFV3" s="61"/>
      <c r="PFW3" s="61"/>
      <c r="PFX3" s="61"/>
      <c r="PFY3" s="61"/>
      <c r="PFZ3" s="61"/>
      <c r="PGA3" s="61"/>
      <c r="PGB3" s="61"/>
      <c r="PGC3" s="61"/>
      <c r="PGD3" s="61"/>
      <c r="PGE3" s="61"/>
      <c r="PGF3" s="61"/>
      <c r="PGG3" s="61"/>
      <c r="PGH3" s="61"/>
      <c r="PGI3" s="61"/>
      <c r="PGJ3" s="61"/>
      <c r="PGK3" s="61"/>
      <c r="PGL3" s="61"/>
      <c r="PGM3" s="61"/>
      <c r="PGN3" s="61"/>
      <c r="PGO3" s="61"/>
      <c r="PGP3" s="61"/>
      <c r="PGQ3" s="61"/>
      <c r="PGR3" s="61"/>
      <c r="PGS3" s="61"/>
      <c r="PGT3" s="61"/>
      <c r="PGU3" s="61"/>
      <c r="PGV3" s="61"/>
      <c r="PGW3" s="61"/>
      <c r="PGX3" s="61"/>
      <c r="PGY3" s="61"/>
      <c r="PGZ3" s="61"/>
      <c r="PHA3" s="61"/>
      <c r="PHB3" s="61"/>
      <c r="PHC3" s="61"/>
      <c r="PHD3" s="61"/>
      <c r="PHE3" s="61"/>
      <c r="PHF3" s="61"/>
      <c r="PHG3" s="61"/>
      <c r="PHH3" s="61"/>
      <c r="PHI3" s="61"/>
      <c r="PHJ3" s="61"/>
      <c r="PHK3" s="61"/>
      <c r="PHL3" s="61"/>
      <c r="PHM3" s="61"/>
      <c r="PHN3" s="61"/>
      <c r="PHO3" s="61"/>
      <c r="PHP3" s="61"/>
      <c r="PHQ3" s="61"/>
      <c r="PHR3" s="61"/>
      <c r="PHS3" s="61"/>
      <c r="PHT3" s="61"/>
      <c r="PHU3" s="61"/>
      <c r="PHV3" s="61"/>
      <c r="PHW3" s="61"/>
      <c r="PHX3" s="61"/>
      <c r="PHY3" s="61"/>
      <c r="PHZ3" s="61"/>
      <c r="PIA3" s="61"/>
      <c r="PIB3" s="61"/>
      <c r="PIC3" s="61"/>
      <c r="PID3" s="61"/>
      <c r="PIE3" s="61"/>
      <c r="PIF3" s="61"/>
      <c r="PIG3" s="61"/>
      <c r="PIH3" s="61"/>
      <c r="PII3" s="61"/>
      <c r="PIJ3" s="61"/>
      <c r="PIK3" s="61"/>
      <c r="PIL3" s="61"/>
      <c r="PIM3" s="61"/>
      <c r="PIN3" s="61"/>
      <c r="PIO3" s="61"/>
      <c r="PIP3" s="61"/>
      <c r="PIQ3" s="61"/>
      <c r="PIR3" s="61"/>
      <c r="PIS3" s="61"/>
      <c r="PIT3" s="61"/>
      <c r="PIU3" s="61"/>
      <c r="PIV3" s="61"/>
      <c r="PIW3" s="61"/>
      <c r="PIX3" s="61"/>
      <c r="PIY3" s="61"/>
      <c r="PIZ3" s="61"/>
      <c r="PJA3" s="61"/>
      <c r="PJB3" s="61"/>
      <c r="PJC3" s="61"/>
      <c r="PJD3" s="61"/>
      <c r="PJE3" s="61"/>
      <c r="PJF3" s="61"/>
      <c r="PJG3" s="61"/>
      <c r="PJH3" s="61"/>
      <c r="PJI3" s="61"/>
      <c r="PJJ3" s="61"/>
      <c r="PJK3" s="61"/>
      <c r="PJL3" s="61"/>
      <c r="PJM3" s="61"/>
      <c r="PJN3" s="61"/>
      <c r="PJO3" s="61"/>
      <c r="PJP3" s="61"/>
      <c r="PJQ3" s="61"/>
      <c r="PJR3" s="61"/>
      <c r="PJS3" s="61"/>
      <c r="PJT3" s="61"/>
      <c r="PJU3" s="61"/>
      <c r="PJV3" s="61"/>
      <c r="PJW3" s="61"/>
      <c r="PJX3" s="61"/>
      <c r="PJY3" s="61"/>
      <c r="PJZ3" s="61"/>
      <c r="PKA3" s="61"/>
      <c r="PKB3" s="61"/>
      <c r="PKC3" s="61"/>
      <c r="PKD3" s="61"/>
      <c r="PKE3" s="61"/>
      <c r="PKF3" s="61"/>
      <c r="PKG3" s="61"/>
      <c r="PKH3" s="61"/>
      <c r="PKI3" s="61"/>
      <c r="PKJ3" s="61"/>
      <c r="PKK3" s="61"/>
      <c r="PKL3" s="61"/>
      <c r="PKM3" s="61"/>
      <c r="PKN3" s="61"/>
      <c r="PKO3" s="61"/>
      <c r="PKP3" s="61"/>
      <c r="PKQ3" s="61"/>
      <c r="PKR3" s="61"/>
      <c r="PKS3" s="61"/>
      <c r="PKT3" s="61"/>
      <c r="PKU3" s="61"/>
      <c r="PKV3" s="61"/>
      <c r="PKW3" s="61"/>
      <c r="PKX3" s="61"/>
      <c r="PKY3" s="61"/>
      <c r="PKZ3" s="61"/>
      <c r="PLA3" s="61"/>
      <c r="PLB3" s="61"/>
      <c r="PLC3" s="61"/>
      <c r="PLD3" s="61"/>
      <c r="PLE3" s="61"/>
      <c r="PLF3" s="61"/>
      <c r="PLG3" s="61"/>
      <c r="PLH3" s="61"/>
      <c r="PLI3" s="61"/>
      <c r="PLJ3" s="61"/>
      <c r="PLK3" s="61"/>
      <c r="PLL3" s="61"/>
      <c r="PLM3" s="61"/>
      <c r="PLN3" s="61"/>
      <c r="PLO3" s="61"/>
      <c r="PLP3" s="61"/>
      <c r="PLQ3" s="61"/>
      <c r="PLR3" s="61"/>
      <c r="PLS3" s="61"/>
      <c r="PLT3" s="61"/>
      <c r="PLU3" s="61"/>
      <c r="PLV3" s="61"/>
      <c r="PLW3" s="61"/>
      <c r="PLX3" s="61"/>
      <c r="PLY3" s="61"/>
      <c r="PLZ3" s="61"/>
      <c r="PMA3" s="61"/>
      <c r="PMB3" s="61"/>
      <c r="PMC3" s="61"/>
      <c r="PMD3" s="61"/>
      <c r="PME3" s="61"/>
      <c r="PMF3" s="61"/>
      <c r="PMG3" s="61"/>
      <c r="PMH3" s="61"/>
      <c r="PMI3" s="61"/>
      <c r="PMJ3" s="61"/>
      <c r="PMK3" s="61"/>
      <c r="PML3" s="61"/>
      <c r="PMM3" s="61"/>
      <c r="PMN3" s="61"/>
      <c r="PMO3" s="61"/>
      <c r="PMP3" s="61"/>
      <c r="PMQ3" s="61"/>
      <c r="PMR3" s="61"/>
      <c r="PMS3" s="61"/>
      <c r="PMT3" s="61"/>
      <c r="PMU3" s="61"/>
      <c r="PMV3" s="61"/>
      <c r="PMW3" s="61"/>
      <c r="PMX3" s="61"/>
      <c r="PMY3" s="61"/>
      <c r="PMZ3" s="61"/>
      <c r="PNA3" s="61"/>
      <c r="PNB3" s="61"/>
      <c r="PNC3" s="61"/>
      <c r="PND3" s="61"/>
      <c r="PNE3" s="61"/>
      <c r="PNF3" s="61"/>
      <c r="PNG3" s="61"/>
      <c r="PNH3" s="61"/>
      <c r="PNI3" s="61"/>
      <c r="PNJ3" s="61"/>
      <c r="PNK3" s="61"/>
      <c r="PNL3" s="61"/>
      <c r="PNM3" s="61"/>
      <c r="PNN3" s="61"/>
      <c r="PNO3" s="61"/>
      <c r="PNP3" s="61"/>
      <c r="PNQ3" s="61"/>
      <c r="PNR3" s="61"/>
      <c r="PNS3" s="61"/>
      <c r="PNT3" s="61"/>
      <c r="PNU3" s="61"/>
      <c r="PNV3" s="61"/>
      <c r="PNW3" s="61"/>
      <c r="PNX3" s="61"/>
      <c r="PNY3" s="61"/>
      <c r="PNZ3" s="61"/>
      <c r="POA3" s="61"/>
      <c r="POB3" s="61"/>
      <c r="POC3" s="61"/>
      <c r="POD3" s="61"/>
      <c r="POE3" s="61"/>
      <c r="POF3" s="61"/>
      <c r="POG3" s="61"/>
      <c r="POH3" s="61"/>
      <c r="POI3" s="61"/>
      <c r="POJ3" s="61"/>
      <c r="POK3" s="61"/>
      <c r="POL3" s="61"/>
      <c r="POM3" s="61"/>
      <c r="PON3" s="61"/>
      <c r="POO3" s="61"/>
      <c r="POP3" s="61"/>
      <c r="POQ3" s="61"/>
      <c r="POR3" s="61"/>
      <c r="POS3" s="61"/>
      <c r="POT3" s="61"/>
      <c r="POU3" s="61"/>
      <c r="POV3" s="61"/>
      <c r="POW3" s="61"/>
      <c r="POX3" s="61"/>
      <c r="POY3" s="61"/>
      <c r="POZ3" s="61"/>
      <c r="PPA3" s="61"/>
      <c r="PPB3" s="61"/>
      <c r="PPC3" s="61"/>
      <c r="PPD3" s="61"/>
      <c r="PPE3" s="61"/>
      <c r="PPF3" s="61"/>
      <c r="PPG3" s="61"/>
      <c r="PPH3" s="61"/>
      <c r="PPI3" s="61"/>
      <c r="PPJ3" s="61"/>
      <c r="PPK3" s="61"/>
      <c r="PPL3" s="61"/>
      <c r="PPM3" s="61"/>
      <c r="PPN3" s="61"/>
      <c r="PPO3" s="61"/>
      <c r="PPP3" s="61"/>
      <c r="PPQ3" s="61"/>
      <c r="PPR3" s="61"/>
      <c r="PPS3" s="61"/>
      <c r="PPT3" s="61"/>
      <c r="PPU3" s="61"/>
      <c r="PPV3" s="61"/>
      <c r="PPW3" s="61"/>
      <c r="PPX3" s="61"/>
      <c r="PPY3" s="61"/>
      <c r="PPZ3" s="61"/>
      <c r="PQA3" s="61"/>
      <c r="PQB3" s="61"/>
      <c r="PQC3" s="61"/>
      <c r="PQD3" s="61"/>
      <c r="PQE3" s="61"/>
      <c r="PQF3" s="61"/>
      <c r="PQG3" s="61"/>
      <c r="PQH3" s="61"/>
      <c r="PQI3" s="61"/>
      <c r="PQJ3" s="61"/>
      <c r="PQK3" s="61"/>
      <c r="PQL3" s="61"/>
      <c r="PQM3" s="61"/>
      <c r="PQN3" s="61"/>
      <c r="PQO3" s="61"/>
      <c r="PQP3" s="61"/>
      <c r="PQQ3" s="61"/>
      <c r="PQR3" s="61"/>
      <c r="PQS3" s="61"/>
      <c r="PQT3" s="61"/>
      <c r="PQU3" s="61"/>
      <c r="PQV3" s="61"/>
      <c r="PQW3" s="61"/>
      <c r="PQX3" s="61"/>
      <c r="PQY3" s="61"/>
      <c r="PQZ3" s="61"/>
      <c r="PRA3" s="61"/>
      <c r="PRB3" s="61"/>
      <c r="PRC3" s="61"/>
      <c r="PRD3" s="61"/>
      <c r="PRE3" s="61"/>
      <c r="PRF3" s="61"/>
      <c r="PRG3" s="61"/>
      <c r="PRH3" s="61"/>
      <c r="PRI3" s="61"/>
      <c r="PRJ3" s="61"/>
      <c r="PRK3" s="61"/>
      <c r="PRL3" s="61"/>
      <c r="PRM3" s="61"/>
      <c r="PRN3" s="61"/>
      <c r="PRO3" s="61"/>
      <c r="PRP3" s="61"/>
      <c r="PRQ3" s="61"/>
      <c r="PRR3" s="61"/>
      <c r="PRS3" s="61"/>
      <c r="PRT3" s="61"/>
      <c r="PRU3" s="61"/>
      <c r="PRV3" s="61"/>
      <c r="PRW3" s="61"/>
      <c r="PRX3" s="61"/>
      <c r="PRY3" s="61"/>
      <c r="PRZ3" s="61"/>
      <c r="PSA3" s="61"/>
      <c r="PSB3" s="61"/>
      <c r="PSC3" s="61"/>
      <c r="PSD3" s="61"/>
      <c r="PSE3" s="61"/>
      <c r="PSF3" s="61"/>
      <c r="PSG3" s="61"/>
      <c r="PSH3" s="61"/>
      <c r="PSI3" s="61"/>
      <c r="PSJ3" s="61"/>
      <c r="PSK3" s="61"/>
      <c r="PSL3" s="61"/>
      <c r="PSM3" s="61"/>
      <c r="PSN3" s="61"/>
      <c r="PSO3" s="61"/>
      <c r="PSP3" s="61"/>
      <c r="PSQ3" s="61"/>
      <c r="PSR3" s="61"/>
      <c r="PSS3" s="61"/>
      <c r="PST3" s="61"/>
      <c r="PSU3" s="61"/>
      <c r="PSV3" s="61"/>
      <c r="PSW3" s="61"/>
      <c r="PSX3" s="61"/>
      <c r="PSY3" s="61"/>
      <c r="PSZ3" s="61"/>
      <c r="PTA3" s="61"/>
      <c r="PTB3" s="61"/>
      <c r="PTC3" s="61"/>
      <c r="PTD3" s="61"/>
      <c r="PTE3" s="61"/>
      <c r="PTF3" s="61"/>
      <c r="PTG3" s="61"/>
      <c r="PTH3" s="61"/>
      <c r="PTI3" s="61"/>
      <c r="PTJ3" s="61"/>
      <c r="PTK3" s="61"/>
      <c r="PTL3" s="61"/>
      <c r="PTM3" s="61"/>
      <c r="PTN3" s="61"/>
      <c r="PTO3" s="61"/>
      <c r="PTP3" s="61"/>
      <c r="PTQ3" s="61"/>
      <c r="PTR3" s="61"/>
      <c r="PTS3" s="61"/>
      <c r="PTT3" s="61"/>
      <c r="PTU3" s="61"/>
      <c r="PTV3" s="61"/>
      <c r="PTW3" s="61"/>
      <c r="PTX3" s="61"/>
      <c r="PTY3" s="61"/>
      <c r="PTZ3" s="61"/>
      <c r="PUA3" s="61"/>
      <c r="PUB3" s="61"/>
      <c r="PUC3" s="61"/>
      <c r="PUD3" s="61"/>
      <c r="PUE3" s="61"/>
      <c r="PUF3" s="61"/>
      <c r="PUG3" s="61"/>
      <c r="PUH3" s="61"/>
      <c r="PUI3" s="61"/>
      <c r="PUJ3" s="61"/>
      <c r="PUK3" s="61"/>
      <c r="PUL3" s="61"/>
      <c r="PUM3" s="61"/>
      <c r="PUN3" s="61"/>
      <c r="PUO3" s="61"/>
      <c r="PUP3" s="61"/>
      <c r="PUQ3" s="61"/>
      <c r="PUR3" s="61"/>
      <c r="PUS3" s="61"/>
      <c r="PUT3" s="61"/>
      <c r="PUU3" s="61"/>
      <c r="PUV3" s="61"/>
      <c r="PUW3" s="61"/>
      <c r="PUX3" s="61"/>
      <c r="PUY3" s="61"/>
      <c r="PUZ3" s="61"/>
      <c r="PVA3" s="61"/>
      <c r="PVB3" s="61"/>
      <c r="PVC3" s="61"/>
      <c r="PVD3" s="61"/>
      <c r="PVE3" s="61"/>
      <c r="PVF3" s="61"/>
      <c r="PVG3" s="61"/>
      <c r="PVH3" s="61"/>
      <c r="PVI3" s="61"/>
      <c r="PVJ3" s="61"/>
      <c r="PVK3" s="61"/>
      <c r="PVL3" s="61"/>
      <c r="PVM3" s="61"/>
      <c r="PVN3" s="61"/>
      <c r="PVO3" s="61"/>
      <c r="PVP3" s="61"/>
      <c r="PVQ3" s="61"/>
      <c r="PVR3" s="61"/>
      <c r="PVS3" s="61"/>
      <c r="PVT3" s="61"/>
      <c r="PVU3" s="61"/>
      <c r="PVV3" s="61"/>
      <c r="PVW3" s="61"/>
      <c r="PVX3" s="61"/>
      <c r="PVY3" s="61"/>
      <c r="PVZ3" s="61"/>
      <c r="PWA3" s="61"/>
      <c r="PWB3" s="61"/>
      <c r="PWC3" s="61"/>
      <c r="PWD3" s="61"/>
      <c r="PWE3" s="61"/>
      <c r="PWF3" s="61"/>
      <c r="PWG3" s="61"/>
      <c r="PWH3" s="61"/>
      <c r="PWI3" s="61"/>
      <c r="PWJ3" s="61"/>
      <c r="PWK3" s="61"/>
      <c r="PWL3" s="61"/>
      <c r="PWM3" s="61"/>
      <c r="PWN3" s="61"/>
      <c r="PWO3" s="61"/>
      <c r="PWP3" s="61"/>
      <c r="PWQ3" s="61"/>
      <c r="PWR3" s="61"/>
      <c r="PWS3" s="61"/>
      <c r="PWT3" s="61"/>
      <c r="PWU3" s="61"/>
      <c r="PWV3" s="61"/>
      <c r="PWW3" s="61"/>
      <c r="PWX3" s="61"/>
      <c r="PWY3" s="61"/>
      <c r="PWZ3" s="61"/>
      <c r="PXA3" s="61"/>
      <c r="PXB3" s="61"/>
      <c r="PXC3" s="61"/>
      <c r="PXD3" s="61"/>
      <c r="PXE3" s="61"/>
      <c r="PXF3" s="61"/>
      <c r="PXG3" s="61"/>
      <c r="PXH3" s="61"/>
      <c r="PXI3" s="61"/>
      <c r="PXJ3" s="61"/>
      <c r="PXK3" s="61"/>
      <c r="PXL3" s="61"/>
      <c r="PXM3" s="61"/>
      <c r="PXN3" s="61"/>
      <c r="PXO3" s="61"/>
      <c r="PXP3" s="61"/>
      <c r="PXQ3" s="61"/>
      <c r="PXR3" s="61"/>
      <c r="PXS3" s="61"/>
      <c r="PXT3" s="61"/>
      <c r="PXU3" s="61"/>
      <c r="PXV3" s="61"/>
      <c r="PXW3" s="61"/>
      <c r="PXX3" s="61"/>
      <c r="PXY3" s="61"/>
      <c r="PXZ3" s="61"/>
      <c r="PYA3" s="61"/>
      <c r="PYB3" s="61"/>
      <c r="PYC3" s="61"/>
      <c r="PYD3" s="61"/>
      <c r="PYE3" s="61"/>
      <c r="PYF3" s="61"/>
      <c r="PYG3" s="61"/>
      <c r="PYH3" s="61"/>
      <c r="PYI3" s="61"/>
      <c r="PYJ3" s="61"/>
      <c r="PYK3" s="61"/>
      <c r="PYL3" s="61"/>
      <c r="PYM3" s="61"/>
      <c r="PYN3" s="61"/>
      <c r="PYO3" s="61"/>
      <c r="PYP3" s="61"/>
      <c r="PYQ3" s="61"/>
      <c r="PYR3" s="61"/>
      <c r="PYS3" s="61"/>
      <c r="PYT3" s="61"/>
      <c r="PYU3" s="61"/>
      <c r="PYV3" s="61"/>
      <c r="PYW3" s="61"/>
      <c r="PYX3" s="61"/>
      <c r="PYY3" s="61"/>
      <c r="PYZ3" s="61"/>
      <c r="PZA3" s="61"/>
      <c r="PZB3" s="61"/>
      <c r="PZC3" s="61"/>
      <c r="PZD3" s="61"/>
      <c r="PZE3" s="61"/>
      <c r="PZF3" s="61"/>
      <c r="PZG3" s="61"/>
      <c r="PZH3" s="61"/>
      <c r="PZI3" s="61"/>
      <c r="PZJ3" s="61"/>
      <c r="PZK3" s="61"/>
      <c r="PZL3" s="61"/>
      <c r="PZM3" s="61"/>
      <c r="PZN3" s="61"/>
      <c r="PZO3" s="61"/>
      <c r="PZP3" s="61"/>
      <c r="PZQ3" s="61"/>
      <c r="PZR3" s="61"/>
      <c r="PZS3" s="61"/>
      <c r="PZT3" s="61"/>
      <c r="PZU3" s="61"/>
      <c r="PZV3" s="61"/>
      <c r="PZW3" s="61"/>
      <c r="PZX3" s="61"/>
      <c r="PZY3" s="61"/>
      <c r="PZZ3" s="61"/>
      <c r="QAA3" s="61"/>
      <c r="QAB3" s="61"/>
      <c r="QAC3" s="61"/>
      <c r="QAD3" s="61"/>
      <c r="QAE3" s="61"/>
      <c r="QAF3" s="61"/>
      <c r="QAG3" s="61"/>
      <c r="QAH3" s="61"/>
      <c r="QAI3" s="61"/>
      <c r="QAJ3" s="61"/>
      <c r="QAK3" s="61"/>
      <c r="QAL3" s="61"/>
      <c r="QAM3" s="61"/>
      <c r="QAN3" s="61"/>
      <c r="QAO3" s="61"/>
      <c r="QAP3" s="61"/>
      <c r="QAQ3" s="61"/>
      <c r="QAR3" s="61"/>
      <c r="QAS3" s="61"/>
      <c r="QAT3" s="61"/>
      <c r="QAU3" s="61"/>
      <c r="QAV3" s="61"/>
      <c r="QAW3" s="61"/>
      <c r="QAX3" s="61"/>
      <c r="QAY3" s="61"/>
      <c r="QAZ3" s="61"/>
      <c r="QBA3" s="61"/>
      <c r="QBB3" s="61"/>
      <c r="QBC3" s="61"/>
      <c r="QBD3" s="61"/>
      <c r="QBE3" s="61"/>
      <c r="QBF3" s="61"/>
      <c r="QBG3" s="61"/>
      <c r="QBH3" s="61"/>
      <c r="QBI3" s="61"/>
      <c r="QBJ3" s="61"/>
      <c r="QBK3" s="61"/>
      <c r="QBL3" s="61"/>
      <c r="QBM3" s="61"/>
      <c r="QBN3" s="61"/>
      <c r="QBO3" s="61"/>
      <c r="QBP3" s="61"/>
      <c r="QBQ3" s="61"/>
      <c r="QBR3" s="61"/>
      <c r="QBS3" s="61"/>
      <c r="QBT3" s="61"/>
      <c r="QBU3" s="61"/>
      <c r="QBV3" s="61"/>
      <c r="QBW3" s="61"/>
      <c r="QBX3" s="61"/>
      <c r="QBY3" s="61"/>
      <c r="QBZ3" s="61"/>
      <c r="QCA3" s="61"/>
      <c r="QCB3" s="61"/>
      <c r="QCC3" s="61"/>
      <c r="QCD3" s="61"/>
      <c r="QCE3" s="61"/>
      <c r="QCF3" s="61"/>
      <c r="QCG3" s="61"/>
      <c r="QCH3" s="61"/>
      <c r="QCI3" s="61"/>
      <c r="QCJ3" s="61"/>
      <c r="QCK3" s="61"/>
      <c r="QCL3" s="61"/>
      <c r="QCM3" s="61"/>
      <c r="QCN3" s="61"/>
      <c r="QCO3" s="61"/>
      <c r="QCP3" s="61"/>
      <c r="QCQ3" s="61"/>
      <c r="QCR3" s="61"/>
      <c r="QCS3" s="61"/>
      <c r="QCT3" s="61"/>
      <c r="QCU3" s="61"/>
      <c r="QCV3" s="61"/>
      <c r="QCW3" s="61"/>
      <c r="QCX3" s="61"/>
      <c r="QCY3" s="61"/>
      <c r="QCZ3" s="61"/>
      <c r="QDA3" s="61"/>
      <c r="QDB3" s="61"/>
      <c r="QDC3" s="61"/>
      <c r="QDD3" s="61"/>
      <c r="QDE3" s="61"/>
      <c r="QDF3" s="61"/>
      <c r="QDG3" s="61"/>
      <c r="QDH3" s="61"/>
      <c r="QDI3" s="61"/>
      <c r="QDJ3" s="61"/>
      <c r="QDK3" s="61"/>
      <c r="QDL3" s="61"/>
      <c r="QDM3" s="61"/>
      <c r="QDN3" s="61"/>
      <c r="QDO3" s="61"/>
      <c r="QDP3" s="61"/>
      <c r="QDQ3" s="61"/>
      <c r="QDR3" s="61"/>
      <c r="QDS3" s="61"/>
      <c r="QDT3" s="61"/>
      <c r="QDU3" s="61"/>
      <c r="QDV3" s="61"/>
      <c r="QDW3" s="61"/>
      <c r="QDX3" s="61"/>
      <c r="QDY3" s="61"/>
      <c r="QDZ3" s="61"/>
      <c r="QEA3" s="61"/>
      <c r="QEB3" s="61"/>
      <c r="QEC3" s="61"/>
      <c r="QED3" s="61"/>
      <c r="QEE3" s="61"/>
      <c r="QEF3" s="61"/>
      <c r="QEG3" s="61"/>
      <c r="QEH3" s="61"/>
      <c r="QEI3" s="61"/>
      <c r="QEJ3" s="61"/>
      <c r="QEK3" s="61"/>
      <c r="QEL3" s="61"/>
      <c r="QEM3" s="61"/>
      <c r="QEN3" s="61"/>
      <c r="QEO3" s="61"/>
      <c r="QEP3" s="61"/>
      <c r="QEQ3" s="61"/>
      <c r="QER3" s="61"/>
      <c r="QES3" s="61"/>
      <c r="QET3" s="61"/>
      <c r="QEU3" s="61"/>
      <c r="QEV3" s="61"/>
      <c r="QEW3" s="61"/>
      <c r="QEX3" s="61"/>
      <c r="QEY3" s="61"/>
      <c r="QEZ3" s="61"/>
      <c r="QFA3" s="61"/>
      <c r="QFB3" s="61"/>
      <c r="QFC3" s="61"/>
      <c r="QFD3" s="61"/>
      <c r="QFE3" s="61"/>
      <c r="QFF3" s="61"/>
      <c r="QFG3" s="61"/>
      <c r="QFH3" s="61"/>
      <c r="QFI3" s="61"/>
      <c r="QFJ3" s="61"/>
      <c r="QFK3" s="61"/>
      <c r="QFL3" s="61"/>
      <c r="QFM3" s="61"/>
      <c r="QFN3" s="61"/>
      <c r="QFO3" s="61"/>
      <c r="QFP3" s="61"/>
      <c r="QFQ3" s="61"/>
      <c r="QFR3" s="61"/>
      <c r="QFS3" s="61"/>
      <c r="QFT3" s="61"/>
      <c r="QFU3" s="61"/>
      <c r="QFV3" s="61"/>
      <c r="QFW3" s="61"/>
      <c r="QFX3" s="61"/>
      <c r="QFY3" s="61"/>
      <c r="QFZ3" s="61"/>
      <c r="QGA3" s="61"/>
      <c r="QGB3" s="61"/>
      <c r="QGC3" s="61"/>
      <c r="QGD3" s="61"/>
      <c r="QGE3" s="61"/>
      <c r="QGF3" s="61"/>
      <c r="QGG3" s="61"/>
      <c r="QGH3" s="61"/>
      <c r="QGI3" s="61"/>
      <c r="QGJ3" s="61"/>
      <c r="QGK3" s="61"/>
      <c r="QGL3" s="61"/>
      <c r="QGM3" s="61"/>
      <c r="QGN3" s="61"/>
      <c r="QGO3" s="61"/>
      <c r="QGP3" s="61"/>
      <c r="QGQ3" s="61"/>
      <c r="QGR3" s="61"/>
      <c r="QGS3" s="61"/>
      <c r="QGT3" s="61"/>
      <c r="QGU3" s="61"/>
      <c r="QGV3" s="61"/>
      <c r="QGW3" s="61"/>
      <c r="QGX3" s="61"/>
      <c r="QGY3" s="61"/>
      <c r="QGZ3" s="61"/>
      <c r="QHA3" s="61"/>
      <c r="QHB3" s="61"/>
      <c r="QHC3" s="61"/>
      <c r="QHD3" s="61"/>
      <c r="QHE3" s="61"/>
      <c r="QHF3" s="61"/>
      <c r="QHG3" s="61"/>
      <c r="QHH3" s="61"/>
      <c r="QHI3" s="61"/>
      <c r="QHJ3" s="61"/>
      <c r="QHK3" s="61"/>
      <c r="QHL3" s="61"/>
      <c r="QHM3" s="61"/>
      <c r="QHN3" s="61"/>
      <c r="QHO3" s="61"/>
      <c r="QHP3" s="61"/>
      <c r="QHQ3" s="61"/>
      <c r="QHR3" s="61"/>
      <c r="QHS3" s="61"/>
      <c r="QHT3" s="61"/>
      <c r="QHU3" s="61"/>
      <c r="QHV3" s="61"/>
      <c r="QHW3" s="61"/>
      <c r="QHX3" s="61"/>
      <c r="QHY3" s="61"/>
      <c r="QHZ3" s="61"/>
      <c r="QIA3" s="61"/>
      <c r="QIB3" s="61"/>
      <c r="QIC3" s="61"/>
      <c r="QID3" s="61"/>
      <c r="QIE3" s="61"/>
      <c r="QIF3" s="61"/>
      <c r="QIG3" s="61"/>
      <c r="QIH3" s="61"/>
      <c r="QII3" s="61"/>
      <c r="QIJ3" s="61"/>
      <c r="QIK3" s="61"/>
      <c r="QIL3" s="61"/>
      <c r="QIM3" s="61"/>
      <c r="QIN3" s="61"/>
      <c r="QIO3" s="61"/>
      <c r="QIP3" s="61"/>
      <c r="QIQ3" s="61"/>
      <c r="QIR3" s="61"/>
      <c r="QIS3" s="61"/>
      <c r="QIT3" s="61"/>
      <c r="QIU3" s="61"/>
      <c r="QIV3" s="61"/>
      <c r="QIW3" s="61"/>
      <c r="QIX3" s="61"/>
      <c r="QIY3" s="61"/>
      <c r="QIZ3" s="61"/>
      <c r="QJA3" s="61"/>
      <c r="QJB3" s="61"/>
      <c r="QJC3" s="61"/>
      <c r="QJD3" s="61"/>
      <c r="QJE3" s="61"/>
      <c r="QJF3" s="61"/>
      <c r="QJG3" s="61"/>
      <c r="QJH3" s="61"/>
      <c r="QJI3" s="61"/>
      <c r="QJJ3" s="61"/>
      <c r="QJK3" s="61"/>
      <c r="QJL3" s="61"/>
      <c r="QJM3" s="61"/>
      <c r="QJN3" s="61"/>
      <c r="QJO3" s="61"/>
      <c r="QJP3" s="61"/>
      <c r="QJQ3" s="61"/>
      <c r="QJR3" s="61"/>
      <c r="QJS3" s="61"/>
      <c r="QJT3" s="61"/>
      <c r="QJU3" s="61"/>
      <c r="QJV3" s="61"/>
      <c r="QJW3" s="61"/>
      <c r="QJX3" s="61"/>
      <c r="QJY3" s="61"/>
      <c r="QJZ3" s="61"/>
      <c r="QKA3" s="61"/>
      <c r="QKB3" s="61"/>
      <c r="QKC3" s="61"/>
      <c r="QKD3" s="61"/>
      <c r="QKE3" s="61"/>
      <c r="QKF3" s="61"/>
      <c r="QKG3" s="61"/>
      <c r="QKH3" s="61"/>
      <c r="QKI3" s="61"/>
      <c r="QKJ3" s="61"/>
      <c r="QKK3" s="61"/>
      <c r="QKL3" s="61"/>
      <c r="QKM3" s="61"/>
      <c r="QKN3" s="61"/>
      <c r="QKO3" s="61"/>
      <c r="QKP3" s="61"/>
      <c r="QKQ3" s="61"/>
      <c r="QKR3" s="61"/>
      <c r="QKS3" s="61"/>
      <c r="QKT3" s="61"/>
      <c r="QKU3" s="61"/>
      <c r="QKV3" s="61"/>
      <c r="QKW3" s="61"/>
      <c r="QKX3" s="61"/>
      <c r="QKY3" s="61"/>
      <c r="QKZ3" s="61"/>
      <c r="QLA3" s="61"/>
      <c r="QLB3" s="61"/>
      <c r="QLC3" s="61"/>
      <c r="QLD3" s="61"/>
      <c r="QLE3" s="61"/>
      <c r="QLF3" s="61"/>
      <c r="QLG3" s="61"/>
      <c r="QLH3" s="61"/>
      <c r="QLI3" s="61"/>
      <c r="QLJ3" s="61"/>
      <c r="QLK3" s="61"/>
      <c r="QLL3" s="61"/>
      <c r="QLM3" s="61"/>
      <c r="QLN3" s="61"/>
      <c r="QLO3" s="61"/>
      <c r="QLP3" s="61"/>
      <c r="QLQ3" s="61"/>
      <c r="QLR3" s="61"/>
      <c r="QLS3" s="61"/>
      <c r="QLT3" s="61"/>
      <c r="QLU3" s="61"/>
      <c r="QLV3" s="61"/>
      <c r="QLW3" s="61"/>
      <c r="QLX3" s="61"/>
      <c r="QLY3" s="61"/>
      <c r="QLZ3" s="61"/>
      <c r="QMA3" s="61"/>
      <c r="QMB3" s="61"/>
      <c r="QMC3" s="61"/>
      <c r="QMD3" s="61"/>
      <c r="QME3" s="61"/>
      <c r="QMF3" s="61"/>
      <c r="QMG3" s="61"/>
      <c r="QMH3" s="61"/>
      <c r="QMI3" s="61"/>
      <c r="QMJ3" s="61"/>
      <c r="QMK3" s="61"/>
      <c r="QML3" s="61"/>
      <c r="QMM3" s="61"/>
      <c r="QMN3" s="61"/>
      <c r="QMO3" s="61"/>
      <c r="QMP3" s="61"/>
      <c r="QMQ3" s="61"/>
      <c r="QMR3" s="61"/>
      <c r="QMS3" s="61"/>
      <c r="QMT3" s="61"/>
      <c r="QMU3" s="61"/>
      <c r="QMV3" s="61"/>
      <c r="QMW3" s="61"/>
      <c r="QMX3" s="61"/>
      <c r="QMY3" s="61"/>
      <c r="QMZ3" s="61"/>
      <c r="QNA3" s="61"/>
      <c r="QNB3" s="61"/>
      <c r="QNC3" s="61"/>
      <c r="QND3" s="61"/>
      <c r="QNE3" s="61"/>
      <c r="QNF3" s="61"/>
      <c r="QNG3" s="61"/>
      <c r="QNH3" s="61"/>
      <c r="QNI3" s="61"/>
      <c r="QNJ3" s="61"/>
      <c r="QNK3" s="61"/>
      <c r="QNL3" s="61"/>
      <c r="QNM3" s="61"/>
      <c r="QNN3" s="61"/>
      <c r="QNO3" s="61"/>
      <c r="QNP3" s="61"/>
      <c r="QNQ3" s="61"/>
      <c r="QNR3" s="61"/>
      <c r="QNS3" s="61"/>
      <c r="QNT3" s="61"/>
      <c r="QNU3" s="61"/>
      <c r="QNV3" s="61"/>
      <c r="QNW3" s="61"/>
      <c r="QNX3" s="61"/>
      <c r="QNY3" s="61"/>
      <c r="QNZ3" s="61"/>
      <c r="QOA3" s="61"/>
      <c r="QOB3" s="61"/>
      <c r="QOC3" s="61"/>
      <c r="QOD3" s="61"/>
      <c r="QOE3" s="61"/>
      <c r="QOF3" s="61"/>
      <c r="QOG3" s="61"/>
      <c r="QOH3" s="61"/>
      <c r="QOI3" s="61"/>
      <c r="QOJ3" s="61"/>
      <c r="QOK3" s="61"/>
      <c r="QOL3" s="61"/>
      <c r="QOM3" s="61"/>
      <c r="QON3" s="61"/>
      <c r="QOO3" s="61"/>
      <c r="QOP3" s="61"/>
      <c r="QOQ3" s="61"/>
      <c r="QOR3" s="61"/>
      <c r="QOS3" s="61"/>
      <c r="QOT3" s="61"/>
      <c r="QOU3" s="61"/>
      <c r="QOV3" s="61"/>
      <c r="QOW3" s="61"/>
      <c r="QOX3" s="61"/>
      <c r="QOY3" s="61"/>
      <c r="QOZ3" s="61"/>
      <c r="QPA3" s="61"/>
      <c r="QPB3" s="61"/>
      <c r="QPC3" s="61"/>
      <c r="QPD3" s="61"/>
      <c r="QPE3" s="61"/>
      <c r="QPF3" s="61"/>
      <c r="QPG3" s="61"/>
      <c r="QPH3" s="61"/>
      <c r="QPI3" s="61"/>
      <c r="QPJ3" s="61"/>
      <c r="QPK3" s="61"/>
      <c r="QPL3" s="61"/>
      <c r="QPM3" s="61"/>
      <c r="QPN3" s="61"/>
      <c r="QPO3" s="61"/>
      <c r="QPP3" s="61"/>
      <c r="QPQ3" s="61"/>
      <c r="QPR3" s="61"/>
      <c r="QPS3" s="61"/>
      <c r="QPT3" s="61"/>
      <c r="QPU3" s="61"/>
      <c r="QPV3" s="61"/>
      <c r="QPW3" s="61"/>
      <c r="QPX3" s="61"/>
      <c r="QPY3" s="61"/>
      <c r="QPZ3" s="61"/>
      <c r="QQA3" s="61"/>
      <c r="QQB3" s="61"/>
      <c r="QQC3" s="61"/>
      <c r="QQD3" s="61"/>
      <c r="QQE3" s="61"/>
      <c r="QQF3" s="61"/>
      <c r="QQG3" s="61"/>
      <c r="QQH3" s="61"/>
      <c r="QQI3" s="61"/>
      <c r="QQJ3" s="61"/>
      <c r="QQK3" s="61"/>
      <c r="QQL3" s="61"/>
      <c r="QQM3" s="61"/>
      <c r="QQN3" s="61"/>
      <c r="QQO3" s="61"/>
      <c r="QQP3" s="61"/>
      <c r="QQQ3" s="61"/>
      <c r="QQR3" s="61"/>
      <c r="QQS3" s="61"/>
      <c r="QQT3" s="61"/>
      <c r="QQU3" s="61"/>
      <c r="QQV3" s="61"/>
      <c r="QQW3" s="61"/>
      <c r="QQX3" s="61"/>
      <c r="QQY3" s="61"/>
      <c r="QQZ3" s="61"/>
      <c r="QRA3" s="61"/>
      <c r="QRB3" s="61"/>
      <c r="QRC3" s="61"/>
      <c r="QRD3" s="61"/>
      <c r="QRE3" s="61"/>
      <c r="QRF3" s="61"/>
      <c r="QRG3" s="61"/>
      <c r="QRH3" s="61"/>
      <c r="QRI3" s="61"/>
      <c r="QRJ3" s="61"/>
      <c r="QRK3" s="61"/>
      <c r="QRL3" s="61"/>
      <c r="QRM3" s="61"/>
      <c r="QRN3" s="61"/>
      <c r="QRO3" s="61"/>
      <c r="QRP3" s="61"/>
      <c r="QRQ3" s="61"/>
      <c r="QRR3" s="61"/>
      <c r="QRS3" s="61"/>
      <c r="QRT3" s="61"/>
      <c r="QRU3" s="61"/>
      <c r="QRV3" s="61"/>
      <c r="QRW3" s="61"/>
      <c r="QRX3" s="61"/>
      <c r="QRY3" s="61"/>
      <c r="QRZ3" s="61"/>
      <c r="QSA3" s="61"/>
      <c r="QSB3" s="61"/>
      <c r="QSC3" s="61"/>
      <c r="QSD3" s="61"/>
      <c r="QSE3" s="61"/>
      <c r="QSF3" s="61"/>
      <c r="QSG3" s="61"/>
      <c r="QSH3" s="61"/>
      <c r="QSI3" s="61"/>
      <c r="QSJ3" s="61"/>
      <c r="QSK3" s="61"/>
      <c r="QSL3" s="61"/>
      <c r="QSM3" s="61"/>
      <c r="QSN3" s="61"/>
      <c r="QSO3" s="61"/>
      <c r="QSP3" s="61"/>
      <c r="QSQ3" s="61"/>
      <c r="QSR3" s="61"/>
      <c r="QSS3" s="61"/>
      <c r="QST3" s="61"/>
      <c r="QSU3" s="61"/>
      <c r="QSV3" s="61"/>
      <c r="QSW3" s="61"/>
      <c r="QSX3" s="61"/>
      <c r="QSY3" s="61"/>
      <c r="QSZ3" s="61"/>
      <c r="QTA3" s="61"/>
      <c r="QTB3" s="61"/>
      <c r="QTC3" s="61"/>
      <c r="QTD3" s="61"/>
      <c r="QTE3" s="61"/>
      <c r="QTF3" s="61"/>
      <c r="QTG3" s="61"/>
      <c r="QTH3" s="61"/>
      <c r="QTI3" s="61"/>
      <c r="QTJ3" s="61"/>
      <c r="QTK3" s="61"/>
      <c r="QTL3" s="61"/>
      <c r="QTM3" s="61"/>
      <c r="QTN3" s="61"/>
      <c r="QTO3" s="61"/>
      <c r="QTP3" s="61"/>
      <c r="QTQ3" s="61"/>
      <c r="QTR3" s="61"/>
      <c r="QTS3" s="61"/>
      <c r="QTT3" s="61"/>
      <c r="QTU3" s="61"/>
      <c r="QTV3" s="61"/>
      <c r="QTW3" s="61"/>
      <c r="QTX3" s="61"/>
      <c r="QTY3" s="61"/>
      <c r="QTZ3" s="61"/>
      <c r="QUA3" s="61"/>
      <c r="QUB3" s="61"/>
      <c r="QUC3" s="61"/>
      <c r="QUD3" s="61"/>
      <c r="QUE3" s="61"/>
      <c r="QUF3" s="61"/>
      <c r="QUG3" s="61"/>
      <c r="QUH3" s="61"/>
      <c r="QUI3" s="61"/>
      <c r="QUJ3" s="61"/>
      <c r="QUK3" s="61"/>
      <c r="QUL3" s="61"/>
      <c r="QUM3" s="61"/>
      <c r="QUN3" s="61"/>
      <c r="QUO3" s="61"/>
      <c r="QUP3" s="61"/>
      <c r="QUQ3" s="61"/>
      <c r="QUR3" s="61"/>
      <c r="QUS3" s="61"/>
      <c r="QUT3" s="61"/>
      <c r="QUU3" s="61"/>
      <c r="QUV3" s="61"/>
      <c r="QUW3" s="61"/>
      <c r="QUX3" s="61"/>
      <c r="QUY3" s="61"/>
      <c r="QUZ3" s="61"/>
      <c r="QVA3" s="61"/>
      <c r="QVB3" s="61"/>
      <c r="QVC3" s="61"/>
      <c r="QVD3" s="61"/>
      <c r="QVE3" s="61"/>
      <c r="QVF3" s="61"/>
      <c r="QVG3" s="61"/>
      <c r="QVH3" s="61"/>
      <c r="QVI3" s="61"/>
      <c r="QVJ3" s="61"/>
      <c r="QVK3" s="61"/>
      <c r="QVL3" s="61"/>
      <c r="QVM3" s="61"/>
      <c r="QVN3" s="61"/>
      <c r="QVO3" s="61"/>
      <c r="QVP3" s="61"/>
      <c r="QVQ3" s="61"/>
      <c r="QVR3" s="61"/>
      <c r="QVS3" s="61"/>
      <c r="QVT3" s="61"/>
      <c r="QVU3" s="61"/>
      <c r="QVV3" s="61"/>
      <c r="QVW3" s="61"/>
      <c r="QVX3" s="61"/>
      <c r="QVY3" s="61"/>
      <c r="QVZ3" s="61"/>
      <c r="QWA3" s="61"/>
      <c r="QWB3" s="61"/>
      <c r="QWC3" s="61"/>
      <c r="QWD3" s="61"/>
      <c r="QWE3" s="61"/>
      <c r="QWF3" s="61"/>
      <c r="QWG3" s="61"/>
      <c r="QWH3" s="61"/>
      <c r="QWI3" s="61"/>
      <c r="QWJ3" s="61"/>
      <c r="QWK3" s="61"/>
      <c r="QWL3" s="61"/>
      <c r="QWM3" s="61"/>
      <c r="QWN3" s="61"/>
      <c r="QWO3" s="61"/>
      <c r="QWP3" s="61"/>
      <c r="QWQ3" s="61"/>
      <c r="QWR3" s="61"/>
      <c r="QWS3" s="61"/>
      <c r="QWT3" s="61"/>
      <c r="QWU3" s="61"/>
      <c r="QWV3" s="61"/>
      <c r="QWW3" s="61"/>
      <c r="QWX3" s="61"/>
      <c r="QWY3" s="61"/>
      <c r="QWZ3" s="61"/>
      <c r="QXA3" s="61"/>
      <c r="QXB3" s="61"/>
      <c r="QXC3" s="61"/>
      <c r="QXD3" s="61"/>
      <c r="QXE3" s="61"/>
      <c r="QXF3" s="61"/>
      <c r="QXG3" s="61"/>
      <c r="QXH3" s="61"/>
      <c r="QXI3" s="61"/>
      <c r="QXJ3" s="61"/>
      <c r="QXK3" s="61"/>
      <c r="QXL3" s="61"/>
      <c r="QXM3" s="61"/>
      <c r="QXN3" s="61"/>
      <c r="QXO3" s="61"/>
      <c r="QXP3" s="61"/>
      <c r="QXQ3" s="61"/>
      <c r="QXR3" s="61"/>
      <c r="QXS3" s="61"/>
      <c r="QXT3" s="61"/>
      <c r="QXU3" s="61"/>
      <c r="QXV3" s="61"/>
      <c r="QXW3" s="61"/>
      <c r="QXX3" s="61"/>
      <c r="QXY3" s="61"/>
      <c r="QXZ3" s="61"/>
      <c r="QYA3" s="61"/>
      <c r="QYB3" s="61"/>
      <c r="QYC3" s="61"/>
      <c r="QYD3" s="61"/>
      <c r="QYE3" s="61"/>
      <c r="QYF3" s="61"/>
      <c r="QYG3" s="61"/>
      <c r="QYH3" s="61"/>
      <c r="QYI3" s="61"/>
      <c r="QYJ3" s="61"/>
      <c r="QYK3" s="61"/>
      <c r="QYL3" s="61"/>
      <c r="QYM3" s="61"/>
      <c r="QYN3" s="61"/>
      <c r="QYO3" s="61"/>
      <c r="QYP3" s="61"/>
      <c r="QYQ3" s="61"/>
      <c r="QYR3" s="61"/>
      <c r="QYS3" s="61"/>
      <c r="QYT3" s="61"/>
      <c r="QYU3" s="61"/>
      <c r="QYV3" s="61"/>
      <c r="QYW3" s="61"/>
      <c r="QYX3" s="61"/>
      <c r="QYY3" s="61"/>
      <c r="QYZ3" s="61"/>
      <c r="QZA3" s="61"/>
      <c r="QZB3" s="61"/>
      <c r="QZC3" s="61"/>
      <c r="QZD3" s="61"/>
      <c r="QZE3" s="61"/>
      <c r="QZF3" s="61"/>
      <c r="QZG3" s="61"/>
      <c r="QZH3" s="61"/>
      <c r="QZI3" s="61"/>
      <c r="QZJ3" s="61"/>
      <c r="QZK3" s="61"/>
      <c r="QZL3" s="61"/>
      <c r="QZM3" s="61"/>
      <c r="QZN3" s="61"/>
      <c r="QZO3" s="61"/>
      <c r="QZP3" s="61"/>
      <c r="QZQ3" s="61"/>
      <c r="QZR3" s="61"/>
      <c r="QZS3" s="61"/>
      <c r="QZT3" s="61"/>
      <c r="QZU3" s="61"/>
      <c r="QZV3" s="61"/>
      <c r="QZW3" s="61"/>
      <c r="QZX3" s="61"/>
      <c r="QZY3" s="61"/>
      <c r="QZZ3" s="61"/>
      <c r="RAA3" s="61"/>
      <c r="RAB3" s="61"/>
      <c r="RAC3" s="61"/>
      <c r="RAD3" s="61"/>
      <c r="RAE3" s="61"/>
      <c r="RAF3" s="61"/>
      <c r="RAG3" s="61"/>
      <c r="RAH3" s="61"/>
      <c r="RAI3" s="61"/>
      <c r="RAJ3" s="61"/>
      <c r="RAK3" s="61"/>
      <c r="RAL3" s="61"/>
      <c r="RAM3" s="61"/>
      <c r="RAN3" s="61"/>
      <c r="RAO3" s="61"/>
      <c r="RAP3" s="61"/>
      <c r="RAQ3" s="61"/>
      <c r="RAR3" s="61"/>
      <c r="RAS3" s="61"/>
      <c r="RAT3" s="61"/>
      <c r="RAU3" s="61"/>
      <c r="RAV3" s="61"/>
      <c r="RAW3" s="61"/>
      <c r="RAX3" s="61"/>
      <c r="RAY3" s="61"/>
      <c r="RAZ3" s="61"/>
      <c r="RBA3" s="61"/>
      <c r="RBB3" s="61"/>
      <c r="RBC3" s="61"/>
      <c r="RBD3" s="61"/>
      <c r="RBE3" s="61"/>
      <c r="RBF3" s="61"/>
      <c r="RBG3" s="61"/>
      <c r="RBH3" s="61"/>
      <c r="RBI3" s="61"/>
      <c r="RBJ3" s="61"/>
      <c r="RBK3" s="61"/>
      <c r="RBL3" s="61"/>
      <c r="RBM3" s="61"/>
      <c r="RBN3" s="61"/>
      <c r="RBO3" s="61"/>
      <c r="RBP3" s="61"/>
      <c r="RBQ3" s="61"/>
      <c r="RBR3" s="61"/>
      <c r="RBS3" s="61"/>
      <c r="RBT3" s="61"/>
      <c r="RBU3" s="61"/>
      <c r="RBV3" s="61"/>
      <c r="RBW3" s="61"/>
      <c r="RBX3" s="61"/>
      <c r="RBY3" s="61"/>
      <c r="RBZ3" s="61"/>
      <c r="RCA3" s="61"/>
      <c r="RCB3" s="61"/>
      <c r="RCC3" s="61"/>
      <c r="RCD3" s="61"/>
      <c r="RCE3" s="61"/>
      <c r="RCF3" s="61"/>
      <c r="RCG3" s="61"/>
      <c r="RCH3" s="61"/>
      <c r="RCI3" s="61"/>
      <c r="RCJ3" s="61"/>
      <c r="RCK3" s="61"/>
      <c r="RCL3" s="61"/>
      <c r="RCM3" s="61"/>
      <c r="RCN3" s="61"/>
      <c r="RCO3" s="61"/>
      <c r="RCP3" s="61"/>
      <c r="RCQ3" s="61"/>
      <c r="RCR3" s="61"/>
      <c r="RCS3" s="61"/>
      <c r="RCT3" s="61"/>
      <c r="RCU3" s="61"/>
      <c r="RCV3" s="61"/>
      <c r="RCW3" s="61"/>
      <c r="RCX3" s="61"/>
      <c r="RCY3" s="61"/>
      <c r="RCZ3" s="61"/>
      <c r="RDA3" s="61"/>
      <c r="RDB3" s="61"/>
      <c r="RDC3" s="61"/>
      <c r="RDD3" s="61"/>
      <c r="RDE3" s="61"/>
      <c r="RDF3" s="61"/>
      <c r="RDG3" s="61"/>
      <c r="RDH3" s="61"/>
      <c r="RDI3" s="61"/>
      <c r="RDJ3" s="61"/>
      <c r="RDK3" s="61"/>
      <c r="RDL3" s="61"/>
      <c r="RDM3" s="61"/>
      <c r="RDN3" s="61"/>
      <c r="RDO3" s="61"/>
      <c r="RDP3" s="61"/>
      <c r="RDQ3" s="61"/>
      <c r="RDR3" s="61"/>
      <c r="RDS3" s="61"/>
      <c r="RDT3" s="61"/>
      <c r="RDU3" s="61"/>
      <c r="RDV3" s="61"/>
      <c r="RDW3" s="61"/>
      <c r="RDX3" s="61"/>
      <c r="RDY3" s="61"/>
      <c r="RDZ3" s="61"/>
      <c r="REA3" s="61"/>
      <c r="REB3" s="61"/>
      <c r="REC3" s="61"/>
      <c r="RED3" s="61"/>
      <c r="REE3" s="61"/>
      <c r="REF3" s="61"/>
      <c r="REG3" s="61"/>
      <c r="REH3" s="61"/>
      <c r="REI3" s="61"/>
      <c r="REJ3" s="61"/>
      <c r="REK3" s="61"/>
      <c r="REL3" s="61"/>
      <c r="REM3" s="61"/>
      <c r="REN3" s="61"/>
      <c r="REO3" s="61"/>
      <c r="REP3" s="61"/>
      <c r="REQ3" s="61"/>
      <c r="RER3" s="61"/>
      <c r="RES3" s="61"/>
      <c r="RET3" s="61"/>
      <c r="REU3" s="61"/>
      <c r="REV3" s="61"/>
      <c r="REW3" s="61"/>
      <c r="REX3" s="61"/>
      <c r="REY3" s="61"/>
      <c r="REZ3" s="61"/>
      <c r="RFA3" s="61"/>
      <c r="RFB3" s="61"/>
      <c r="RFC3" s="61"/>
      <c r="RFD3" s="61"/>
      <c r="RFE3" s="61"/>
      <c r="RFF3" s="61"/>
      <c r="RFG3" s="61"/>
      <c r="RFH3" s="61"/>
      <c r="RFI3" s="61"/>
      <c r="RFJ3" s="61"/>
      <c r="RFK3" s="61"/>
      <c r="RFL3" s="61"/>
      <c r="RFM3" s="61"/>
      <c r="RFN3" s="61"/>
      <c r="RFO3" s="61"/>
      <c r="RFP3" s="61"/>
      <c r="RFQ3" s="61"/>
      <c r="RFR3" s="61"/>
      <c r="RFS3" s="61"/>
      <c r="RFT3" s="61"/>
      <c r="RFU3" s="61"/>
      <c r="RFV3" s="61"/>
      <c r="RFW3" s="61"/>
      <c r="RFX3" s="61"/>
      <c r="RFY3" s="61"/>
      <c r="RFZ3" s="61"/>
      <c r="RGA3" s="61"/>
      <c r="RGB3" s="61"/>
      <c r="RGC3" s="61"/>
      <c r="RGD3" s="61"/>
      <c r="RGE3" s="61"/>
      <c r="RGF3" s="61"/>
      <c r="RGG3" s="61"/>
      <c r="RGH3" s="61"/>
      <c r="RGI3" s="61"/>
      <c r="RGJ3" s="61"/>
      <c r="RGK3" s="61"/>
      <c r="RGL3" s="61"/>
      <c r="RGM3" s="61"/>
      <c r="RGN3" s="61"/>
      <c r="RGO3" s="61"/>
      <c r="RGP3" s="61"/>
      <c r="RGQ3" s="61"/>
      <c r="RGR3" s="61"/>
      <c r="RGS3" s="61"/>
      <c r="RGT3" s="61"/>
      <c r="RGU3" s="61"/>
      <c r="RGV3" s="61"/>
      <c r="RGW3" s="61"/>
      <c r="RGX3" s="61"/>
      <c r="RGY3" s="61"/>
      <c r="RGZ3" s="61"/>
      <c r="RHA3" s="61"/>
      <c r="RHB3" s="61"/>
      <c r="RHC3" s="61"/>
      <c r="RHD3" s="61"/>
      <c r="RHE3" s="61"/>
      <c r="RHF3" s="61"/>
      <c r="RHG3" s="61"/>
      <c r="RHH3" s="61"/>
      <c r="RHI3" s="61"/>
      <c r="RHJ3" s="61"/>
      <c r="RHK3" s="61"/>
      <c r="RHL3" s="61"/>
      <c r="RHM3" s="61"/>
      <c r="RHN3" s="61"/>
      <c r="RHO3" s="61"/>
      <c r="RHP3" s="61"/>
      <c r="RHQ3" s="61"/>
      <c r="RHR3" s="61"/>
      <c r="RHS3" s="61"/>
      <c r="RHT3" s="61"/>
      <c r="RHU3" s="61"/>
      <c r="RHV3" s="61"/>
      <c r="RHW3" s="61"/>
      <c r="RHX3" s="61"/>
      <c r="RHY3" s="61"/>
      <c r="RHZ3" s="61"/>
      <c r="RIA3" s="61"/>
      <c r="RIB3" s="61"/>
      <c r="RIC3" s="61"/>
      <c r="RID3" s="61"/>
      <c r="RIE3" s="61"/>
      <c r="RIF3" s="61"/>
      <c r="RIG3" s="61"/>
      <c r="RIH3" s="61"/>
      <c r="RII3" s="61"/>
      <c r="RIJ3" s="61"/>
      <c r="RIK3" s="61"/>
      <c r="RIL3" s="61"/>
      <c r="RIM3" s="61"/>
      <c r="RIN3" s="61"/>
      <c r="RIO3" s="61"/>
      <c r="RIP3" s="61"/>
      <c r="RIQ3" s="61"/>
      <c r="RIR3" s="61"/>
      <c r="RIS3" s="61"/>
      <c r="RIT3" s="61"/>
      <c r="RIU3" s="61"/>
      <c r="RIV3" s="61"/>
      <c r="RIW3" s="61"/>
      <c r="RIX3" s="61"/>
      <c r="RIY3" s="61"/>
      <c r="RIZ3" s="61"/>
      <c r="RJA3" s="61"/>
      <c r="RJB3" s="61"/>
      <c r="RJC3" s="61"/>
      <c r="RJD3" s="61"/>
      <c r="RJE3" s="61"/>
      <c r="RJF3" s="61"/>
      <c r="RJG3" s="61"/>
      <c r="RJH3" s="61"/>
      <c r="RJI3" s="61"/>
      <c r="RJJ3" s="61"/>
      <c r="RJK3" s="61"/>
      <c r="RJL3" s="61"/>
      <c r="RJM3" s="61"/>
      <c r="RJN3" s="61"/>
      <c r="RJO3" s="61"/>
      <c r="RJP3" s="61"/>
      <c r="RJQ3" s="61"/>
      <c r="RJR3" s="61"/>
      <c r="RJS3" s="61"/>
      <c r="RJT3" s="61"/>
      <c r="RJU3" s="61"/>
      <c r="RJV3" s="61"/>
      <c r="RJW3" s="61"/>
      <c r="RJX3" s="61"/>
      <c r="RJY3" s="61"/>
      <c r="RJZ3" s="61"/>
      <c r="RKA3" s="61"/>
      <c r="RKB3" s="61"/>
      <c r="RKC3" s="61"/>
      <c r="RKD3" s="61"/>
      <c r="RKE3" s="61"/>
      <c r="RKF3" s="61"/>
      <c r="RKG3" s="61"/>
      <c r="RKH3" s="61"/>
      <c r="RKI3" s="61"/>
      <c r="RKJ3" s="61"/>
      <c r="RKK3" s="61"/>
      <c r="RKL3" s="61"/>
      <c r="RKM3" s="61"/>
      <c r="RKN3" s="61"/>
      <c r="RKO3" s="61"/>
      <c r="RKP3" s="61"/>
      <c r="RKQ3" s="61"/>
      <c r="RKR3" s="61"/>
      <c r="RKS3" s="61"/>
      <c r="RKT3" s="61"/>
      <c r="RKU3" s="61"/>
      <c r="RKV3" s="61"/>
      <c r="RKW3" s="61"/>
      <c r="RKX3" s="61"/>
      <c r="RKY3" s="61"/>
      <c r="RKZ3" s="61"/>
      <c r="RLA3" s="61"/>
      <c r="RLB3" s="61"/>
      <c r="RLC3" s="61"/>
      <c r="RLD3" s="61"/>
      <c r="RLE3" s="61"/>
      <c r="RLF3" s="61"/>
      <c r="RLG3" s="61"/>
      <c r="RLH3" s="61"/>
      <c r="RLI3" s="61"/>
      <c r="RLJ3" s="61"/>
      <c r="RLK3" s="61"/>
      <c r="RLL3" s="61"/>
      <c r="RLM3" s="61"/>
      <c r="RLN3" s="61"/>
      <c r="RLO3" s="61"/>
      <c r="RLP3" s="61"/>
      <c r="RLQ3" s="61"/>
      <c r="RLR3" s="61"/>
      <c r="RLS3" s="61"/>
      <c r="RLT3" s="61"/>
      <c r="RLU3" s="61"/>
      <c r="RLV3" s="61"/>
      <c r="RLW3" s="61"/>
      <c r="RLX3" s="61"/>
      <c r="RLY3" s="61"/>
      <c r="RLZ3" s="61"/>
      <c r="RMA3" s="61"/>
      <c r="RMB3" s="61"/>
      <c r="RMC3" s="61"/>
      <c r="RMD3" s="61"/>
      <c r="RME3" s="61"/>
      <c r="RMF3" s="61"/>
      <c r="RMG3" s="61"/>
      <c r="RMH3" s="61"/>
      <c r="RMI3" s="61"/>
      <c r="RMJ3" s="61"/>
      <c r="RMK3" s="61"/>
      <c r="RML3" s="61"/>
      <c r="RMM3" s="61"/>
      <c r="RMN3" s="61"/>
      <c r="RMO3" s="61"/>
      <c r="RMP3" s="61"/>
      <c r="RMQ3" s="61"/>
      <c r="RMR3" s="61"/>
      <c r="RMS3" s="61"/>
      <c r="RMT3" s="61"/>
      <c r="RMU3" s="61"/>
      <c r="RMV3" s="61"/>
      <c r="RMW3" s="61"/>
      <c r="RMX3" s="61"/>
      <c r="RMY3" s="61"/>
      <c r="RMZ3" s="61"/>
      <c r="RNA3" s="61"/>
      <c r="RNB3" s="61"/>
      <c r="RNC3" s="61"/>
      <c r="RND3" s="61"/>
      <c r="RNE3" s="61"/>
      <c r="RNF3" s="61"/>
      <c r="RNG3" s="61"/>
      <c r="RNH3" s="61"/>
      <c r="RNI3" s="61"/>
      <c r="RNJ3" s="61"/>
      <c r="RNK3" s="61"/>
      <c r="RNL3" s="61"/>
      <c r="RNM3" s="61"/>
      <c r="RNN3" s="61"/>
      <c r="RNO3" s="61"/>
      <c r="RNP3" s="61"/>
      <c r="RNQ3" s="61"/>
      <c r="RNR3" s="61"/>
      <c r="RNS3" s="61"/>
      <c r="RNT3" s="61"/>
      <c r="RNU3" s="61"/>
      <c r="RNV3" s="61"/>
      <c r="RNW3" s="61"/>
      <c r="RNX3" s="61"/>
      <c r="RNY3" s="61"/>
      <c r="RNZ3" s="61"/>
      <c r="ROA3" s="61"/>
      <c r="ROB3" s="61"/>
      <c r="ROC3" s="61"/>
      <c r="ROD3" s="61"/>
      <c r="ROE3" s="61"/>
      <c r="ROF3" s="61"/>
      <c r="ROG3" s="61"/>
      <c r="ROH3" s="61"/>
      <c r="ROI3" s="61"/>
      <c r="ROJ3" s="61"/>
      <c r="ROK3" s="61"/>
      <c r="ROL3" s="61"/>
      <c r="ROM3" s="61"/>
      <c r="RON3" s="61"/>
      <c r="ROO3" s="61"/>
      <c r="ROP3" s="61"/>
      <c r="ROQ3" s="61"/>
      <c r="ROR3" s="61"/>
      <c r="ROS3" s="61"/>
      <c r="ROT3" s="61"/>
      <c r="ROU3" s="61"/>
      <c r="ROV3" s="61"/>
      <c r="ROW3" s="61"/>
      <c r="ROX3" s="61"/>
      <c r="ROY3" s="61"/>
      <c r="ROZ3" s="61"/>
      <c r="RPA3" s="61"/>
      <c r="RPB3" s="61"/>
      <c r="RPC3" s="61"/>
      <c r="RPD3" s="61"/>
      <c r="RPE3" s="61"/>
      <c r="RPF3" s="61"/>
      <c r="RPG3" s="61"/>
      <c r="RPH3" s="61"/>
      <c r="RPI3" s="61"/>
      <c r="RPJ3" s="61"/>
      <c r="RPK3" s="61"/>
      <c r="RPL3" s="61"/>
      <c r="RPM3" s="61"/>
      <c r="RPN3" s="61"/>
      <c r="RPO3" s="61"/>
      <c r="RPP3" s="61"/>
      <c r="RPQ3" s="61"/>
      <c r="RPR3" s="61"/>
      <c r="RPS3" s="61"/>
      <c r="RPT3" s="61"/>
      <c r="RPU3" s="61"/>
      <c r="RPV3" s="61"/>
      <c r="RPW3" s="61"/>
      <c r="RPX3" s="61"/>
      <c r="RPY3" s="61"/>
      <c r="RPZ3" s="61"/>
      <c r="RQA3" s="61"/>
      <c r="RQB3" s="61"/>
      <c r="RQC3" s="61"/>
      <c r="RQD3" s="61"/>
      <c r="RQE3" s="61"/>
      <c r="RQF3" s="61"/>
      <c r="RQG3" s="61"/>
      <c r="RQH3" s="61"/>
      <c r="RQI3" s="61"/>
      <c r="RQJ3" s="61"/>
      <c r="RQK3" s="61"/>
      <c r="RQL3" s="61"/>
      <c r="RQM3" s="61"/>
      <c r="RQN3" s="61"/>
      <c r="RQO3" s="61"/>
      <c r="RQP3" s="61"/>
      <c r="RQQ3" s="61"/>
      <c r="RQR3" s="61"/>
      <c r="RQS3" s="61"/>
      <c r="RQT3" s="61"/>
      <c r="RQU3" s="61"/>
      <c r="RQV3" s="61"/>
      <c r="RQW3" s="61"/>
      <c r="RQX3" s="61"/>
      <c r="RQY3" s="61"/>
      <c r="RQZ3" s="61"/>
      <c r="RRA3" s="61"/>
      <c r="RRB3" s="61"/>
      <c r="RRC3" s="61"/>
      <c r="RRD3" s="61"/>
      <c r="RRE3" s="61"/>
      <c r="RRF3" s="61"/>
      <c r="RRG3" s="61"/>
      <c r="RRH3" s="61"/>
      <c r="RRI3" s="61"/>
      <c r="RRJ3" s="61"/>
      <c r="RRK3" s="61"/>
      <c r="RRL3" s="61"/>
      <c r="RRM3" s="61"/>
      <c r="RRN3" s="61"/>
      <c r="RRO3" s="61"/>
      <c r="RRP3" s="61"/>
      <c r="RRQ3" s="61"/>
      <c r="RRR3" s="61"/>
      <c r="RRS3" s="61"/>
      <c r="RRT3" s="61"/>
      <c r="RRU3" s="61"/>
      <c r="RRV3" s="61"/>
      <c r="RRW3" s="61"/>
      <c r="RRX3" s="61"/>
      <c r="RRY3" s="61"/>
      <c r="RRZ3" s="61"/>
      <c r="RSA3" s="61"/>
      <c r="RSB3" s="61"/>
      <c r="RSC3" s="61"/>
      <c r="RSD3" s="61"/>
      <c r="RSE3" s="61"/>
      <c r="RSF3" s="61"/>
      <c r="RSG3" s="61"/>
      <c r="RSH3" s="61"/>
      <c r="RSI3" s="61"/>
      <c r="RSJ3" s="61"/>
      <c r="RSK3" s="61"/>
      <c r="RSL3" s="61"/>
      <c r="RSM3" s="61"/>
      <c r="RSN3" s="61"/>
      <c r="RSO3" s="61"/>
      <c r="RSP3" s="61"/>
      <c r="RSQ3" s="61"/>
      <c r="RSR3" s="61"/>
      <c r="RSS3" s="61"/>
      <c r="RST3" s="61"/>
      <c r="RSU3" s="61"/>
      <c r="RSV3" s="61"/>
      <c r="RSW3" s="61"/>
      <c r="RSX3" s="61"/>
      <c r="RSY3" s="61"/>
      <c r="RSZ3" s="61"/>
      <c r="RTA3" s="61"/>
      <c r="RTB3" s="61"/>
      <c r="RTC3" s="61"/>
      <c r="RTD3" s="61"/>
      <c r="RTE3" s="61"/>
      <c r="RTF3" s="61"/>
      <c r="RTG3" s="61"/>
      <c r="RTH3" s="61"/>
      <c r="RTI3" s="61"/>
      <c r="RTJ3" s="61"/>
      <c r="RTK3" s="61"/>
      <c r="RTL3" s="61"/>
      <c r="RTM3" s="61"/>
      <c r="RTN3" s="61"/>
      <c r="RTO3" s="61"/>
      <c r="RTP3" s="61"/>
      <c r="RTQ3" s="61"/>
      <c r="RTR3" s="61"/>
      <c r="RTS3" s="61"/>
      <c r="RTT3" s="61"/>
      <c r="RTU3" s="61"/>
      <c r="RTV3" s="61"/>
      <c r="RTW3" s="61"/>
      <c r="RTX3" s="61"/>
      <c r="RTY3" s="61"/>
      <c r="RTZ3" s="61"/>
      <c r="RUA3" s="61"/>
      <c r="RUB3" s="61"/>
      <c r="RUC3" s="61"/>
      <c r="RUD3" s="61"/>
      <c r="RUE3" s="61"/>
      <c r="RUF3" s="61"/>
      <c r="RUG3" s="61"/>
      <c r="RUH3" s="61"/>
      <c r="RUI3" s="61"/>
      <c r="RUJ3" s="61"/>
      <c r="RUK3" s="61"/>
      <c r="RUL3" s="61"/>
      <c r="RUM3" s="61"/>
      <c r="RUN3" s="61"/>
      <c r="RUO3" s="61"/>
      <c r="RUP3" s="61"/>
      <c r="RUQ3" s="61"/>
      <c r="RUR3" s="61"/>
      <c r="RUS3" s="61"/>
      <c r="RUT3" s="61"/>
      <c r="RUU3" s="61"/>
      <c r="RUV3" s="61"/>
      <c r="RUW3" s="61"/>
      <c r="RUX3" s="61"/>
      <c r="RUY3" s="61"/>
      <c r="RUZ3" s="61"/>
      <c r="RVA3" s="61"/>
      <c r="RVB3" s="61"/>
      <c r="RVC3" s="61"/>
      <c r="RVD3" s="61"/>
      <c r="RVE3" s="61"/>
      <c r="RVF3" s="61"/>
      <c r="RVG3" s="61"/>
      <c r="RVH3" s="61"/>
      <c r="RVI3" s="61"/>
      <c r="RVJ3" s="61"/>
      <c r="RVK3" s="61"/>
      <c r="RVL3" s="61"/>
      <c r="RVM3" s="61"/>
      <c r="RVN3" s="61"/>
      <c r="RVO3" s="61"/>
      <c r="RVP3" s="61"/>
      <c r="RVQ3" s="61"/>
      <c r="RVR3" s="61"/>
      <c r="RVS3" s="61"/>
      <c r="RVT3" s="61"/>
      <c r="RVU3" s="61"/>
      <c r="RVV3" s="61"/>
      <c r="RVW3" s="61"/>
      <c r="RVX3" s="61"/>
      <c r="RVY3" s="61"/>
      <c r="RVZ3" s="61"/>
      <c r="RWA3" s="61"/>
      <c r="RWB3" s="61"/>
      <c r="RWC3" s="61"/>
      <c r="RWD3" s="61"/>
      <c r="RWE3" s="61"/>
      <c r="RWF3" s="61"/>
      <c r="RWG3" s="61"/>
      <c r="RWH3" s="61"/>
      <c r="RWI3" s="61"/>
      <c r="RWJ3" s="61"/>
      <c r="RWK3" s="61"/>
      <c r="RWL3" s="61"/>
      <c r="RWM3" s="61"/>
      <c r="RWN3" s="61"/>
      <c r="RWO3" s="61"/>
      <c r="RWP3" s="61"/>
      <c r="RWQ3" s="61"/>
      <c r="RWR3" s="61"/>
      <c r="RWS3" s="61"/>
      <c r="RWT3" s="61"/>
      <c r="RWU3" s="61"/>
      <c r="RWV3" s="61"/>
      <c r="RWW3" s="61"/>
      <c r="RWX3" s="61"/>
      <c r="RWY3" s="61"/>
      <c r="RWZ3" s="61"/>
      <c r="RXA3" s="61"/>
      <c r="RXB3" s="61"/>
      <c r="RXC3" s="61"/>
      <c r="RXD3" s="61"/>
      <c r="RXE3" s="61"/>
      <c r="RXF3" s="61"/>
      <c r="RXG3" s="61"/>
      <c r="RXH3" s="61"/>
      <c r="RXI3" s="61"/>
      <c r="RXJ3" s="61"/>
      <c r="RXK3" s="61"/>
      <c r="RXL3" s="61"/>
      <c r="RXM3" s="61"/>
      <c r="RXN3" s="61"/>
      <c r="RXO3" s="61"/>
      <c r="RXP3" s="61"/>
      <c r="RXQ3" s="61"/>
      <c r="RXR3" s="61"/>
      <c r="RXS3" s="61"/>
      <c r="RXT3" s="61"/>
      <c r="RXU3" s="61"/>
      <c r="RXV3" s="61"/>
      <c r="RXW3" s="61"/>
      <c r="RXX3" s="61"/>
      <c r="RXY3" s="61"/>
      <c r="RXZ3" s="61"/>
      <c r="RYA3" s="61"/>
      <c r="RYB3" s="61"/>
      <c r="RYC3" s="61"/>
      <c r="RYD3" s="61"/>
      <c r="RYE3" s="61"/>
      <c r="RYF3" s="61"/>
      <c r="RYG3" s="61"/>
      <c r="RYH3" s="61"/>
      <c r="RYI3" s="61"/>
      <c r="RYJ3" s="61"/>
      <c r="RYK3" s="61"/>
      <c r="RYL3" s="61"/>
      <c r="RYM3" s="61"/>
      <c r="RYN3" s="61"/>
      <c r="RYO3" s="61"/>
      <c r="RYP3" s="61"/>
      <c r="RYQ3" s="61"/>
      <c r="RYR3" s="61"/>
      <c r="RYS3" s="61"/>
      <c r="RYT3" s="61"/>
      <c r="RYU3" s="61"/>
      <c r="RYV3" s="61"/>
      <c r="RYW3" s="61"/>
      <c r="RYX3" s="61"/>
      <c r="RYY3" s="61"/>
      <c r="RYZ3" s="61"/>
      <c r="RZA3" s="61"/>
      <c r="RZB3" s="61"/>
      <c r="RZC3" s="61"/>
      <c r="RZD3" s="61"/>
      <c r="RZE3" s="61"/>
      <c r="RZF3" s="61"/>
      <c r="RZG3" s="61"/>
      <c r="RZH3" s="61"/>
      <c r="RZI3" s="61"/>
      <c r="RZJ3" s="61"/>
      <c r="RZK3" s="61"/>
      <c r="RZL3" s="61"/>
      <c r="RZM3" s="61"/>
      <c r="RZN3" s="61"/>
      <c r="RZO3" s="61"/>
      <c r="RZP3" s="61"/>
      <c r="RZQ3" s="61"/>
      <c r="RZR3" s="61"/>
      <c r="RZS3" s="61"/>
      <c r="RZT3" s="61"/>
      <c r="RZU3" s="61"/>
      <c r="RZV3" s="61"/>
      <c r="RZW3" s="61"/>
      <c r="RZX3" s="61"/>
      <c r="RZY3" s="61"/>
      <c r="RZZ3" s="61"/>
      <c r="SAA3" s="61"/>
      <c r="SAB3" s="61"/>
      <c r="SAC3" s="61"/>
      <c r="SAD3" s="61"/>
      <c r="SAE3" s="61"/>
      <c r="SAF3" s="61"/>
      <c r="SAG3" s="61"/>
      <c r="SAH3" s="61"/>
      <c r="SAI3" s="61"/>
      <c r="SAJ3" s="61"/>
      <c r="SAK3" s="61"/>
      <c r="SAL3" s="61"/>
      <c r="SAM3" s="61"/>
      <c r="SAN3" s="61"/>
      <c r="SAO3" s="61"/>
      <c r="SAP3" s="61"/>
      <c r="SAQ3" s="61"/>
      <c r="SAR3" s="61"/>
      <c r="SAS3" s="61"/>
      <c r="SAT3" s="61"/>
      <c r="SAU3" s="61"/>
      <c r="SAV3" s="61"/>
      <c r="SAW3" s="61"/>
      <c r="SAX3" s="61"/>
      <c r="SAY3" s="61"/>
      <c r="SAZ3" s="61"/>
      <c r="SBA3" s="61"/>
      <c r="SBB3" s="61"/>
      <c r="SBC3" s="61"/>
      <c r="SBD3" s="61"/>
      <c r="SBE3" s="61"/>
      <c r="SBF3" s="61"/>
      <c r="SBG3" s="61"/>
      <c r="SBH3" s="61"/>
      <c r="SBI3" s="61"/>
      <c r="SBJ3" s="61"/>
      <c r="SBK3" s="61"/>
      <c r="SBL3" s="61"/>
      <c r="SBM3" s="61"/>
      <c r="SBN3" s="61"/>
      <c r="SBO3" s="61"/>
      <c r="SBP3" s="61"/>
      <c r="SBQ3" s="61"/>
      <c r="SBR3" s="61"/>
      <c r="SBS3" s="61"/>
      <c r="SBT3" s="61"/>
      <c r="SBU3" s="61"/>
      <c r="SBV3" s="61"/>
      <c r="SBW3" s="61"/>
      <c r="SBX3" s="61"/>
      <c r="SBY3" s="61"/>
      <c r="SBZ3" s="61"/>
      <c r="SCA3" s="61"/>
      <c r="SCB3" s="61"/>
      <c r="SCC3" s="61"/>
      <c r="SCD3" s="61"/>
      <c r="SCE3" s="61"/>
      <c r="SCF3" s="61"/>
      <c r="SCG3" s="61"/>
      <c r="SCH3" s="61"/>
      <c r="SCI3" s="61"/>
      <c r="SCJ3" s="61"/>
      <c r="SCK3" s="61"/>
      <c r="SCL3" s="61"/>
      <c r="SCM3" s="61"/>
      <c r="SCN3" s="61"/>
      <c r="SCO3" s="61"/>
      <c r="SCP3" s="61"/>
      <c r="SCQ3" s="61"/>
      <c r="SCR3" s="61"/>
      <c r="SCS3" s="61"/>
      <c r="SCT3" s="61"/>
      <c r="SCU3" s="61"/>
      <c r="SCV3" s="61"/>
      <c r="SCW3" s="61"/>
      <c r="SCX3" s="61"/>
      <c r="SCY3" s="61"/>
      <c r="SCZ3" s="61"/>
      <c r="SDA3" s="61"/>
      <c r="SDB3" s="61"/>
      <c r="SDC3" s="61"/>
      <c r="SDD3" s="61"/>
      <c r="SDE3" s="61"/>
      <c r="SDF3" s="61"/>
      <c r="SDG3" s="61"/>
      <c r="SDH3" s="61"/>
      <c r="SDI3" s="61"/>
      <c r="SDJ3" s="61"/>
      <c r="SDK3" s="61"/>
      <c r="SDL3" s="61"/>
      <c r="SDM3" s="61"/>
      <c r="SDN3" s="61"/>
      <c r="SDO3" s="61"/>
      <c r="SDP3" s="61"/>
      <c r="SDQ3" s="61"/>
      <c r="SDR3" s="61"/>
      <c r="SDS3" s="61"/>
      <c r="SDT3" s="61"/>
      <c r="SDU3" s="61"/>
      <c r="SDV3" s="61"/>
      <c r="SDW3" s="61"/>
      <c r="SDX3" s="61"/>
      <c r="SDY3" s="61"/>
      <c r="SDZ3" s="61"/>
      <c r="SEA3" s="61"/>
      <c r="SEB3" s="61"/>
      <c r="SEC3" s="61"/>
      <c r="SED3" s="61"/>
      <c r="SEE3" s="61"/>
      <c r="SEF3" s="61"/>
      <c r="SEG3" s="61"/>
      <c r="SEH3" s="61"/>
      <c r="SEI3" s="61"/>
      <c r="SEJ3" s="61"/>
      <c r="SEK3" s="61"/>
      <c r="SEL3" s="61"/>
      <c r="SEM3" s="61"/>
      <c r="SEN3" s="61"/>
      <c r="SEO3" s="61"/>
      <c r="SEP3" s="61"/>
      <c r="SEQ3" s="61"/>
      <c r="SER3" s="61"/>
      <c r="SES3" s="61"/>
      <c r="SET3" s="61"/>
      <c r="SEU3" s="61"/>
      <c r="SEV3" s="61"/>
      <c r="SEW3" s="61"/>
      <c r="SEX3" s="61"/>
      <c r="SEY3" s="61"/>
      <c r="SEZ3" s="61"/>
      <c r="SFA3" s="61"/>
      <c r="SFB3" s="61"/>
      <c r="SFC3" s="61"/>
      <c r="SFD3" s="61"/>
      <c r="SFE3" s="61"/>
      <c r="SFF3" s="61"/>
      <c r="SFG3" s="61"/>
      <c r="SFH3" s="61"/>
      <c r="SFI3" s="61"/>
      <c r="SFJ3" s="61"/>
      <c r="SFK3" s="61"/>
      <c r="SFL3" s="61"/>
      <c r="SFM3" s="61"/>
      <c r="SFN3" s="61"/>
      <c r="SFO3" s="61"/>
      <c r="SFP3" s="61"/>
      <c r="SFQ3" s="61"/>
      <c r="SFR3" s="61"/>
      <c r="SFS3" s="61"/>
      <c r="SFT3" s="61"/>
      <c r="SFU3" s="61"/>
      <c r="SFV3" s="61"/>
      <c r="SFW3" s="61"/>
      <c r="SFX3" s="61"/>
      <c r="SFY3" s="61"/>
      <c r="SFZ3" s="61"/>
      <c r="SGA3" s="61"/>
      <c r="SGB3" s="61"/>
      <c r="SGC3" s="61"/>
      <c r="SGD3" s="61"/>
      <c r="SGE3" s="61"/>
      <c r="SGF3" s="61"/>
      <c r="SGG3" s="61"/>
      <c r="SGH3" s="61"/>
      <c r="SGI3" s="61"/>
      <c r="SGJ3" s="61"/>
      <c r="SGK3" s="61"/>
      <c r="SGL3" s="61"/>
      <c r="SGM3" s="61"/>
      <c r="SGN3" s="61"/>
      <c r="SGO3" s="61"/>
      <c r="SGP3" s="61"/>
      <c r="SGQ3" s="61"/>
      <c r="SGR3" s="61"/>
      <c r="SGS3" s="61"/>
      <c r="SGT3" s="61"/>
      <c r="SGU3" s="61"/>
      <c r="SGV3" s="61"/>
      <c r="SGW3" s="61"/>
      <c r="SGX3" s="61"/>
      <c r="SGY3" s="61"/>
      <c r="SGZ3" s="61"/>
      <c r="SHA3" s="61"/>
      <c r="SHB3" s="61"/>
      <c r="SHC3" s="61"/>
      <c r="SHD3" s="61"/>
      <c r="SHE3" s="61"/>
      <c r="SHF3" s="61"/>
      <c r="SHG3" s="61"/>
      <c r="SHH3" s="61"/>
      <c r="SHI3" s="61"/>
      <c r="SHJ3" s="61"/>
      <c r="SHK3" s="61"/>
      <c r="SHL3" s="61"/>
      <c r="SHM3" s="61"/>
      <c r="SHN3" s="61"/>
      <c r="SHO3" s="61"/>
      <c r="SHP3" s="61"/>
      <c r="SHQ3" s="61"/>
      <c r="SHR3" s="61"/>
      <c r="SHS3" s="61"/>
      <c r="SHT3" s="61"/>
      <c r="SHU3" s="61"/>
      <c r="SHV3" s="61"/>
      <c r="SHW3" s="61"/>
      <c r="SHX3" s="61"/>
      <c r="SHY3" s="61"/>
      <c r="SHZ3" s="61"/>
      <c r="SIA3" s="61"/>
      <c r="SIB3" s="61"/>
      <c r="SIC3" s="61"/>
      <c r="SID3" s="61"/>
      <c r="SIE3" s="61"/>
      <c r="SIF3" s="61"/>
      <c r="SIG3" s="61"/>
      <c r="SIH3" s="61"/>
      <c r="SII3" s="61"/>
      <c r="SIJ3" s="61"/>
      <c r="SIK3" s="61"/>
      <c r="SIL3" s="61"/>
      <c r="SIM3" s="61"/>
      <c r="SIN3" s="61"/>
      <c r="SIO3" s="61"/>
      <c r="SIP3" s="61"/>
      <c r="SIQ3" s="61"/>
      <c r="SIR3" s="61"/>
      <c r="SIS3" s="61"/>
      <c r="SIT3" s="61"/>
      <c r="SIU3" s="61"/>
      <c r="SIV3" s="61"/>
      <c r="SIW3" s="61"/>
      <c r="SIX3" s="61"/>
      <c r="SIY3" s="61"/>
      <c r="SIZ3" s="61"/>
      <c r="SJA3" s="61"/>
      <c r="SJB3" s="61"/>
      <c r="SJC3" s="61"/>
      <c r="SJD3" s="61"/>
      <c r="SJE3" s="61"/>
      <c r="SJF3" s="61"/>
      <c r="SJG3" s="61"/>
      <c r="SJH3" s="61"/>
      <c r="SJI3" s="61"/>
      <c r="SJJ3" s="61"/>
      <c r="SJK3" s="61"/>
      <c r="SJL3" s="61"/>
      <c r="SJM3" s="61"/>
      <c r="SJN3" s="61"/>
      <c r="SJO3" s="61"/>
      <c r="SJP3" s="61"/>
      <c r="SJQ3" s="61"/>
      <c r="SJR3" s="61"/>
      <c r="SJS3" s="61"/>
      <c r="SJT3" s="61"/>
      <c r="SJU3" s="61"/>
      <c r="SJV3" s="61"/>
      <c r="SJW3" s="61"/>
      <c r="SJX3" s="61"/>
      <c r="SJY3" s="61"/>
      <c r="SJZ3" s="61"/>
      <c r="SKA3" s="61"/>
      <c r="SKB3" s="61"/>
      <c r="SKC3" s="61"/>
      <c r="SKD3" s="61"/>
      <c r="SKE3" s="61"/>
      <c r="SKF3" s="61"/>
      <c r="SKG3" s="61"/>
      <c r="SKH3" s="61"/>
      <c r="SKI3" s="61"/>
      <c r="SKJ3" s="61"/>
      <c r="SKK3" s="61"/>
      <c r="SKL3" s="61"/>
      <c r="SKM3" s="61"/>
      <c r="SKN3" s="61"/>
      <c r="SKO3" s="61"/>
      <c r="SKP3" s="61"/>
      <c r="SKQ3" s="61"/>
      <c r="SKR3" s="61"/>
      <c r="SKS3" s="61"/>
      <c r="SKT3" s="61"/>
      <c r="SKU3" s="61"/>
      <c r="SKV3" s="61"/>
      <c r="SKW3" s="61"/>
      <c r="SKX3" s="61"/>
      <c r="SKY3" s="61"/>
      <c r="SKZ3" s="61"/>
      <c r="SLA3" s="61"/>
      <c r="SLB3" s="61"/>
      <c r="SLC3" s="61"/>
      <c r="SLD3" s="61"/>
      <c r="SLE3" s="61"/>
      <c r="SLF3" s="61"/>
      <c r="SLG3" s="61"/>
      <c r="SLH3" s="61"/>
      <c r="SLI3" s="61"/>
      <c r="SLJ3" s="61"/>
      <c r="SLK3" s="61"/>
      <c r="SLL3" s="61"/>
      <c r="SLM3" s="61"/>
      <c r="SLN3" s="61"/>
      <c r="SLO3" s="61"/>
      <c r="SLP3" s="61"/>
      <c r="SLQ3" s="61"/>
      <c r="SLR3" s="61"/>
      <c r="SLS3" s="61"/>
      <c r="SLT3" s="61"/>
      <c r="SLU3" s="61"/>
      <c r="SLV3" s="61"/>
      <c r="SLW3" s="61"/>
      <c r="SLX3" s="61"/>
      <c r="SLY3" s="61"/>
      <c r="SLZ3" s="61"/>
      <c r="SMA3" s="61"/>
      <c r="SMB3" s="61"/>
      <c r="SMC3" s="61"/>
      <c r="SMD3" s="61"/>
      <c r="SME3" s="61"/>
      <c r="SMF3" s="61"/>
      <c r="SMG3" s="61"/>
      <c r="SMH3" s="61"/>
      <c r="SMI3" s="61"/>
      <c r="SMJ3" s="61"/>
      <c r="SMK3" s="61"/>
      <c r="SML3" s="61"/>
      <c r="SMM3" s="61"/>
      <c r="SMN3" s="61"/>
      <c r="SMO3" s="61"/>
      <c r="SMP3" s="61"/>
      <c r="SMQ3" s="61"/>
      <c r="SMR3" s="61"/>
      <c r="SMS3" s="61"/>
      <c r="SMT3" s="61"/>
      <c r="SMU3" s="61"/>
      <c r="SMV3" s="61"/>
      <c r="SMW3" s="61"/>
      <c r="SMX3" s="61"/>
      <c r="SMY3" s="61"/>
      <c r="SMZ3" s="61"/>
      <c r="SNA3" s="61"/>
      <c r="SNB3" s="61"/>
      <c r="SNC3" s="61"/>
      <c r="SND3" s="61"/>
      <c r="SNE3" s="61"/>
      <c r="SNF3" s="61"/>
      <c r="SNG3" s="61"/>
      <c r="SNH3" s="61"/>
      <c r="SNI3" s="61"/>
      <c r="SNJ3" s="61"/>
      <c r="SNK3" s="61"/>
      <c r="SNL3" s="61"/>
      <c r="SNM3" s="61"/>
      <c r="SNN3" s="61"/>
      <c r="SNO3" s="61"/>
      <c r="SNP3" s="61"/>
      <c r="SNQ3" s="61"/>
      <c r="SNR3" s="61"/>
      <c r="SNS3" s="61"/>
      <c r="SNT3" s="61"/>
      <c r="SNU3" s="61"/>
      <c r="SNV3" s="61"/>
      <c r="SNW3" s="61"/>
      <c r="SNX3" s="61"/>
      <c r="SNY3" s="61"/>
      <c r="SNZ3" s="61"/>
      <c r="SOA3" s="61"/>
      <c r="SOB3" s="61"/>
      <c r="SOC3" s="61"/>
      <c r="SOD3" s="61"/>
      <c r="SOE3" s="61"/>
      <c r="SOF3" s="61"/>
      <c r="SOG3" s="61"/>
      <c r="SOH3" s="61"/>
      <c r="SOI3" s="61"/>
      <c r="SOJ3" s="61"/>
      <c r="SOK3" s="61"/>
      <c r="SOL3" s="61"/>
      <c r="SOM3" s="61"/>
      <c r="SON3" s="61"/>
      <c r="SOO3" s="61"/>
      <c r="SOP3" s="61"/>
      <c r="SOQ3" s="61"/>
      <c r="SOR3" s="61"/>
      <c r="SOS3" s="61"/>
      <c r="SOT3" s="61"/>
      <c r="SOU3" s="61"/>
      <c r="SOV3" s="61"/>
      <c r="SOW3" s="61"/>
      <c r="SOX3" s="61"/>
      <c r="SOY3" s="61"/>
      <c r="SOZ3" s="61"/>
      <c r="SPA3" s="61"/>
      <c r="SPB3" s="61"/>
      <c r="SPC3" s="61"/>
      <c r="SPD3" s="61"/>
      <c r="SPE3" s="61"/>
      <c r="SPF3" s="61"/>
      <c r="SPG3" s="61"/>
      <c r="SPH3" s="61"/>
      <c r="SPI3" s="61"/>
      <c r="SPJ3" s="61"/>
      <c r="SPK3" s="61"/>
      <c r="SPL3" s="61"/>
      <c r="SPM3" s="61"/>
      <c r="SPN3" s="61"/>
      <c r="SPO3" s="61"/>
      <c r="SPP3" s="61"/>
      <c r="SPQ3" s="61"/>
      <c r="SPR3" s="61"/>
      <c r="SPS3" s="61"/>
      <c r="SPT3" s="61"/>
      <c r="SPU3" s="61"/>
      <c r="SPV3" s="61"/>
      <c r="SPW3" s="61"/>
      <c r="SPX3" s="61"/>
      <c r="SPY3" s="61"/>
      <c r="SPZ3" s="61"/>
      <c r="SQA3" s="61"/>
      <c r="SQB3" s="61"/>
      <c r="SQC3" s="61"/>
      <c r="SQD3" s="61"/>
      <c r="SQE3" s="61"/>
      <c r="SQF3" s="61"/>
      <c r="SQG3" s="61"/>
      <c r="SQH3" s="61"/>
      <c r="SQI3" s="61"/>
      <c r="SQJ3" s="61"/>
      <c r="SQK3" s="61"/>
      <c r="SQL3" s="61"/>
      <c r="SQM3" s="61"/>
      <c r="SQN3" s="61"/>
      <c r="SQO3" s="61"/>
      <c r="SQP3" s="61"/>
      <c r="SQQ3" s="61"/>
      <c r="SQR3" s="61"/>
      <c r="SQS3" s="61"/>
      <c r="SQT3" s="61"/>
      <c r="SQU3" s="61"/>
      <c r="SQV3" s="61"/>
      <c r="SQW3" s="61"/>
      <c r="SQX3" s="61"/>
      <c r="SQY3" s="61"/>
      <c r="SQZ3" s="61"/>
      <c r="SRA3" s="61"/>
      <c r="SRB3" s="61"/>
      <c r="SRC3" s="61"/>
      <c r="SRD3" s="61"/>
      <c r="SRE3" s="61"/>
      <c r="SRF3" s="61"/>
      <c r="SRG3" s="61"/>
      <c r="SRH3" s="61"/>
      <c r="SRI3" s="61"/>
      <c r="SRJ3" s="61"/>
      <c r="SRK3" s="61"/>
      <c r="SRL3" s="61"/>
      <c r="SRM3" s="61"/>
      <c r="SRN3" s="61"/>
      <c r="SRO3" s="61"/>
      <c r="SRP3" s="61"/>
      <c r="SRQ3" s="61"/>
      <c r="SRR3" s="61"/>
      <c r="SRS3" s="61"/>
      <c r="SRT3" s="61"/>
      <c r="SRU3" s="61"/>
      <c r="SRV3" s="61"/>
      <c r="SRW3" s="61"/>
      <c r="SRX3" s="61"/>
      <c r="SRY3" s="61"/>
      <c r="SRZ3" s="61"/>
      <c r="SSA3" s="61"/>
      <c r="SSB3" s="61"/>
      <c r="SSC3" s="61"/>
      <c r="SSD3" s="61"/>
      <c r="SSE3" s="61"/>
      <c r="SSF3" s="61"/>
      <c r="SSG3" s="61"/>
      <c r="SSH3" s="61"/>
      <c r="SSI3" s="61"/>
      <c r="SSJ3" s="61"/>
      <c r="SSK3" s="61"/>
      <c r="SSL3" s="61"/>
      <c r="SSM3" s="61"/>
      <c r="SSN3" s="61"/>
      <c r="SSO3" s="61"/>
      <c r="SSP3" s="61"/>
      <c r="SSQ3" s="61"/>
      <c r="SSR3" s="61"/>
      <c r="SSS3" s="61"/>
      <c r="SST3" s="61"/>
      <c r="SSU3" s="61"/>
      <c r="SSV3" s="61"/>
      <c r="SSW3" s="61"/>
      <c r="SSX3" s="61"/>
      <c r="SSY3" s="61"/>
      <c r="SSZ3" s="61"/>
      <c r="STA3" s="61"/>
      <c r="STB3" s="61"/>
      <c r="STC3" s="61"/>
      <c r="STD3" s="61"/>
      <c r="STE3" s="61"/>
      <c r="STF3" s="61"/>
      <c r="STG3" s="61"/>
      <c r="STH3" s="61"/>
      <c r="STI3" s="61"/>
      <c r="STJ3" s="61"/>
      <c r="STK3" s="61"/>
      <c r="STL3" s="61"/>
      <c r="STM3" s="61"/>
      <c r="STN3" s="61"/>
      <c r="STO3" s="61"/>
      <c r="STP3" s="61"/>
      <c r="STQ3" s="61"/>
      <c r="STR3" s="61"/>
      <c r="STS3" s="61"/>
      <c r="STT3" s="61"/>
      <c r="STU3" s="61"/>
      <c r="STV3" s="61"/>
      <c r="STW3" s="61"/>
      <c r="STX3" s="61"/>
      <c r="STY3" s="61"/>
      <c r="STZ3" s="61"/>
      <c r="SUA3" s="61"/>
      <c r="SUB3" s="61"/>
      <c r="SUC3" s="61"/>
      <c r="SUD3" s="61"/>
      <c r="SUE3" s="61"/>
      <c r="SUF3" s="61"/>
      <c r="SUG3" s="61"/>
      <c r="SUH3" s="61"/>
      <c r="SUI3" s="61"/>
      <c r="SUJ3" s="61"/>
      <c r="SUK3" s="61"/>
      <c r="SUL3" s="61"/>
      <c r="SUM3" s="61"/>
      <c r="SUN3" s="61"/>
      <c r="SUO3" s="61"/>
      <c r="SUP3" s="61"/>
      <c r="SUQ3" s="61"/>
      <c r="SUR3" s="61"/>
      <c r="SUS3" s="61"/>
      <c r="SUT3" s="61"/>
      <c r="SUU3" s="61"/>
      <c r="SUV3" s="61"/>
      <c r="SUW3" s="61"/>
      <c r="SUX3" s="61"/>
      <c r="SUY3" s="61"/>
      <c r="SUZ3" s="61"/>
      <c r="SVA3" s="61"/>
      <c r="SVB3" s="61"/>
      <c r="SVC3" s="61"/>
      <c r="SVD3" s="61"/>
      <c r="SVE3" s="61"/>
      <c r="SVF3" s="61"/>
      <c r="SVG3" s="61"/>
      <c r="SVH3" s="61"/>
      <c r="SVI3" s="61"/>
      <c r="SVJ3" s="61"/>
      <c r="SVK3" s="61"/>
      <c r="SVL3" s="61"/>
      <c r="SVM3" s="61"/>
      <c r="SVN3" s="61"/>
      <c r="SVO3" s="61"/>
      <c r="SVP3" s="61"/>
      <c r="SVQ3" s="61"/>
      <c r="SVR3" s="61"/>
      <c r="SVS3" s="61"/>
      <c r="SVT3" s="61"/>
      <c r="SVU3" s="61"/>
      <c r="SVV3" s="61"/>
      <c r="SVW3" s="61"/>
      <c r="SVX3" s="61"/>
      <c r="SVY3" s="61"/>
      <c r="SVZ3" s="61"/>
      <c r="SWA3" s="61"/>
      <c r="SWB3" s="61"/>
      <c r="SWC3" s="61"/>
      <c r="SWD3" s="61"/>
      <c r="SWE3" s="61"/>
      <c r="SWF3" s="61"/>
      <c r="SWG3" s="61"/>
      <c r="SWH3" s="61"/>
      <c r="SWI3" s="61"/>
      <c r="SWJ3" s="61"/>
      <c r="SWK3" s="61"/>
      <c r="SWL3" s="61"/>
      <c r="SWM3" s="61"/>
      <c r="SWN3" s="61"/>
      <c r="SWO3" s="61"/>
      <c r="SWP3" s="61"/>
      <c r="SWQ3" s="61"/>
      <c r="SWR3" s="61"/>
      <c r="SWS3" s="61"/>
      <c r="SWT3" s="61"/>
      <c r="SWU3" s="61"/>
      <c r="SWV3" s="61"/>
      <c r="SWW3" s="61"/>
      <c r="SWX3" s="61"/>
      <c r="SWY3" s="61"/>
      <c r="SWZ3" s="61"/>
      <c r="SXA3" s="61"/>
      <c r="SXB3" s="61"/>
      <c r="SXC3" s="61"/>
      <c r="SXD3" s="61"/>
      <c r="SXE3" s="61"/>
      <c r="SXF3" s="61"/>
      <c r="SXG3" s="61"/>
      <c r="SXH3" s="61"/>
      <c r="SXI3" s="61"/>
      <c r="SXJ3" s="61"/>
      <c r="SXK3" s="61"/>
      <c r="SXL3" s="61"/>
      <c r="SXM3" s="61"/>
      <c r="SXN3" s="61"/>
      <c r="SXO3" s="61"/>
      <c r="SXP3" s="61"/>
      <c r="SXQ3" s="61"/>
      <c r="SXR3" s="61"/>
      <c r="SXS3" s="61"/>
      <c r="SXT3" s="61"/>
      <c r="SXU3" s="61"/>
      <c r="SXV3" s="61"/>
      <c r="SXW3" s="61"/>
      <c r="SXX3" s="61"/>
      <c r="SXY3" s="61"/>
      <c r="SXZ3" s="61"/>
      <c r="SYA3" s="61"/>
      <c r="SYB3" s="61"/>
      <c r="SYC3" s="61"/>
      <c r="SYD3" s="61"/>
      <c r="SYE3" s="61"/>
      <c r="SYF3" s="61"/>
      <c r="SYG3" s="61"/>
      <c r="SYH3" s="61"/>
      <c r="SYI3" s="61"/>
      <c r="SYJ3" s="61"/>
      <c r="SYK3" s="61"/>
      <c r="SYL3" s="61"/>
      <c r="SYM3" s="61"/>
      <c r="SYN3" s="61"/>
      <c r="SYO3" s="61"/>
      <c r="SYP3" s="61"/>
      <c r="SYQ3" s="61"/>
      <c r="SYR3" s="61"/>
      <c r="SYS3" s="61"/>
      <c r="SYT3" s="61"/>
      <c r="SYU3" s="61"/>
      <c r="SYV3" s="61"/>
      <c r="SYW3" s="61"/>
      <c r="SYX3" s="61"/>
      <c r="SYY3" s="61"/>
      <c r="SYZ3" s="61"/>
      <c r="SZA3" s="61"/>
      <c r="SZB3" s="61"/>
      <c r="SZC3" s="61"/>
      <c r="SZD3" s="61"/>
      <c r="SZE3" s="61"/>
      <c r="SZF3" s="61"/>
      <c r="SZG3" s="61"/>
      <c r="SZH3" s="61"/>
      <c r="SZI3" s="61"/>
      <c r="SZJ3" s="61"/>
      <c r="SZK3" s="61"/>
      <c r="SZL3" s="61"/>
      <c r="SZM3" s="61"/>
      <c r="SZN3" s="61"/>
      <c r="SZO3" s="61"/>
      <c r="SZP3" s="61"/>
      <c r="SZQ3" s="61"/>
      <c r="SZR3" s="61"/>
      <c r="SZS3" s="61"/>
      <c r="SZT3" s="61"/>
      <c r="SZU3" s="61"/>
      <c r="SZV3" s="61"/>
      <c r="SZW3" s="61"/>
      <c r="SZX3" s="61"/>
      <c r="SZY3" s="61"/>
      <c r="SZZ3" s="61"/>
      <c r="TAA3" s="61"/>
      <c r="TAB3" s="61"/>
      <c r="TAC3" s="61"/>
      <c r="TAD3" s="61"/>
      <c r="TAE3" s="61"/>
      <c r="TAF3" s="61"/>
      <c r="TAG3" s="61"/>
      <c r="TAH3" s="61"/>
      <c r="TAI3" s="61"/>
      <c r="TAJ3" s="61"/>
      <c r="TAK3" s="61"/>
      <c r="TAL3" s="61"/>
      <c r="TAM3" s="61"/>
      <c r="TAN3" s="61"/>
      <c r="TAO3" s="61"/>
      <c r="TAP3" s="61"/>
      <c r="TAQ3" s="61"/>
      <c r="TAR3" s="61"/>
      <c r="TAS3" s="61"/>
      <c r="TAT3" s="61"/>
      <c r="TAU3" s="61"/>
      <c r="TAV3" s="61"/>
      <c r="TAW3" s="61"/>
      <c r="TAX3" s="61"/>
      <c r="TAY3" s="61"/>
      <c r="TAZ3" s="61"/>
      <c r="TBA3" s="61"/>
      <c r="TBB3" s="61"/>
      <c r="TBC3" s="61"/>
      <c r="TBD3" s="61"/>
      <c r="TBE3" s="61"/>
      <c r="TBF3" s="61"/>
      <c r="TBG3" s="61"/>
      <c r="TBH3" s="61"/>
      <c r="TBI3" s="61"/>
      <c r="TBJ3" s="61"/>
      <c r="TBK3" s="61"/>
      <c r="TBL3" s="61"/>
      <c r="TBM3" s="61"/>
      <c r="TBN3" s="61"/>
      <c r="TBO3" s="61"/>
      <c r="TBP3" s="61"/>
      <c r="TBQ3" s="61"/>
      <c r="TBR3" s="61"/>
      <c r="TBS3" s="61"/>
      <c r="TBT3" s="61"/>
      <c r="TBU3" s="61"/>
      <c r="TBV3" s="61"/>
      <c r="TBW3" s="61"/>
      <c r="TBX3" s="61"/>
      <c r="TBY3" s="61"/>
      <c r="TBZ3" s="61"/>
      <c r="TCA3" s="61"/>
      <c r="TCB3" s="61"/>
      <c r="TCC3" s="61"/>
      <c r="TCD3" s="61"/>
      <c r="TCE3" s="61"/>
      <c r="TCF3" s="61"/>
      <c r="TCG3" s="61"/>
      <c r="TCH3" s="61"/>
      <c r="TCI3" s="61"/>
      <c r="TCJ3" s="61"/>
      <c r="TCK3" s="61"/>
      <c r="TCL3" s="61"/>
      <c r="TCM3" s="61"/>
      <c r="TCN3" s="61"/>
      <c r="TCO3" s="61"/>
      <c r="TCP3" s="61"/>
      <c r="TCQ3" s="61"/>
      <c r="TCR3" s="61"/>
      <c r="TCS3" s="61"/>
      <c r="TCT3" s="61"/>
      <c r="TCU3" s="61"/>
      <c r="TCV3" s="61"/>
      <c r="TCW3" s="61"/>
      <c r="TCX3" s="61"/>
      <c r="TCY3" s="61"/>
      <c r="TCZ3" s="61"/>
      <c r="TDA3" s="61"/>
      <c r="TDB3" s="61"/>
      <c r="TDC3" s="61"/>
      <c r="TDD3" s="61"/>
      <c r="TDE3" s="61"/>
      <c r="TDF3" s="61"/>
      <c r="TDG3" s="61"/>
      <c r="TDH3" s="61"/>
      <c r="TDI3" s="61"/>
      <c r="TDJ3" s="61"/>
      <c r="TDK3" s="61"/>
      <c r="TDL3" s="61"/>
      <c r="TDM3" s="61"/>
      <c r="TDN3" s="61"/>
      <c r="TDO3" s="61"/>
      <c r="TDP3" s="61"/>
      <c r="TDQ3" s="61"/>
      <c r="TDR3" s="61"/>
      <c r="TDS3" s="61"/>
      <c r="TDT3" s="61"/>
      <c r="TDU3" s="61"/>
      <c r="TDV3" s="61"/>
      <c r="TDW3" s="61"/>
      <c r="TDX3" s="61"/>
      <c r="TDY3" s="61"/>
      <c r="TDZ3" s="61"/>
      <c r="TEA3" s="61"/>
      <c r="TEB3" s="61"/>
      <c r="TEC3" s="61"/>
      <c r="TED3" s="61"/>
      <c r="TEE3" s="61"/>
      <c r="TEF3" s="61"/>
      <c r="TEG3" s="61"/>
      <c r="TEH3" s="61"/>
      <c r="TEI3" s="61"/>
      <c r="TEJ3" s="61"/>
      <c r="TEK3" s="61"/>
      <c r="TEL3" s="61"/>
      <c r="TEM3" s="61"/>
      <c r="TEN3" s="61"/>
      <c r="TEO3" s="61"/>
      <c r="TEP3" s="61"/>
      <c r="TEQ3" s="61"/>
      <c r="TER3" s="61"/>
      <c r="TES3" s="61"/>
      <c r="TET3" s="61"/>
      <c r="TEU3" s="61"/>
      <c r="TEV3" s="61"/>
      <c r="TEW3" s="61"/>
      <c r="TEX3" s="61"/>
      <c r="TEY3" s="61"/>
      <c r="TEZ3" s="61"/>
      <c r="TFA3" s="61"/>
      <c r="TFB3" s="61"/>
      <c r="TFC3" s="61"/>
      <c r="TFD3" s="61"/>
      <c r="TFE3" s="61"/>
      <c r="TFF3" s="61"/>
      <c r="TFG3" s="61"/>
      <c r="TFH3" s="61"/>
      <c r="TFI3" s="61"/>
      <c r="TFJ3" s="61"/>
      <c r="TFK3" s="61"/>
      <c r="TFL3" s="61"/>
      <c r="TFM3" s="61"/>
      <c r="TFN3" s="61"/>
      <c r="TFO3" s="61"/>
      <c r="TFP3" s="61"/>
      <c r="TFQ3" s="61"/>
      <c r="TFR3" s="61"/>
      <c r="TFS3" s="61"/>
      <c r="TFT3" s="61"/>
      <c r="TFU3" s="61"/>
      <c r="TFV3" s="61"/>
      <c r="TFW3" s="61"/>
      <c r="TFX3" s="61"/>
      <c r="TFY3" s="61"/>
      <c r="TFZ3" s="61"/>
      <c r="TGA3" s="61"/>
      <c r="TGB3" s="61"/>
      <c r="TGC3" s="61"/>
      <c r="TGD3" s="61"/>
      <c r="TGE3" s="61"/>
      <c r="TGF3" s="61"/>
      <c r="TGG3" s="61"/>
      <c r="TGH3" s="61"/>
      <c r="TGI3" s="61"/>
      <c r="TGJ3" s="61"/>
      <c r="TGK3" s="61"/>
      <c r="TGL3" s="61"/>
      <c r="TGM3" s="61"/>
      <c r="TGN3" s="61"/>
      <c r="TGO3" s="61"/>
      <c r="TGP3" s="61"/>
      <c r="TGQ3" s="61"/>
      <c r="TGR3" s="61"/>
      <c r="TGS3" s="61"/>
      <c r="TGT3" s="61"/>
      <c r="TGU3" s="61"/>
      <c r="TGV3" s="61"/>
      <c r="TGW3" s="61"/>
      <c r="TGX3" s="61"/>
      <c r="TGY3" s="61"/>
      <c r="TGZ3" s="61"/>
      <c r="THA3" s="61"/>
      <c r="THB3" s="61"/>
      <c r="THC3" s="61"/>
      <c r="THD3" s="61"/>
      <c r="THE3" s="61"/>
      <c r="THF3" s="61"/>
      <c r="THG3" s="61"/>
      <c r="THH3" s="61"/>
      <c r="THI3" s="61"/>
      <c r="THJ3" s="61"/>
      <c r="THK3" s="61"/>
      <c r="THL3" s="61"/>
      <c r="THM3" s="61"/>
      <c r="THN3" s="61"/>
      <c r="THO3" s="61"/>
      <c r="THP3" s="61"/>
      <c r="THQ3" s="61"/>
      <c r="THR3" s="61"/>
      <c r="THS3" s="61"/>
      <c r="THT3" s="61"/>
      <c r="THU3" s="61"/>
      <c r="THV3" s="61"/>
      <c r="THW3" s="61"/>
      <c r="THX3" s="61"/>
      <c r="THY3" s="61"/>
      <c r="THZ3" s="61"/>
      <c r="TIA3" s="61"/>
      <c r="TIB3" s="61"/>
      <c r="TIC3" s="61"/>
      <c r="TID3" s="61"/>
      <c r="TIE3" s="61"/>
      <c r="TIF3" s="61"/>
      <c r="TIG3" s="61"/>
      <c r="TIH3" s="61"/>
      <c r="TII3" s="61"/>
      <c r="TIJ3" s="61"/>
      <c r="TIK3" s="61"/>
      <c r="TIL3" s="61"/>
      <c r="TIM3" s="61"/>
      <c r="TIN3" s="61"/>
      <c r="TIO3" s="61"/>
      <c r="TIP3" s="61"/>
      <c r="TIQ3" s="61"/>
      <c r="TIR3" s="61"/>
      <c r="TIS3" s="61"/>
      <c r="TIT3" s="61"/>
      <c r="TIU3" s="61"/>
      <c r="TIV3" s="61"/>
      <c r="TIW3" s="61"/>
      <c r="TIX3" s="61"/>
      <c r="TIY3" s="61"/>
      <c r="TIZ3" s="61"/>
      <c r="TJA3" s="61"/>
      <c r="TJB3" s="61"/>
      <c r="TJC3" s="61"/>
      <c r="TJD3" s="61"/>
      <c r="TJE3" s="61"/>
      <c r="TJF3" s="61"/>
      <c r="TJG3" s="61"/>
      <c r="TJH3" s="61"/>
      <c r="TJI3" s="61"/>
      <c r="TJJ3" s="61"/>
      <c r="TJK3" s="61"/>
      <c r="TJL3" s="61"/>
      <c r="TJM3" s="61"/>
      <c r="TJN3" s="61"/>
      <c r="TJO3" s="61"/>
      <c r="TJP3" s="61"/>
      <c r="TJQ3" s="61"/>
      <c r="TJR3" s="61"/>
      <c r="TJS3" s="61"/>
      <c r="TJT3" s="61"/>
      <c r="TJU3" s="61"/>
      <c r="TJV3" s="61"/>
      <c r="TJW3" s="61"/>
      <c r="TJX3" s="61"/>
      <c r="TJY3" s="61"/>
      <c r="TJZ3" s="61"/>
      <c r="TKA3" s="61"/>
      <c r="TKB3" s="61"/>
      <c r="TKC3" s="61"/>
      <c r="TKD3" s="61"/>
      <c r="TKE3" s="61"/>
      <c r="TKF3" s="61"/>
      <c r="TKG3" s="61"/>
      <c r="TKH3" s="61"/>
      <c r="TKI3" s="61"/>
      <c r="TKJ3" s="61"/>
      <c r="TKK3" s="61"/>
      <c r="TKL3" s="61"/>
      <c r="TKM3" s="61"/>
      <c r="TKN3" s="61"/>
      <c r="TKO3" s="61"/>
      <c r="TKP3" s="61"/>
      <c r="TKQ3" s="61"/>
      <c r="TKR3" s="61"/>
      <c r="TKS3" s="61"/>
      <c r="TKT3" s="61"/>
      <c r="TKU3" s="61"/>
      <c r="TKV3" s="61"/>
      <c r="TKW3" s="61"/>
      <c r="TKX3" s="61"/>
      <c r="TKY3" s="61"/>
      <c r="TKZ3" s="61"/>
      <c r="TLA3" s="61"/>
      <c r="TLB3" s="61"/>
      <c r="TLC3" s="61"/>
      <c r="TLD3" s="61"/>
      <c r="TLE3" s="61"/>
      <c r="TLF3" s="61"/>
      <c r="TLG3" s="61"/>
      <c r="TLH3" s="61"/>
      <c r="TLI3" s="61"/>
      <c r="TLJ3" s="61"/>
      <c r="TLK3" s="61"/>
      <c r="TLL3" s="61"/>
      <c r="TLM3" s="61"/>
      <c r="TLN3" s="61"/>
      <c r="TLO3" s="61"/>
      <c r="TLP3" s="61"/>
      <c r="TLQ3" s="61"/>
      <c r="TLR3" s="61"/>
      <c r="TLS3" s="61"/>
      <c r="TLT3" s="61"/>
      <c r="TLU3" s="61"/>
      <c r="TLV3" s="61"/>
      <c r="TLW3" s="61"/>
      <c r="TLX3" s="61"/>
      <c r="TLY3" s="61"/>
      <c r="TLZ3" s="61"/>
      <c r="TMA3" s="61"/>
      <c r="TMB3" s="61"/>
      <c r="TMC3" s="61"/>
      <c r="TMD3" s="61"/>
      <c r="TME3" s="61"/>
      <c r="TMF3" s="61"/>
      <c r="TMG3" s="61"/>
      <c r="TMH3" s="61"/>
      <c r="TMI3" s="61"/>
      <c r="TMJ3" s="61"/>
      <c r="TMK3" s="61"/>
      <c r="TML3" s="61"/>
      <c r="TMM3" s="61"/>
      <c r="TMN3" s="61"/>
      <c r="TMO3" s="61"/>
      <c r="TMP3" s="61"/>
      <c r="TMQ3" s="61"/>
      <c r="TMR3" s="61"/>
      <c r="TMS3" s="61"/>
      <c r="TMT3" s="61"/>
      <c r="TMU3" s="61"/>
      <c r="TMV3" s="61"/>
      <c r="TMW3" s="61"/>
      <c r="TMX3" s="61"/>
      <c r="TMY3" s="61"/>
      <c r="TMZ3" s="61"/>
      <c r="TNA3" s="61"/>
      <c r="TNB3" s="61"/>
      <c r="TNC3" s="61"/>
      <c r="TND3" s="61"/>
      <c r="TNE3" s="61"/>
      <c r="TNF3" s="61"/>
      <c r="TNG3" s="61"/>
      <c r="TNH3" s="61"/>
      <c r="TNI3" s="61"/>
      <c r="TNJ3" s="61"/>
      <c r="TNK3" s="61"/>
      <c r="TNL3" s="61"/>
      <c r="TNM3" s="61"/>
      <c r="TNN3" s="61"/>
      <c r="TNO3" s="61"/>
      <c r="TNP3" s="61"/>
      <c r="TNQ3" s="61"/>
      <c r="TNR3" s="61"/>
      <c r="TNS3" s="61"/>
      <c r="TNT3" s="61"/>
      <c r="TNU3" s="61"/>
      <c r="TNV3" s="61"/>
      <c r="TNW3" s="61"/>
      <c r="TNX3" s="61"/>
      <c r="TNY3" s="61"/>
      <c r="TNZ3" s="61"/>
      <c r="TOA3" s="61"/>
      <c r="TOB3" s="61"/>
      <c r="TOC3" s="61"/>
      <c r="TOD3" s="61"/>
      <c r="TOE3" s="61"/>
      <c r="TOF3" s="61"/>
      <c r="TOG3" s="61"/>
      <c r="TOH3" s="61"/>
      <c r="TOI3" s="61"/>
      <c r="TOJ3" s="61"/>
      <c r="TOK3" s="61"/>
      <c r="TOL3" s="61"/>
      <c r="TOM3" s="61"/>
      <c r="TON3" s="61"/>
      <c r="TOO3" s="61"/>
      <c r="TOP3" s="61"/>
      <c r="TOQ3" s="61"/>
      <c r="TOR3" s="61"/>
      <c r="TOS3" s="61"/>
      <c r="TOT3" s="61"/>
      <c r="TOU3" s="61"/>
      <c r="TOV3" s="61"/>
      <c r="TOW3" s="61"/>
      <c r="TOX3" s="61"/>
      <c r="TOY3" s="61"/>
      <c r="TOZ3" s="61"/>
      <c r="TPA3" s="61"/>
      <c r="TPB3" s="61"/>
      <c r="TPC3" s="61"/>
      <c r="TPD3" s="61"/>
      <c r="TPE3" s="61"/>
      <c r="TPF3" s="61"/>
      <c r="TPG3" s="61"/>
      <c r="TPH3" s="61"/>
      <c r="TPI3" s="61"/>
      <c r="TPJ3" s="61"/>
      <c r="TPK3" s="61"/>
      <c r="TPL3" s="61"/>
      <c r="TPM3" s="61"/>
      <c r="TPN3" s="61"/>
      <c r="TPO3" s="61"/>
      <c r="TPP3" s="61"/>
      <c r="TPQ3" s="61"/>
      <c r="TPR3" s="61"/>
      <c r="TPS3" s="61"/>
      <c r="TPT3" s="61"/>
      <c r="TPU3" s="61"/>
      <c r="TPV3" s="61"/>
      <c r="TPW3" s="61"/>
      <c r="TPX3" s="61"/>
      <c r="TPY3" s="61"/>
      <c r="TPZ3" s="61"/>
      <c r="TQA3" s="61"/>
      <c r="TQB3" s="61"/>
      <c r="TQC3" s="61"/>
      <c r="TQD3" s="61"/>
      <c r="TQE3" s="61"/>
      <c r="TQF3" s="61"/>
      <c r="TQG3" s="61"/>
      <c r="TQH3" s="61"/>
      <c r="TQI3" s="61"/>
      <c r="TQJ3" s="61"/>
      <c r="TQK3" s="61"/>
      <c r="TQL3" s="61"/>
      <c r="TQM3" s="61"/>
      <c r="TQN3" s="61"/>
      <c r="TQO3" s="61"/>
      <c r="TQP3" s="61"/>
      <c r="TQQ3" s="61"/>
      <c r="TQR3" s="61"/>
      <c r="TQS3" s="61"/>
      <c r="TQT3" s="61"/>
      <c r="TQU3" s="61"/>
      <c r="TQV3" s="61"/>
      <c r="TQW3" s="61"/>
      <c r="TQX3" s="61"/>
      <c r="TQY3" s="61"/>
      <c r="TQZ3" s="61"/>
      <c r="TRA3" s="61"/>
      <c r="TRB3" s="61"/>
      <c r="TRC3" s="61"/>
      <c r="TRD3" s="61"/>
      <c r="TRE3" s="61"/>
      <c r="TRF3" s="61"/>
      <c r="TRG3" s="61"/>
      <c r="TRH3" s="61"/>
      <c r="TRI3" s="61"/>
      <c r="TRJ3" s="61"/>
      <c r="TRK3" s="61"/>
      <c r="TRL3" s="61"/>
      <c r="TRM3" s="61"/>
      <c r="TRN3" s="61"/>
      <c r="TRO3" s="61"/>
      <c r="TRP3" s="61"/>
      <c r="TRQ3" s="61"/>
      <c r="TRR3" s="61"/>
      <c r="TRS3" s="61"/>
      <c r="TRT3" s="61"/>
      <c r="TRU3" s="61"/>
      <c r="TRV3" s="61"/>
      <c r="TRW3" s="61"/>
      <c r="TRX3" s="61"/>
      <c r="TRY3" s="61"/>
      <c r="TRZ3" s="61"/>
      <c r="TSA3" s="61"/>
      <c r="TSB3" s="61"/>
      <c r="TSC3" s="61"/>
      <c r="TSD3" s="61"/>
      <c r="TSE3" s="61"/>
      <c r="TSF3" s="61"/>
      <c r="TSG3" s="61"/>
      <c r="TSH3" s="61"/>
      <c r="TSI3" s="61"/>
      <c r="TSJ3" s="61"/>
      <c r="TSK3" s="61"/>
      <c r="TSL3" s="61"/>
      <c r="TSM3" s="61"/>
      <c r="TSN3" s="61"/>
      <c r="TSO3" s="61"/>
      <c r="TSP3" s="61"/>
      <c r="TSQ3" s="61"/>
      <c r="TSR3" s="61"/>
      <c r="TSS3" s="61"/>
      <c r="TST3" s="61"/>
      <c r="TSU3" s="61"/>
      <c r="TSV3" s="61"/>
      <c r="TSW3" s="61"/>
      <c r="TSX3" s="61"/>
      <c r="TSY3" s="61"/>
      <c r="TSZ3" s="61"/>
      <c r="TTA3" s="61"/>
      <c r="TTB3" s="61"/>
      <c r="TTC3" s="61"/>
      <c r="TTD3" s="61"/>
      <c r="TTE3" s="61"/>
      <c r="TTF3" s="61"/>
      <c r="TTG3" s="61"/>
      <c r="TTH3" s="61"/>
      <c r="TTI3" s="61"/>
      <c r="TTJ3" s="61"/>
      <c r="TTK3" s="61"/>
      <c r="TTL3" s="61"/>
      <c r="TTM3" s="61"/>
      <c r="TTN3" s="61"/>
      <c r="TTO3" s="61"/>
      <c r="TTP3" s="61"/>
      <c r="TTQ3" s="61"/>
      <c r="TTR3" s="61"/>
      <c r="TTS3" s="61"/>
      <c r="TTT3" s="61"/>
      <c r="TTU3" s="61"/>
      <c r="TTV3" s="61"/>
      <c r="TTW3" s="61"/>
      <c r="TTX3" s="61"/>
      <c r="TTY3" s="61"/>
      <c r="TTZ3" s="61"/>
      <c r="TUA3" s="61"/>
      <c r="TUB3" s="61"/>
      <c r="TUC3" s="61"/>
      <c r="TUD3" s="61"/>
      <c r="TUE3" s="61"/>
      <c r="TUF3" s="61"/>
      <c r="TUG3" s="61"/>
      <c r="TUH3" s="61"/>
      <c r="TUI3" s="61"/>
      <c r="TUJ3" s="61"/>
      <c r="TUK3" s="61"/>
      <c r="TUL3" s="61"/>
      <c r="TUM3" s="61"/>
      <c r="TUN3" s="61"/>
      <c r="TUO3" s="61"/>
      <c r="TUP3" s="61"/>
      <c r="TUQ3" s="61"/>
      <c r="TUR3" s="61"/>
      <c r="TUS3" s="61"/>
      <c r="TUT3" s="61"/>
      <c r="TUU3" s="61"/>
      <c r="TUV3" s="61"/>
      <c r="TUW3" s="61"/>
      <c r="TUX3" s="61"/>
      <c r="TUY3" s="61"/>
      <c r="TUZ3" s="61"/>
      <c r="TVA3" s="61"/>
      <c r="TVB3" s="61"/>
      <c r="TVC3" s="61"/>
      <c r="TVD3" s="61"/>
      <c r="TVE3" s="61"/>
      <c r="TVF3" s="61"/>
      <c r="TVG3" s="61"/>
      <c r="TVH3" s="61"/>
      <c r="TVI3" s="61"/>
      <c r="TVJ3" s="61"/>
      <c r="TVK3" s="61"/>
      <c r="TVL3" s="61"/>
      <c r="TVM3" s="61"/>
      <c r="TVN3" s="61"/>
      <c r="TVO3" s="61"/>
      <c r="TVP3" s="61"/>
      <c r="TVQ3" s="61"/>
      <c r="TVR3" s="61"/>
      <c r="TVS3" s="61"/>
      <c r="TVT3" s="61"/>
      <c r="TVU3" s="61"/>
      <c r="TVV3" s="61"/>
      <c r="TVW3" s="61"/>
      <c r="TVX3" s="61"/>
      <c r="TVY3" s="61"/>
      <c r="TVZ3" s="61"/>
      <c r="TWA3" s="61"/>
      <c r="TWB3" s="61"/>
      <c r="TWC3" s="61"/>
      <c r="TWD3" s="61"/>
      <c r="TWE3" s="61"/>
      <c r="TWF3" s="61"/>
      <c r="TWG3" s="61"/>
      <c r="TWH3" s="61"/>
      <c r="TWI3" s="61"/>
      <c r="TWJ3" s="61"/>
      <c r="TWK3" s="61"/>
      <c r="TWL3" s="61"/>
      <c r="TWM3" s="61"/>
      <c r="TWN3" s="61"/>
      <c r="TWO3" s="61"/>
      <c r="TWP3" s="61"/>
      <c r="TWQ3" s="61"/>
      <c r="TWR3" s="61"/>
      <c r="TWS3" s="61"/>
      <c r="TWT3" s="61"/>
      <c r="TWU3" s="61"/>
      <c r="TWV3" s="61"/>
      <c r="TWW3" s="61"/>
      <c r="TWX3" s="61"/>
      <c r="TWY3" s="61"/>
      <c r="TWZ3" s="61"/>
      <c r="TXA3" s="61"/>
      <c r="TXB3" s="61"/>
      <c r="TXC3" s="61"/>
      <c r="TXD3" s="61"/>
      <c r="TXE3" s="61"/>
      <c r="TXF3" s="61"/>
      <c r="TXG3" s="61"/>
      <c r="TXH3" s="61"/>
      <c r="TXI3" s="61"/>
      <c r="TXJ3" s="61"/>
      <c r="TXK3" s="61"/>
      <c r="TXL3" s="61"/>
      <c r="TXM3" s="61"/>
      <c r="TXN3" s="61"/>
      <c r="TXO3" s="61"/>
      <c r="TXP3" s="61"/>
      <c r="TXQ3" s="61"/>
      <c r="TXR3" s="61"/>
      <c r="TXS3" s="61"/>
      <c r="TXT3" s="61"/>
      <c r="TXU3" s="61"/>
      <c r="TXV3" s="61"/>
      <c r="TXW3" s="61"/>
      <c r="TXX3" s="61"/>
      <c r="TXY3" s="61"/>
      <c r="TXZ3" s="61"/>
      <c r="TYA3" s="61"/>
      <c r="TYB3" s="61"/>
      <c r="TYC3" s="61"/>
      <c r="TYD3" s="61"/>
      <c r="TYE3" s="61"/>
      <c r="TYF3" s="61"/>
      <c r="TYG3" s="61"/>
      <c r="TYH3" s="61"/>
      <c r="TYI3" s="61"/>
      <c r="TYJ3" s="61"/>
      <c r="TYK3" s="61"/>
      <c r="TYL3" s="61"/>
      <c r="TYM3" s="61"/>
      <c r="TYN3" s="61"/>
      <c r="TYO3" s="61"/>
      <c r="TYP3" s="61"/>
      <c r="TYQ3" s="61"/>
      <c r="TYR3" s="61"/>
      <c r="TYS3" s="61"/>
      <c r="TYT3" s="61"/>
      <c r="TYU3" s="61"/>
      <c r="TYV3" s="61"/>
      <c r="TYW3" s="61"/>
      <c r="TYX3" s="61"/>
      <c r="TYY3" s="61"/>
      <c r="TYZ3" s="61"/>
      <c r="TZA3" s="61"/>
      <c r="TZB3" s="61"/>
      <c r="TZC3" s="61"/>
      <c r="TZD3" s="61"/>
      <c r="TZE3" s="61"/>
      <c r="TZF3" s="61"/>
      <c r="TZG3" s="61"/>
      <c r="TZH3" s="61"/>
      <c r="TZI3" s="61"/>
      <c r="TZJ3" s="61"/>
      <c r="TZK3" s="61"/>
      <c r="TZL3" s="61"/>
      <c r="TZM3" s="61"/>
      <c r="TZN3" s="61"/>
      <c r="TZO3" s="61"/>
      <c r="TZP3" s="61"/>
      <c r="TZQ3" s="61"/>
      <c r="TZR3" s="61"/>
      <c r="TZS3" s="61"/>
      <c r="TZT3" s="61"/>
      <c r="TZU3" s="61"/>
      <c r="TZV3" s="61"/>
      <c r="TZW3" s="61"/>
      <c r="TZX3" s="61"/>
      <c r="TZY3" s="61"/>
      <c r="TZZ3" s="61"/>
      <c r="UAA3" s="61"/>
      <c r="UAB3" s="61"/>
      <c r="UAC3" s="61"/>
      <c r="UAD3" s="61"/>
      <c r="UAE3" s="61"/>
      <c r="UAF3" s="61"/>
      <c r="UAG3" s="61"/>
      <c r="UAH3" s="61"/>
      <c r="UAI3" s="61"/>
      <c r="UAJ3" s="61"/>
      <c r="UAK3" s="61"/>
      <c r="UAL3" s="61"/>
      <c r="UAM3" s="61"/>
      <c r="UAN3" s="61"/>
      <c r="UAO3" s="61"/>
      <c r="UAP3" s="61"/>
      <c r="UAQ3" s="61"/>
      <c r="UAR3" s="61"/>
      <c r="UAS3" s="61"/>
      <c r="UAT3" s="61"/>
      <c r="UAU3" s="61"/>
      <c r="UAV3" s="61"/>
      <c r="UAW3" s="61"/>
      <c r="UAX3" s="61"/>
      <c r="UAY3" s="61"/>
      <c r="UAZ3" s="61"/>
      <c r="UBA3" s="61"/>
      <c r="UBB3" s="61"/>
      <c r="UBC3" s="61"/>
      <c r="UBD3" s="61"/>
      <c r="UBE3" s="61"/>
      <c r="UBF3" s="61"/>
      <c r="UBG3" s="61"/>
      <c r="UBH3" s="61"/>
      <c r="UBI3" s="61"/>
      <c r="UBJ3" s="61"/>
      <c r="UBK3" s="61"/>
      <c r="UBL3" s="61"/>
      <c r="UBM3" s="61"/>
      <c r="UBN3" s="61"/>
      <c r="UBO3" s="61"/>
      <c r="UBP3" s="61"/>
      <c r="UBQ3" s="61"/>
      <c r="UBR3" s="61"/>
      <c r="UBS3" s="61"/>
      <c r="UBT3" s="61"/>
      <c r="UBU3" s="61"/>
      <c r="UBV3" s="61"/>
      <c r="UBW3" s="61"/>
      <c r="UBX3" s="61"/>
      <c r="UBY3" s="61"/>
      <c r="UBZ3" s="61"/>
      <c r="UCA3" s="61"/>
      <c r="UCB3" s="61"/>
      <c r="UCC3" s="61"/>
      <c r="UCD3" s="61"/>
      <c r="UCE3" s="61"/>
      <c r="UCF3" s="61"/>
      <c r="UCG3" s="61"/>
      <c r="UCH3" s="61"/>
      <c r="UCI3" s="61"/>
      <c r="UCJ3" s="61"/>
      <c r="UCK3" s="61"/>
      <c r="UCL3" s="61"/>
      <c r="UCM3" s="61"/>
      <c r="UCN3" s="61"/>
      <c r="UCO3" s="61"/>
      <c r="UCP3" s="61"/>
      <c r="UCQ3" s="61"/>
      <c r="UCR3" s="61"/>
      <c r="UCS3" s="61"/>
      <c r="UCT3" s="61"/>
      <c r="UCU3" s="61"/>
      <c r="UCV3" s="61"/>
      <c r="UCW3" s="61"/>
      <c r="UCX3" s="61"/>
      <c r="UCY3" s="61"/>
      <c r="UCZ3" s="61"/>
      <c r="UDA3" s="61"/>
      <c r="UDB3" s="61"/>
      <c r="UDC3" s="61"/>
      <c r="UDD3" s="61"/>
      <c r="UDE3" s="61"/>
      <c r="UDF3" s="61"/>
      <c r="UDG3" s="61"/>
      <c r="UDH3" s="61"/>
      <c r="UDI3" s="61"/>
      <c r="UDJ3" s="61"/>
      <c r="UDK3" s="61"/>
      <c r="UDL3" s="61"/>
      <c r="UDM3" s="61"/>
      <c r="UDN3" s="61"/>
      <c r="UDO3" s="61"/>
      <c r="UDP3" s="61"/>
      <c r="UDQ3" s="61"/>
      <c r="UDR3" s="61"/>
      <c r="UDS3" s="61"/>
      <c r="UDT3" s="61"/>
      <c r="UDU3" s="61"/>
      <c r="UDV3" s="61"/>
      <c r="UDW3" s="61"/>
      <c r="UDX3" s="61"/>
      <c r="UDY3" s="61"/>
      <c r="UDZ3" s="61"/>
      <c r="UEA3" s="61"/>
      <c r="UEB3" s="61"/>
      <c r="UEC3" s="61"/>
      <c r="UED3" s="61"/>
      <c r="UEE3" s="61"/>
      <c r="UEF3" s="61"/>
      <c r="UEG3" s="61"/>
      <c r="UEH3" s="61"/>
      <c r="UEI3" s="61"/>
      <c r="UEJ3" s="61"/>
      <c r="UEK3" s="61"/>
      <c r="UEL3" s="61"/>
      <c r="UEM3" s="61"/>
      <c r="UEN3" s="61"/>
      <c r="UEO3" s="61"/>
      <c r="UEP3" s="61"/>
      <c r="UEQ3" s="61"/>
      <c r="UER3" s="61"/>
      <c r="UES3" s="61"/>
      <c r="UET3" s="61"/>
      <c r="UEU3" s="61"/>
      <c r="UEV3" s="61"/>
      <c r="UEW3" s="61"/>
      <c r="UEX3" s="61"/>
      <c r="UEY3" s="61"/>
      <c r="UEZ3" s="61"/>
      <c r="UFA3" s="61"/>
      <c r="UFB3" s="61"/>
      <c r="UFC3" s="61"/>
      <c r="UFD3" s="61"/>
      <c r="UFE3" s="61"/>
      <c r="UFF3" s="61"/>
      <c r="UFG3" s="61"/>
      <c r="UFH3" s="61"/>
      <c r="UFI3" s="61"/>
      <c r="UFJ3" s="61"/>
      <c r="UFK3" s="61"/>
      <c r="UFL3" s="61"/>
      <c r="UFM3" s="61"/>
      <c r="UFN3" s="61"/>
      <c r="UFO3" s="61"/>
      <c r="UFP3" s="61"/>
      <c r="UFQ3" s="61"/>
      <c r="UFR3" s="61"/>
      <c r="UFS3" s="61"/>
      <c r="UFT3" s="61"/>
      <c r="UFU3" s="61"/>
      <c r="UFV3" s="61"/>
      <c r="UFW3" s="61"/>
      <c r="UFX3" s="61"/>
      <c r="UFY3" s="61"/>
      <c r="UFZ3" s="61"/>
      <c r="UGA3" s="61"/>
      <c r="UGB3" s="61"/>
      <c r="UGC3" s="61"/>
      <c r="UGD3" s="61"/>
      <c r="UGE3" s="61"/>
      <c r="UGF3" s="61"/>
      <c r="UGG3" s="61"/>
      <c r="UGH3" s="61"/>
      <c r="UGI3" s="61"/>
      <c r="UGJ3" s="61"/>
      <c r="UGK3" s="61"/>
      <c r="UGL3" s="61"/>
      <c r="UGM3" s="61"/>
      <c r="UGN3" s="61"/>
      <c r="UGO3" s="61"/>
      <c r="UGP3" s="61"/>
      <c r="UGQ3" s="61"/>
      <c r="UGR3" s="61"/>
      <c r="UGS3" s="61"/>
      <c r="UGT3" s="61"/>
      <c r="UGU3" s="61"/>
      <c r="UGV3" s="61"/>
      <c r="UGW3" s="61"/>
      <c r="UGX3" s="61"/>
      <c r="UGY3" s="61"/>
      <c r="UGZ3" s="61"/>
      <c r="UHA3" s="61"/>
      <c r="UHB3" s="61"/>
      <c r="UHC3" s="61"/>
      <c r="UHD3" s="61"/>
      <c r="UHE3" s="61"/>
      <c r="UHF3" s="61"/>
      <c r="UHG3" s="61"/>
      <c r="UHH3" s="61"/>
      <c r="UHI3" s="61"/>
      <c r="UHJ3" s="61"/>
      <c r="UHK3" s="61"/>
      <c r="UHL3" s="61"/>
      <c r="UHM3" s="61"/>
      <c r="UHN3" s="61"/>
      <c r="UHO3" s="61"/>
      <c r="UHP3" s="61"/>
      <c r="UHQ3" s="61"/>
      <c r="UHR3" s="61"/>
      <c r="UHS3" s="61"/>
      <c r="UHT3" s="61"/>
      <c r="UHU3" s="61"/>
      <c r="UHV3" s="61"/>
      <c r="UHW3" s="61"/>
      <c r="UHX3" s="61"/>
      <c r="UHY3" s="61"/>
      <c r="UHZ3" s="61"/>
      <c r="UIA3" s="61"/>
      <c r="UIB3" s="61"/>
      <c r="UIC3" s="61"/>
      <c r="UID3" s="61"/>
      <c r="UIE3" s="61"/>
      <c r="UIF3" s="61"/>
      <c r="UIG3" s="61"/>
      <c r="UIH3" s="61"/>
      <c r="UII3" s="61"/>
      <c r="UIJ3" s="61"/>
      <c r="UIK3" s="61"/>
      <c r="UIL3" s="61"/>
      <c r="UIM3" s="61"/>
      <c r="UIN3" s="61"/>
      <c r="UIO3" s="61"/>
      <c r="UIP3" s="61"/>
      <c r="UIQ3" s="61"/>
      <c r="UIR3" s="61"/>
      <c r="UIS3" s="61"/>
      <c r="UIT3" s="61"/>
      <c r="UIU3" s="61"/>
      <c r="UIV3" s="61"/>
      <c r="UIW3" s="61"/>
      <c r="UIX3" s="61"/>
      <c r="UIY3" s="61"/>
      <c r="UIZ3" s="61"/>
      <c r="UJA3" s="61"/>
      <c r="UJB3" s="61"/>
      <c r="UJC3" s="61"/>
      <c r="UJD3" s="61"/>
      <c r="UJE3" s="61"/>
      <c r="UJF3" s="61"/>
      <c r="UJG3" s="61"/>
      <c r="UJH3" s="61"/>
      <c r="UJI3" s="61"/>
      <c r="UJJ3" s="61"/>
      <c r="UJK3" s="61"/>
      <c r="UJL3" s="61"/>
      <c r="UJM3" s="61"/>
      <c r="UJN3" s="61"/>
      <c r="UJO3" s="61"/>
      <c r="UJP3" s="61"/>
      <c r="UJQ3" s="61"/>
      <c r="UJR3" s="61"/>
      <c r="UJS3" s="61"/>
      <c r="UJT3" s="61"/>
      <c r="UJU3" s="61"/>
      <c r="UJV3" s="61"/>
      <c r="UJW3" s="61"/>
      <c r="UJX3" s="61"/>
      <c r="UJY3" s="61"/>
      <c r="UJZ3" s="61"/>
      <c r="UKA3" s="61"/>
      <c r="UKB3" s="61"/>
      <c r="UKC3" s="61"/>
      <c r="UKD3" s="61"/>
      <c r="UKE3" s="61"/>
      <c r="UKF3" s="61"/>
      <c r="UKG3" s="61"/>
      <c r="UKH3" s="61"/>
      <c r="UKI3" s="61"/>
      <c r="UKJ3" s="61"/>
      <c r="UKK3" s="61"/>
      <c r="UKL3" s="61"/>
      <c r="UKM3" s="61"/>
      <c r="UKN3" s="61"/>
      <c r="UKO3" s="61"/>
      <c r="UKP3" s="61"/>
      <c r="UKQ3" s="61"/>
      <c r="UKR3" s="61"/>
      <c r="UKS3" s="61"/>
      <c r="UKT3" s="61"/>
      <c r="UKU3" s="61"/>
      <c r="UKV3" s="61"/>
      <c r="UKW3" s="61"/>
      <c r="UKX3" s="61"/>
      <c r="UKY3" s="61"/>
      <c r="UKZ3" s="61"/>
      <c r="ULA3" s="61"/>
      <c r="ULB3" s="61"/>
      <c r="ULC3" s="61"/>
      <c r="ULD3" s="61"/>
      <c r="ULE3" s="61"/>
      <c r="ULF3" s="61"/>
      <c r="ULG3" s="61"/>
      <c r="ULH3" s="61"/>
      <c r="ULI3" s="61"/>
      <c r="ULJ3" s="61"/>
      <c r="ULK3" s="61"/>
      <c r="ULL3" s="61"/>
      <c r="ULM3" s="61"/>
      <c r="ULN3" s="61"/>
      <c r="ULO3" s="61"/>
      <c r="ULP3" s="61"/>
      <c r="ULQ3" s="61"/>
      <c r="ULR3" s="61"/>
      <c r="ULS3" s="61"/>
      <c r="ULT3" s="61"/>
      <c r="ULU3" s="61"/>
      <c r="ULV3" s="61"/>
      <c r="ULW3" s="61"/>
      <c r="ULX3" s="61"/>
      <c r="ULY3" s="61"/>
      <c r="ULZ3" s="61"/>
      <c r="UMA3" s="61"/>
      <c r="UMB3" s="61"/>
      <c r="UMC3" s="61"/>
      <c r="UMD3" s="61"/>
      <c r="UME3" s="61"/>
      <c r="UMF3" s="61"/>
      <c r="UMG3" s="61"/>
      <c r="UMH3" s="61"/>
      <c r="UMI3" s="61"/>
      <c r="UMJ3" s="61"/>
      <c r="UMK3" s="61"/>
      <c r="UML3" s="61"/>
      <c r="UMM3" s="61"/>
      <c r="UMN3" s="61"/>
      <c r="UMO3" s="61"/>
      <c r="UMP3" s="61"/>
      <c r="UMQ3" s="61"/>
      <c r="UMR3" s="61"/>
      <c r="UMS3" s="61"/>
      <c r="UMT3" s="61"/>
      <c r="UMU3" s="61"/>
      <c r="UMV3" s="61"/>
      <c r="UMW3" s="61"/>
      <c r="UMX3" s="61"/>
      <c r="UMY3" s="61"/>
      <c r="UMZ3" s="61"/>
      <c r="UNA3" s="61"/>
      <c r="UNB3" s="61"/>
      <c r="UNC3" s="61"/>
      <c r="UND3" s="61"/>
      <c r="UNE3" s="61"/>
      <c r="UNF3" s="61"/>
      <c r="UNG3" s="61"/>
      <c r="UNH3" s="61"/>
      <c r="UNI3" s="61"/>
      <c r="UNJ3" s="61"/>
      <c r="UNK3" s="61"/>
      <c r="UNL3" s="61"/>
      <c r="UNM3" s="61"/>
      <c r="UNN3" s="61"/>
      <c r="UNO3" s="61"/>
      <c r="UNP3" s="61"/>
      <c r="UNQ3" s="61"/>
      <c r="UNR3" s="61"/>
      <c r="UNS3" s="61"/>
      <c r="UNT3" s="61"/>
      <c r="UNU3" s="61"/>
      <c r="UNV3" s="61"/>
      <c r="UNW3" s="61"/>
      <c r="UNX3" s="61"/>
      <c r="UNY3" s="61"/>
      <c r="UNZ3" s="61"/>
      <c r="UOA3" s="61"/>
      <c r="UOB3" s="61"/>
      <c r="UOC3" s="61"/>
      <c r="UOD3" s="61"/>
      <c r="UOE3" s="61"/>
      <c r="UOF3" s="61"/>
      <c r="UOG3" s="61"/>
      <c r="UOH3" s="61"/>
      <c r="UOI3" s="61"/>
      <c r="UOJ3" s="61"/>
      <c r="UOK3" s="61"/>
      <c r="UOL3" s="61"/>
      <c r="UOM3" s="61"/>
      <c r="UON3" s="61"/>
      <c r="UOO3" s="61"/>
      <c r="UOP3" s="61"/>
      <c r="UOQ3" s="61"/>
      <c r="UOR3" s="61"/>
      <c r="UOS3" s="61"/>
      <c r="UOT3" s="61"/>
      <c r="UOU3" s="61"/>
      <c r="UOV3" s="61"/>
      <c r="UOW3" s="61"/>
      <c r="UOX3" s="61"/>
      <c r="UOY3" s="61"/>
      <c r="UOZ3" s="61"/>
      <c r="UPA3" s="61"/>
      <c r="UPB3" s="61"/>
      <c r="UPC3" s="61"/>
      <c r="UPD3" s="61"/>
      <c r="UPE3" s="61"/>
      <c r="UPF3" s="61"/>
      <c r="UPG3" s="61"/>
      <c r="UPH3" s="61"/>
      <c r="UPI3" s="61"/>
      <c r="UPJ3" s="61"/>
      <c r="UPK3" s="61"/>
      <c r="UPL3" s="61"/>
      <c r="UPM3" s="61"/>
      <c r="UPN3" s="61"/>
      <c r="UPO3" s="61"/>
      <c r="UPP3" s="61"/>
      <c r="UPQ3" s="61"/>
      <c r="UPR3" s="61"/>
      <c r="UPS3" s="61"/>
      <c r="UPT3" s="61"/>
      <c r="UPU3" s="61"/>
      <c r="UPV3" s="61"/>
      <c r="UPW3" s="61"/>
      <c r="UPX3" s="61"/>
      <c r="UPY3" s="61"/>
      <c r="UPZ3" s="61"/>
      <c r="UQA3" s="61"/>
      <c r="UQB3" s="61"/>
      <c r="UQC3" s="61"/>
      <c r="UQD3" s="61"/>
      <c r="UQE3" s="61"/>
      <c r="UQF3" s="61"/>
      <c r="UQG3" s="61"/>
      <c r="UQH3" s="61"/>
      <c r="UQI3" s="61"/>
      <c r="UQJ3" s="61"/>
      <c r="UQK3" s="61"/>
      <c r="UQL3" s="61"/>
      <c r="UQM3" s="61"/>
      <c r="UQN3" s="61"/>
      <c r="UQO3" s="61"/>
      <c r="UQP3" s="61"/>
      <c r="UQQ3" s="61"/>
      <c r="UQR3" s="61"/>
      <c r="UQS3" s="61"/>
      <c r="UQT3" s="61"/>
      <c r="UQU3" s="61"/>
      <c r="UQV3" s="61"/>
      <c r="UQW3" s="61"/>
      <c r="UQX3" s="61"/>
      <c r="UQY3" s="61"/>
      <c r="UQZ3" s="61"/>
      <c r="URA3" s="61"/>
      <c r="URB3" s="61"/>
      <c r="URC3" s="61"/>
      <c r="URD3" s="61"/>
      <c r="URE3" s="61"/>
      <c r="URF3" s="61"/>
      <c r="URG3" s="61"/>
      <c r="URH3" s="61"/>
      <c r="URI3" s="61"/>
      <c r="URJ3" s="61"/>
      <c r="URK3" s="61"/>
      <c r="URL3" s="61"/>
      <c r="URM3" s="61"/>
      <c r="URN3" s="61"/>
      <c r="URO3" s="61"/>
      <c r="URP3" s="61"/>
      <c r="URQ3" s="61"/>
      <c r="URR3" s="61"/>
      <c r="URS3" s="61"/>
      <c r="URT3" s="61"/>
      <c r="URU3" s="61"/>
      <c r="URV3" s="61"/>
      <c r="URW3" s="61"/>
      <c r="URX3" s="61"/>
      <c r="URY3" s="61"/>
      <c r="URZ3" s="61"/>
      <c r="USA3" s="61"/>
      <c r="USB3" s="61"/>
      <c r="USC3" s="61"/>
      <c r="USD3" s="61"/>
      <c r="USE3" s="61"/>
      <c r="USF3" s="61"/>
      <c r="USG3" s="61"/>
      <c r="USH3" s="61"/>
      <c r="USI3" s="61"/>
      <c r="USJ3" s="61"/>
      <c r="USK3" s="61"/>
      <c r="USL3" s="61"/>
      <c r="USM3" s="61"/>
      <c r="USN3" s="61"/>
      <c r="USO3" s="61"/>
      <c r="USP3" s="61"/>
      <c r="USQ3" s="61"/>
      <c r="USR3" s="61"/>
      <c r="USS3" s="61"/>
      <c r="UST3" s="61"/>
      <c r="USU3" s="61"/>
      <c r="USV3" s="61"/>
      <c r="USW3" s="61"/>
      <c r="USX3" s="61"/>
      <c r="USY3" s="61"/>
      <c r="USZ3" s="61"/>
      <c r="UTA3" s="61"/>
      <c r="UTB3" s="61"/>
      <c r="UTC3" s="61"/>
      <c r="UTD3" s="61"/>
      <c r="UTE3" s="61"/>
      <c r="UTF3" s="61"/>
      <c r="UTG3" s="61"/>
      <c r="UTH3" s="61"/>
      <c r="UTI3" s="61"/>
      <c r="UTJ3" s="61"/>
      <c r="UTK3" s="61"/>
      <c r="UTL3" s="61"/>
      <c r="UTM3" s="61"/>
      <c r="UTN3" s="61"/>
      <c r="UTO3" s="61"/>
      <c r="UTP3" s="61"/>
      <c r="UTQ3" s="61"/>
      <c r="UTR3" s="61"/>
      <c r="UTS3" s="61"/>
      <c r="UTT3" s="61"/>
      <c r="UTU3" s="61"/>
      <c r="UTV3" s="61"/>
      <c r="UTW3" s="61"/>
      <c r="UTX3" s="61"/>
      <c r="UTY3" s="61"/>
      <c r="UTZ3" s="61"/>
      <c r="UUA3" s="61"/>
      <c r="UUB3" s="61"/>
      <c r="UUC3" s="61"/>
      <c r="UUD3" s="61"/>
      <c r="UUE3" s="61"/>
      <c r="UUF3" s="61"/>
      <c r="UUG3" s="61"/>
      <c r="UUH3" s="61"/>
      <c r="UUI3" s="61"/>
      <c r="UUJ3" s="61"/>
      <c r="UUK3" s="61"/>
      <c r="UUL3" s="61"/>
      <c r="UUM3" s="61"/>
      <c r="UUN3" s="61"/>
      <c r="UUO3" s="61"/>
      <c r="UUP3" s="61"/>
      <c r="UUQ3" s="61"/>
      <c r="UUR3" s="61"/>
      <c r="UUS3" s="61"/>
      <c r="UUT3" s="61"/>
      <c r="UUU3" s="61"/>
      <c r="UUV3" s="61"/>
      <c r="UUW3" s="61"/>
      <c r="UUX3" s="61"/>
      <c r="UUY3" s="61"/>
      <c r="UUZ3" s="61"/>
      <c r="UVA3" s="61"/>
      <c r="UVB3" s="61"/>
      <c r="UVC3" s="61"/>
      <c r="UVD3" s="61"/>
      <c r="UVE3" s="61"/>
      <c r="UVF3" s="61"/>
      <c r="UVG3" s="61"/>
      <c r="UVH3" s="61"/>
      <c r="UVI3" s="61"/>
      <c r="UVJ3" s="61"/>
      <c r="UVK3" s="61"/>
      <c r="UVL3" s="61"/>
      <c r="UVM3" s="61"/>
      <c r="UVN3" s="61"/>
      <c r="UVO3" s="61"/>
      <c r="UVP3" s="61"/>
      <c r="UVQ3" s="61"/>
      <c r="UVR3" s="61"/>
      <c r="UVS3" s="61"/>
      <c r="UVT3" s="61"/>
      <c r="UVU3" s="61"/>
      <c r="UVV3" s="61"/>
      <c r="UVW3" s="61"/>
      <c r="UVX3" s="61"/>
      <c r="UVY3" s="61"/>
      <c r="UVZ3" s="61"/>
      <c r="UWA3" s="61"/>
      <c r="UWB3" s="61"/>
      <c r="UWC3" s="61"/>
      <c r="UWD3" s="61"/>
      <c r="UWE3" s="61"/>
      <c r="UWF3" s="61"/>
      <c r="UWG3" s="61"/>
      <c r="UWH3" s="61"/>
      <c r="UWI3" s="61"/>
      <c r="UWJ3" s="61"/>
      <c r="UWK3" s="61"/>
      <c r="UWL3" s="61"/>
      <c r="UWM3" s="61"/>
      <c r="UWN3" s="61"/>
      <c r="UWO3" s="61"/>
      <c r="UWP3" s="61"/>
      <c r="UWQ3" s="61"/>
      <c r="UWR3" s="61"/>
      <c r="UWS3" s="61"/>
      <c r="UWT3" s="61"/>
      <c r="UWU3" s="61"/>
      <c r="UWV3" s="61"/>
      <c r="UWW3" s="61"/>
      <c r="UWX3" s="61"/>
      <c r="UWY3" s="61"/>
      <c r="UWZ3" s="61"/>
      <c r="UXA3" s="61"/>
      <c r="UXB3" s="61"/>
      <c r="UXC3" s="61"/>
      <c r="UXD3" s="61"/>
      <c r="UXE3" s="61"/>
      <c r="UXF3" s="61"/>
      <c r="UXG3" s="61"/>
      <c r="UXH3" s="61"/>
      <c r="UXI3" s="61"/>
      <c r="UXJ3" s="61"/>
      <c r="UXK3" s="61"/>
      <c r="UXL3" s="61"/>
      <c r="UXM3" s="61"/>
      <c r="UXN3" s="61"/>
      <c r="UXO3" s="61"/>
      <c r="UXP3" s="61"/>
      <c r="UXQ3" s="61"/>
      <c r="UXR3" s="61"/>
      <c r="UXS3" s="61"/>
      <c r="UXT3" s="61"/>
      <c r="UXU3" s="61"/>
      <c r="UXV3" s="61"/>
      <c r="UXW3" s="61"/>
      <c r="UXX3" s="61"/>
      <c r="UXY3" s="61"/>
      <c r="UXZ3" s="61"/>
      <c r="UYA3" s="61"/>
      <c r="UYB3" s="61"/>
      <c r="UYC3" s="61"/>
      <c r="UYD3" s="61"/>
      <c r="UYE3" s="61"/>
      <c r="UYF3" s="61"/>
      <c r="UYG3" s="61"/>
      <c r="UYH3" s="61"/>
      <c r="UYI3" s="61"/>
      <c r="UYJ3" s="61"/>
      <c r="UYK3" s="61"/>
      <c r="UYL3" s="61"/>
      <c r="UYM3" s="61"/>
      <c r="UYN3" s="61"/>
      <c r="UYO3" s="61"/>
      <c r="UYP3" s="61"/>
      <c r="UYQ3" s="61"/>
      <c r="UYR3" s="61"/>
      <c r="UYS3" s="61"/>
      <c r="UYT3" s="61"/>
      <c r="UYU3" s="61"/>
      <c r="UYV3" s="61"/>
      <c r="UYW3" s="61"/>
      <c r="UYX3" s="61"/>
      <c r="UYY3" s="61"/>
      <c r="UYZ3" s="61"/>
      <c r="UZA3" s="61"/>
      <c r="UZB3" s="61"/>
      <c r="UZC3" s="61"/>
      <c r="UZD3" s="61"/>
      <c r="UZE3" s="61"/>
      <c r="UZF3" s="61"/>
      <c r="UZG3" s="61"/>
      <c r="UZH3" s="61"/>
      <c r="UZI3" s="61"/>
      <c r="UZJ3" s="61"/>
      <c r="UZK3" s="61"/>
      <c r="UZL3" s="61"/>
      <c r="UZM3" s="61"/>
      <c r="UZN3" s="61"/>
      <c r="UZO3" s="61"/>
      <c r="UZP3" s="61"/>
      <c r="UZQ3" s="61"/>
      <c r="UZR3" s="61"/>
      <c r="UZS3" s="61"/>
      <c r="UZT3" s="61"/>
      <c r="UZU3" s="61"/>
      <c r="UZV3" s="61"/>
      <c r="UZW3" s="61"/>
      <c r="UZX3" s="61"/>
      <c r="UZY3" s="61"/>
      <c r="UZZ3" s="61"/>
      <c r="VAA3" s="61"/>
      <c r="VAB3" s="61"/>
      <c r="VAC3" s="61"/>
      <c r="VAD3" s="61"/>
      <c r="VAE3" s="61"/>
      <c r="VAF3" s="61"/>
      <c r="VAG3" s="61"/>
      <c r="VAH3" s="61"/>
      <c r="VAI3" s="61"/>
      <c r="VAJ3" s="61"/>
      <c r="VAK3" s="61"/>
      <c r="VAL3" s="61"/>
      <c r="VAM3" s="61"/>
      <c r="VAN3" s="61"/>
      <c r="VAO3" s="61"/>
      <c r="VAP3" s="61"/>
      <c r="VAQ3" s="61"/>
      <c r="VAR3" s="61"/>
      <c r="VAS3" s="61"/>
      <c r="VAT3" s="61"/>
      <c r="VAU3" s="61"/>
      <c r="VAV3" s="61"/>
      <c r="VAW3" s="61"/>
      <c r="VAX3" s="61"/>
      <c r="VAY3" s="61"/>
      <c r="VAZ3" s="61"/>
      <c r="VBA3" s="61"/>
      <c r="VBB3" s="61"/>
      <c r="VBC3" s="61"/>
      <c r="VBD3" s="61"/>
      <c r="VBE3" s="61"/>
      <c r="VBF3" s="61"/>
      <c r="VBG3" s="61"/>
      <c r="VBH3" s="61"/>
      <c r="VBI3" s="61"/>
      <c r="VBJ3" s="61"/>
      <c r="VBK3" s="61"/>
      <c r="VBL3" s="61"/>
      <c r="VBM3" s="61"/>
      <c r="VBN3" s="61"/>
      <c r="VBO3" s="61"/>
      <c r="VBP3" s="61"/>
      <c r="VBQ3" s="61"/>
      <c r="VBR3" s="61"/>
      <c r="VBS3" s="61"/>
      <c r="VBT3" s="61"/>
      <c r="VBU3" s="61"/>
      <c r="VBV3" s="61"/>
      <c r="VBW3" s="61"/>
      <c r="VBX3" s="61"/>
      <c r="VBY3" s="61"/>
      <c r="VBZ3" s="61"/>
      <c r="VCA3" s="61"/>
      <c r="VCB3" s="61"/>
      <c r="VCC3" s="61"/>
      <c r="VCD3" s="61"/>
      <c r="VCE3" s="61"/>
      <c r="VCF3" s="61"/>
      <c r="VCG3" s="61"/>
      <c r="VCH3" s="61"/>
      <c r="VCI3" s="61"/>
      <c r="VCJ3" s="61"/>
      <c r="VCK3" s="61"/>
      <c r="VCL3" s="61"/>
      <c r="VCM3" s="61"/>
      <c r="VCN3" s="61"/>
      <c r="VCO3" s="61"/>
      <c r="VCP3" s="61"/>
      <c r="VCQ3" s="61"/>
      <c r="VCR3" s="61"/>
      <c r="VCS3" s="61"/>
      <c r="VCT3" s="61"/>
      <c r="VCU3" s="61"/>
      <c r="VCV3" s="61"/>
      <c r="VCW3" s="61"/>
      <c r="VCX3" s="61"/>
      <c r="VCY3" s="61"/>
      <c r="VCZ3" s="61"/>
      <c r="VDA3" s="61"/>
      <c r="VDB3" s="61"/>
      <c r="VDC3" s="61"/>
      <c r="VDD3" s="61"/>
      <c r="VDE3" s="61"/>
      <c r="VDF3" s="61"/>
      <c r="VDG3" s="61"/>
      <c r="VDH3" s="61"/>
      <c r="VDI3" s="61"/>
      <c r="VDJ3" s="61"/>
      <c r="VDK3" s="61"/>
      <c r="VDL3" s="61"/>
      <c r="VDM3" s="61"/>
      <c r="VDN3" s="61"/>
      <c r="VDO3" s="61"/>
      <c r="VDP3" s="61"/>
      <c r="VDQ3" s="61"/>
      <c r="VDR3" s="61"/>
      <c r="VDS3" s="61"/>
      <c r="VDT3" s="61"/>
      <c r="VDU3" s="61"/>
      <c r="VDV3" s="61"/>
      <c r="VDW3" s="61"/>
      <c r="VDX3" s="61"/>
      <c r="VDY3" s="61"/>
      <c r="VDZ3" s="61"/>
      <c r="VEA3" s="61"/>
      <c r="VEB3" s="61"/>
      <c r="VEC3" s="61"/>
      <c r="VED3" s="61"/>
      <c r="VEE3" s="61"/>
      <c r="VEF3" s="61"/>
      <c r="VEG3" s="61"/>
      <c r="VEH3" s="61"/>
      <c r="VEI3" s="61"/>
      <c r="VEJ3" s="61"/>
      <c r="VEK3" s="61"/>
      <c r="VEL3" s="61"/>
      <c r="VEM3" s="61"/>
      <c r="VEN3" s="61"/>
      <c r="VEO3" s="61"/>
      <c r="VEP3" s="61"/>
      <c r="VEQ3" s="61"/>
      <c r="VER3" s="61"/>
      <c r="VES3" s="61"/>
      <c r="VET3" s="61"/>
      <c r="VEU3" s="61"/>
      <c r="VEV3" s="61"/>
      <c r="VEW3" s="61"/>
      <c r="VEX3" s="61"/>
      <c r="VEY3" s="61"/>
      <c r="VEZ3" s="61"/>
      <c r="VFA3" s="61"/>
      <c r="VFB3" s="61"/>
      <c r="VFC3" s="61"/>
      <c r="VFD3" s="61"/>
      <c r="VFE3" s="61"/>
      <c r="VFF3" s="61"/>
      <c r="VFG3" s="61"/>
      <c r="VFH3" s="61"/>
      <c r="VFI3" s="61"/>
      <c r="VFJ3" s="61"/>
      <c r="VFK3" s="61"/>
      <c r="VFL3" s="61"/>
      <c r="VFM3" s="61"/>
      <c r="VFN3" s="61"/>
      <c r="VFO3" s="61"/>
      <c r="VFP3" s="61"/>
      <c r="VFQ3" s="61"/>
      <c r="VFR3" s="61"/>
      <c r="VFS3" s="61"/>
      <c r="VFT3" s="61"/>
      <c r="VFU3" s="61"/>
      <c r="VFV3" s="61"/>
      <c r="VFW3" s="61"/>
      <c r="VFX3" s="61"/>
      <c r="VFY3" s="61"/>
      <c r="VFZ3" s="61"/>
      <c r="VGA3" s="61"/>
      <c r="VGB3" s="61"/>
      <c r="VGC3" s="61"/>
      <c r="VGD3" s="61"/>
      <c r="VGE3" s="61"/>
      <c r="VGF3" s="61"/>
      <c r="VGG3" s="61"/>
      <c r="VGH3" s="61"/>
      <c r="VGI3" s="61"/>
      <c r="VGJ3" s="61"/>
      <c r="VGK3" s="61"/>
      <c r="VGL3" s="61"/>
      <c r="VGM3" s="61"/>
      <c r="VGN3" s="61"/>
      <c r="VGO3" s="61"/>
      <c r="VGP3" s="61"/>
      <c r="VGQ3" s="61"/>
      <c r="VGR3" s="61"/>
      <c r="VGS3" s="61"/>
      <c r="VGT3" s="61"/>
      <c r="VGU3" s="61"/>
      <c r="VGV3" s="61"/>
      <c r="VGW3" s="61"/>
      <c r="VGX3" s="61"/>
      <c r="VGY3" s="61"/>
      <c r="VGZ3" s="61"/>
      <c r="VHA3" s="61"/>
      <c r="VHB3" s="61"/>
      <c r="VHC3" s="61"/>
      <c r="VHD3" s="61"/>
      <c r="VHE3" s="61"/>
      <c r="VHF3" s="61"/>
      <c r="VHG3" s="61"/>
      <c r="VHH3" s="61"/>
      <c r="VHI3" s="61"/>
      <c r="VHJ3" s="61"/>
      <c r="VHK3" s="61"/>
      <c r="VHL3" s="61"/>
      <c r="VHM3" s="61"/>
      <c r="VHN3" s="61"/>
      <c r="VHO3" s="61"/>
      <c r="VHP3" s="61"/>
      <c r="VHQ3" s="61"/>
      <c r="VHR3" s="61"/>
      <c r="VHS3" s="61"/>
      <c r="VHT3" s="61"/>
      <c r="VHU3" s="61"/>
      <c r="VHV3" s="61"/>
      <c r="VHW3" s="61"/>
      <c r="VHX3" s="61"/>
      <c r="VHY3" s="61"/>
      <c r="VHZ3" s="61"/>
      <c r="VIA3" s="61"/>
      <c r="VIB3" s="61"/>
      <c r="VIC3" s="61"/>
      <c r="VID3" s="61"/>
      <c r="VIE3" s="61"/>
      <c r="VIF3" s="61"/>
      <c r="VIG3" s="61"/>
      <c r="VIH3" s="61"/>
      <c r="VII3" s="61"/>
      <c r="VIJ3" s="61"/>
      <c r="VIK3" s="61"/>
      <c r="VIL3" s="61"/>
      <c r="VIM3" s="61"/>
      <c r="VIN3" s="61"/>
      <c r="VIO3" s="61"/>
      <c r="VIP3" s="61"/>
      <c r="VIQ3" s="61"/>
      <c r="VIR3" s="61"/>
      <c r="VIS3" s="61"/>
      <c r="VIT3" s="61"/>
      <c r="VIU3" s="61"/>
      <c r="VIV3" s="61"/>
      <c r="VIW3" s="61"/>
      <c r="VIX3" s="61"/>
      <c r="VIY3" s="61"/>
      <c r="VIZ3" s="61"/>
      <c r="VJA3" s="61"/>
      <c r="VJB3" s="61"/>
      <c r="VJC3" s="61"/>
      <c r="VJD3" s="61"/>
      <c r="VJE3" s="61"/>
      <c r="VJF3" s="61"/>
      <c r="VJG3" s="61"/>
      <c r="VJH3" s="61"/>
      <c r="VJI3" s="61"/>
      <c r="VJJ3" s="61"/>
      <c r="VJK3" s="61"/>
      <c r="VJL3" s="61"/>
      <c r="VJM3" s="61"/>
      <c r="VJN3" s="61"/>
      <c r="VJO3" s="61"/>
      <c r="VJP3" s="61"/>
      <c r="VJQ3" s="61"/>
      <c r="VJR3" s="61"/>
      <c r="VJS3" s="61"/>
      <c r="VJT3" s="61"/>
      <c r="VJU3" s="61"/>
      <c r="VJV3" s="61"/>
      <c r="VJW3" s="61"/>
      <c r="VJX3" s="61"/>
      <c r="VJY3" s="61"/>
      <c r="VJZ3" s="61"/>
      <c r="VKA3" s="61"/>
      <c r="VKB3" s="61"/>
      <c r="VKC3" s="61"/>
      <c r="VKD3" s="61"/>
      <c r="VKE3" s="61"/>
      <c r="VKF3" s="61"/>
      <c r="VKG3" s="61"/>
      <c r="VKH3" s="61"/>
      <c r="VKI3" s="61"/>
      <c r="VKJ3" s="61"/>
      <c r="VKK3" s="61"/>
      <c r="VKL3" s="61"/>
      <c r="VKM3" s="61"/>
      <c r="VKN3" s="61"/>
      <c r="VKO3" s="61"/>
      <c r="VKP3" s="61"/>
      <c r="VKQ3" s="61"/>
      <c r="VKR3" s="61"/>
      <c r="VKS3" s="61"/>
      <c r="VKT3" s="61"/>
      <c r="VKU3" s="61"/>
      <c r="VKV3" s="61"/>
      <c r="VKW3" s="61"/>
      <c r="VKX3" s="61"/>
      <c r="VKY3" s="61"/>
      <c r="VKZ3" s="61"/>
      <c r="VLA3" s="61"/>
      <c r="VLB3" s="61"/>
      <c r="VLC3" s="61"/>
      <c r="VLD3" s="61"/>
      <c r="VLE3" s="61"/>
      <c r="VLF3" s="61"/>
      <c r="VLG3" s="61"/>
      <c r="VLH3" s="61"/>
      <c r="VLI3" s="61"/>
      <c r="VLJ3" s="61"/>
      <c r="VLK3" s="61"/>
      <c r="VLL3" s="61"/>
      <c r="VLM3" s="61"/>
      <c r="VLN3" s="61"/>
      <c r="VLO3" s="61"/>
      <c r="VLP3" s="61"/>
      <c r="VLQ3" s="61"/>
      <c r="VLR3" s="61"/>
      <c r="VLS3" s="61"/>
      <c r="VLT3" s="61"/>
      <c r="VLU3" s="61"/>
      <c r="VLV3" s="61"/>
      <c r="VLW3" s="61"/>
      <c r="VLX3" s="61"/>
      <c r="VLY3" s="61"/>
      <c r="VLZ3" s="61"/>
      <c r="VMA3" s="61"/>
      <c r="VMB3" s="61"/>
      <c r="VMC3" s="61"/>
      <c r="VMD3" s="61"/>
      <c r="VME3" s="61"/>
      <c r="VMF3" s="61"/>
      <c r="VMG3" s="61"/>
      <c r="VMH3" s="61"/>
      <c r="VMI3" s="61"/>
      <c r="VMJ3" s="61"/>
      <c r="VMK3" s="61"/>
      <c r="VML3" s="61"/>
      <c r="VMM3" s="61"/>
      <c r="VMN3" s="61"/>
      <c r="VMO3" s="61"/>
      <c r="VMP3" s="61"/>
      <c r="VMQ3" s="61"/>
      <c r="VMR3" s="61"/>
      <c r="VMS3" s="61"/>
      <c r="VMT3" s="61"/>
      <c r="VMU3" s="61"/>
      <c r="VMV3" s="61"/>
      <c r="VMW3" s="61"/>
      <c r="VMX3" s="61"/>
      <c r="VMY3" s="61"/>
      <c r="VMZ3" s="61"/>
      <c r="VNA3" s="61"/>
      <c r="VNB3" s="61"/>
      <c r="VNC3" s="61"/>
      <c r="VND3" s="61"/>
      <c r="VNE3" s="61"/>
      <c r="VNF3" s="61"/>
      <c r="VNG3" s="61"/>
      <c r="VNH3" s="61"/>
      <c r="VNI3" s="61"/>
      <c r="VNJ3" s="61"/>
      <c r="VNK3" s="61"/>
      <c r="VNL3" s="61"/>
      <c r="VNM3" s="61"/>
      <c r="VNN3" s="61"/>
      <c r="VNO3" s="61"/>
      <c r="VNP3" s="61"/>
      <c r="VNQ3" s="61"/>
      <c r="VNR3" s="61"/>
      <c r="VNS3" s="61"/>
      <c r="VNT3" s="61"/>
      <c r="VNU3" s="61"/>
      <c r="VNV3" s="61"/>
      <c r="VNW3" s="61"/>
      <c r="VNX3" s="61"/>
      <c r="VNY3" s="61"/>
      <c r="VNZ3" s="61"/>
      <c r="VOA3" s="61"/>
      <c r="VOB3" s="61"/>
      <c r="VOC3" s="61"/>
      <c r="VOD3" s="61"/>
      <c r="VOE3" s="61"/>
      <c r="VOF3" s="61"/>
      <c r="VOG3" s="61"/>
      <c r="VOH3" s="61"/>
      <c r="VOI3" s="61"/>
      <c r="VOJ3" s="61"/>
      <c r="VOK3" s="61"/>
      <c r="VOL3" s="61"/>
      <c r="VOM3" s="61"/>
      <c r="VON3" s="61"/>
      <c r="VOO3" s="61"/>
      <c r="VOP3" s="61"/>
      <c r="VOQ3" s="61"/>
      <c r="VOR3" s="61"/>
      <c r="VOS3" s="61"/>
      <c r="VOT3" s="61"/>
      <c r="VOU3" s="61"/>
      <c r="VOV3" s="61"/>
      <c r="VOW3" s="61"/>
      <c r="VOX3" s="61"/>
      <c r="VOY3" s="61"/>
      <c r="VOZ3" s="61"/>
      <c r="VPA3" s="61"/>
      <c r="VPB3" s="61"/>
      <c r="VPC3" s="61"/>
      <c r="VPD3" s="61"/>
      <c r="VPE3" s="61"/>
      <c r="VPF3" s="61"/>
      <c r="VPG3" s="61"/>
      <c r="VPH3" s="61"/>
      <c r="VPI3" s="61"/>
      <c r="VPJ3" s="61"/>
      <c r="VPK3" s="61"/>
      <c r="VPL3" s="61"/>
      <c r="VPM3" s="61"/>
      <c r="VPN3" s="61"/>
      <c r="VPO3" s="61"/>
      <c r="VPP3" s="61"/>
      <c r="VPQ3" s="61"/>
      <c r="VPR3" s="61"/>
      <c r="VPS3" s="61"/>
      <c r="VPT3" s="61"/>
      <c r="VPU3" s="61"/>
      <c r="VPV3" s="61"/>
      <c r="VPW3" s="61"/>
      <c r="VPX3" s="61"/>
      <c r="VPY3" s="61"/>
      <c r="VPZ3" s="61"/>
      <c r="VQA3" s="61"/>
      <c r="VQB3" s="61"/>
      <c r="VQC3" s="61"/>
      <c r="VQD3" s="61"/>
      <c r="VQE3" s="61"/>
      <c r="VQF3" s="61"/>
      <c r="VQG3" s="61"/>
      <c r="VQH3" s="61"/>
      <c r="VQI3" s="61"/>
      <c r="VQJ3" s="61"/>
      <c r="VQK3" s="61"/>
      <c r="VQL3" s="61"/>
      <c r="VQM3" s="61"/>
      <c r="VQN3" s="61"/>
      <c r="VQO3" s="61"/>
      <c r="VQP3" s="61"/>
      <c r="VQQ3" s="61"/>
      <c r="VQR3" s="61"/>
      <c r="VQS3" s="61"/>
      <c r="VQT3" s="61"/>
      <c r="VQU3" s="61"/>
      <c r="VQV3" s="61"/>
      <c r="VQW3" s="61"/>
      <c r="VQX3" s="61"/>
      <c r="VQY3" s="61"/>
      <c r="VQZ3" s="61"/>
      <c r="VRA3" s="61"/>
      <c r="VRB3" s="61"/>
      <c r="VRC3" s="61"/>
      <c r="VRD3" s="61"/>
      <c r="VRE3" s="61"/>
      <c r="VRF3" s="61"/>
      <c r="VRG3" s="61"/>
      <c r="VRH3" s="61"/>
      <c r="VRI3" s="61"/>
      <c r="VRJ3" s="61"/>
      <c r="VRK3" s="61"/>
      <c r="VRL3" s="61"/>
      <c r="VRM3" s="61"/>
      <c r="VRN3" s="61"/>
      <c r="VRO3" s="61"/>
      <c r="VRP3" s="61"/>
      <c r="VRQ3" s="61"/>
      <c r="VRR3" s="61"/>
      <c r="VRS3" s="61"/>
      <c r="VRT3" s="61"/>
      <c r="VRU3" s="61"/>
      <c r="VRV3" s="61"/>
      <c r="VRW3" s="61"/>
      <c r="VRX3" s="61"/>
      <c r="VRY3" s="61"/>
      <c r="VRZ3" s="61"/>
      <c r="VSA3" s="61"/>
      <c r="VSB3" s="61"/>
      <c r="VSC3" s="61"/>
      <c r="VSD3" s="61"/>
      <c r="VSE3" s="61"/>
      <c r="VSF3" s="61"/>
      <c r="VSG3" s="61"/>
      <c r="VSH3" s="61"/>
      <c r="VSI3" s="61"/>
      <c r="VSJ3" s="61"/>
      <c r="VSK3" s="61"/>
      <c r="VSL3" s="61"/>
      <c r="VSM3" s="61"/>
      <c r="VSN3" s="61"/>
      <c r="VSO3" s="61"/>
      <c r="VSP3" s="61"/>
      <c r="VSQ3" s="61"/>
      <c r="VSR3" s="61"/>
      <c r="VSS3" s="61"/>
      <c r="VST3" s="61"/>
      <c r="VSU3" s="61"/>
      <c r="VSV3" s="61"/>
      <c r="VSW3" s="61"/>
      <c r="VSX3" s="61"/>
      <c r="VSY3" s="61"/>
      <c r="VSZ3" s="61"/>
      <c r="VTA3" s="61"/>
      <c r="VTB3" s="61"/>
      <c r="VTC3" s="61"/>
      <c r="VTD3" s="61"/>
      <c r="VTE3" s="61"/>
      <c r="VTF3" s="61"/>
      <c r="VTG3" s="61"/>
      <c r="VTH3" s="61"/>
      <c r="VTI3" s="61"/>
      <c r="VTJ3" s="61"/>
      <c r="VTK3" s="61"/>
      <c r="VTL3" s="61"/>
      <c r="VTM3" s="61"/>
      <c r="VTN3" s="61"/>
      <c r="VTO3" s="61"/>
      <c r="VTP3" s="61"/>
      <c r="VTQ3" s="61"/>
      <c r="VTR3" s="61"/>
      <c r="VTS3" s="61"/>
      <c r="VTT3" s="61"/>
      <c r="VTU3" s="61"/>
      <c r="VTV3" s="61"/>
      <c r="VTW3" s="61"/>
      <c r="VTX3" s="61"/>
      <c r="VTY3" s="61"/>
      <c r="VTZ3" s="61"/>
      <c r="VUA3" s="61"/>
      <c r="VUB3" s="61"/>
      <c r="VUC3" s="61"/>
      <c r="VUD3" s="61"/>
      <c r="VUE3" s="61"/>
      <c r="VUF3" s="61"/>
      <c r="VUG3" s="61"/>
      <c r="VUH3" s="61"/>
      <c r="VUI3" s="61"/>
      <c r="VUJ3" s="61"/>
      <c r="VUK3" s="61"/>
      <c r="VUL3" s="61"/>
      <c r="VUM3" s="61"/>
      <c r="VUN3" s="61"/>
      <c r="VUO3" s="61"/>
      <c r="VUP3" s="61"/>
      <c r="VUQ3" s="61"/>
      <c r="VUR3" s="61"/>
      <c r="VUS3" s="61"/>
      <c r="VUT3" s="61"/>
      <c r="VUU3" s="61"/>
      <c r="VUV3" s="61"/>
      <c r="VUW3" s="61"/>
      <c r="VUX3" s="61"/>
      <c r="VUY3" s="61"/>
      <c r="VUZ3" s="61"/>
      <c r="VVA3" s="61"/>
      <c r="VVB3" s="61"/>
      <c r="VVC3" s="61"/>
      <c r="VVD3" s="61"/>
      <c r="VVE3" s="61"/>
      <c r="VVF3" s="61"/>
      <c r="VVG3" s="61"/>
      <c r="VVH3" s="61"/>
      <c r="VVI3" s="61"/>
      <c r="VVJ3" s="61"/>
      <c r="VVK3" s="61"/>
      <c r="VVL3" s="61"/>
      <c r="VVM3" s="61"/>
      <c r="VVN3" s="61"/>
      <c r="VVO3" s="61"/>
      <c r="VVP3" s="61"/>
      <c r="VVQ3" s="61"/>
      <c r="VVR3" s="61"/>
      <c r="VVS3" s="61"/>
      <c r="VVT3" s="61"/>
      <c r="VVU3" s="61"/>
      <c r="VVV3" s="61"/>
      <c r="VVW3" s="61"/>
      <c r="VVX3" s="61"/>
      <c r="VVY3" s="61"/>
      <c r="VVZ3" s="61"/>
      <c r="VWA3" s="61"/>
      <c r="VWB3" s="61"/>
      <c r="VWC3" s="61"/>
      <c r="VWD3" s="61"/>
      <c r="VWE3" s="61"/>
      <c r="VWF3" s="61"/>
      <c r="VWG3" s="61"/>
      <c r="VWH3" s="61"/>
      <c r="VWI3" s="61"/>
      <c r="VWJ3" s="61"/>
      <c r="VWK3" s="61"/>
      <c r="VWL3" s="61"/>
      <c r="VWM3" s="61"/>
      <c r="VWN3" s="61"/>
      <c r="VWO3" s="61"/>
      <c r="VWP3" s="61"/>
      <c r="VWQ3" s="61"/>
      <c r="VWR3" s="61"/>
      <c r="VWS3" s="61"/>
      <c r="VWT3" s="61"/>
      <c r="VWU3" s="61"/>
      <c r="VWV3" s="61"/>
      <c r="VWW3" s="61"/>
      <c r="VWX3" s="61"/>
      <c r="VWY3" s="61"/>
      <c r="VWZ3" s="61"/>
      <c r="VXA3" s="61"/>
      <c r="VXB3" s="61"/>
      <c r="VXC3" s="61"/>
      <c r="VXD3" s="61"/>
      <c r="VXE3" s="61"/>
      <c r="VXF3" s="61"/>
      <c r="VXG3" s="61"/>
      <c r="VXH3" s="61"/>
      <c r="VXI3" s="61"/>
      <c r="VXJ3" s="61"/>
      <c r="VXK3" s="61"/>
      <c r="VXL3" s="61"/>
      <c r="VXM3" s="61"/>
      <c r="VXN3" s="61"/>
      <c r="VXO3" s="61"/>
      <c r="VXP3" s="61"/>
      <c r="VXQ3" s="61"/>
      <c r="VXR3" s="61"/>
      <c r="VXS3" s="61"/>
      <c r="VXT3" s="61"/>
      <c r="VXU3" s="61"/>
      <c r="VXV3" s="61"/>
      <c r="VXW3" s="61"/>
      <c r="VXX3" s="61"/>
      <c r="VXY3" s="61"/>
      <c r="VXZ3" s="61"/>
      <c r="VYA3" s="61"/>
      <c r="VYB3" s="61"/>
      <c r="VYC3" s="61"/>
      <c r="VYD3" s="61"/>
      <c r="VYE3" s="61"/>
      <c r="VYF3" s="61"/>
      <c r="VYG3" s="61"/>
      <c r="VYH3" s="61"/>
      <c r="VYI3" s="61"/>
      <c r="VYJ3" s="61"/>
      <c r="VYK3" s="61"/>
      <c r="VYL3" s="61"/>
      <c r="VYM3" s="61"/>
      <c r="VYN3" s="61"/>
      <c r="VYO3" s="61"/>
      <c r="VYP3" s="61"/>
      <c r="VYQ3" s="61"/>
      <c r="VYR3" s="61"/>
      <c r="VYS3" s="61"/>
      <c r="VYT3" s="61"/>
      <c r="VYU3" s="61"/>
      <c r="VYV3" s="61"/>
      <c r="VYW3" s="61"/>
      <c r="VYX3" s="61"/>
      <c r="VYY3" s="61"/>
      <c r="VYZ3" s="61"/>
      <c r="VZA3" s="61"/>
      <c r="VZB3" s="61"/>
      <c r="VZC3" s="61"/>
      <c r="VZD3" s="61"/>
      <c r="VZE3" s="61"/>
      <c r="VZF3" s="61"/>
      <c r="VZG3" s="61"/>
      <c r="VZH3" s="61"/>
      <c r="VZI3" s="61"/>
      <c r="VZJ3" s="61"/>
      <c r="VZK3" s="61"/>
      <c r="VZL3" s="61"/>
      <c r="VZM3" s="61"/>
      <c r="VZN3" s="61"/>
      <c r="VZO3" s="61"/>
      <c r="VZP3" s="61"/>
      <c r="VZQ3" s="61"/>
      <c r="VZR3" s="61"/>
      <c r="VZS3" s="61"/>
      <c r="VZT3" s="61"/>
      <c r="VZU3" s="61"/>
      <c r="VZV3" s="61"/>
      <c r="VZW3" s="61"/>
      <c r="VZX3" s="61"/>
      <c r="VZY3" s="61"/>
      <c r="VZZ3" s="61"/>
      <c r="WAA3" s="61"/>
      <c r="WAB3" s="61"/>
      <c r="WAC3" s="61"/>
      <c r="WAD3" s="61"/>
      <c r="WAE3" s="61"/>
      <c r="WAF3" s="61"/>
      <c r="WAG3" s="61"/>
      <c r="WAH3" s="61"/>
      <c r="WAI3" s="61"/>
      <c r="WAJ3" s="61"/>
      <c r="WAK3" s="61"/>
      <c r="WAL3" s="61"/>
      <c r="WAM3" s="61"/>
      <c r="WAN3" s="61"/>
      <c r="WAO3" s="61"/>
      <c r="WAP3" s="61"/>
      <c r="WAQ3" s="61"/>
      <c r="WAR3" s="61"/>
      <c r="WAS3" s="61"/>
      <c r="WAT3" s="61"/>
      <c r="WAU3" s="61"/>
      <c r="WAV3" s="61"/>
      <c r="WAW3" s="61"/>
      <c r="WAX3" s="61"/>
      <c r="WAY3" s="61"/>
      <c r="WAZ3" s="61"/>
      <c r="WBA3" s="61"/>
      <c r="WBB3" s="61"/>
      <c r="WBC3" s="61"/>
      <c r="WBD3" s="61"/>
      <c r="WBE3" s="61"/>
      <c r="WBF3" s="61"/>
      <c r="WBG3" s="61"/>
      <c r="WBH3" s="61"/>
      <c r="WBI3" s="61"/>
      <c r="WBJ3" s="61"/>
      <c r="WBK3" s="61"/>
      <c r="WBL3" s="61"/>
      <c r="WBM3" s="61"/>
      <c r="WBN3" s="61"/>
      <c r="WBO3" s="61"/>
      <c r="WBP3" s="61"/>
      <c r="WBQ3" s="61"/>
      <c r="WBR3" s="61"/>
      <c r="WBS3" s="61"/>
      <c r="WBT3" s="61"/>
      <c r="WBU3" s="61"/>
      <c r="WBV3" s="61"/>
      <c r="WBW3" s="61"/>
      <c r="WBX3" s="61"/>
      <c r="WBY3" s="61"/>
      <c r="WBZ3" s="61"/>
      <c r="WCA3" s="61"/>
      <c r="WCB3" s="61"/>
      <c r="WCC3" s="61"/>
      <c r="WCD3" s="61"/>
      <c r="WCE3" s="61"/>
      <c r="WCF3" s="61"/>
      <c r="WCG3" s="61"/>
      <c r="WCH3" s="61"/>
      <c r="WCI3" s="61"/>
      <c r="WCJ3" s="61"/>
      <c r="WCK3" s="61"/>
      <c r="WCL3" s="61"/>
      <c r="WCM3" s="61"/>
      <c r="WCN3" s="61"/>
      <c r="WCO3" s="61"/>
      <c r="WCP3" s="61"/>
      <c r="WCQ3" s="61"/>
      <c r="WCR3" s="61"/>
      <c r="WCS3" s="61"/>
      <c r="WCT3" s="61"/>
      <c r="WCU3" s="61"/>
      <c r="WCV3" s="61"/>
      <c r="WCW3" s="61"/>
      <c r="WCX3" s="61"/>
      <c r="WCY3" s="61"/>
      <c r="WCZ3" s="61"/>
      <c r="WDA3" s="61"/>
      <c r="WDB3" s="61"/>
      <c r="WDC3" s="61"/>
      <c r="WDD3" s="61"/>
      <c r="WDE3" s="61"/>
      <c r="WDF3" s="61"/>
      <c r="WDG3" s="61"/>
      <c r="WDH3" s="61"/>
      <c r="WDI3" s="61"/>
      <c r="WDJ3" s="61"/>
      <c r="WDK3" s="61"/>
      <c r="WDL3" s="61"/>
      <c r="WDM3" s="61"/>
      <c r="WDN3" s="61"/>
      <c r="WDO3" s="61"/>
      <c r="WDP3" s="61"/>
      <c r="WDQ3" s="61"/>
      <c r="WDR3" s="61"/>
      <c r="WDS3" s="61"/>
      <c r="WDT3" s="61"/>
      <c r="WDU3" s="61"/>
      <c r="WDV3" s="61"/>
      <c r="WDW3" s="61"/>
      <c r="WDX3" s="61"/>
      <c r="WDY3" s="61"/>
      <c r="WDZ3" s="61"/>
      <c r="WEA3" s="61"/>
      <c r="WEB3" s="61"/>
      <c r="WEC3" s="61"/>
      <c r="WED3" s="61"/>
      <c r="WEE3" s="61"/>
      <c r="WEF3" s="61"/>
      <c r="WEG3" s="61"/>
      <c r="WEH3" s="61"/>
      <c r="WEI3" s="61"/>
      <c r="WEJ3" s="61"/>
      <c r="WEK3" s="61"/>
      <c r="WEL3" s="61"/>
      <c r="WEM3" s="61"/>
      <c r="WEN3" s="61"/>
      <c r="WEO3" s="61"/>
      <c r="WEP3" s="61"/>
      <c r="WEQ3" s="61"/>
      <c r="WER3" s="61"/>
      <c r="WES3" s="61"/>
      <c r="WET3" s="61"/>
      <c r="WEU3" s="61"/>
      <c r="WEV3" s="61"/>
      <c r="WEW3" s="61"/>
      <c r="WEX3" s="61"/>
      <c r="WEY3" s="61"/>
      <c r="WEZ3" s="61"/>
      <c r="WFA3" s="61"/>
      <c r="WFB3" s="61"/>
      <c r="WFC3" s="61"/>
      <c r="WFD3" s="61"/>
      <c r="WFE3" s="61"/>
      <c r="WFF3" s="61"/>
      <c r="WFG3" s="61"/>
      <c r="WFH3" s="61"/>
      <c r="WFI3" s="61"/>
      <c r="WFJ3" s="61"/>
      <c r="WFK3" s="61"/>
      <c r="WFL3" s="61"/>
      <c r="WFM3" s="61"/>
      <c r="WFN3" s="61"/>
      <c r="WFO3" s="61"/>
      <c r="WFP3" s="61"/>
      <c r="WFQ3" s="61"/>
      <c r="WFR3" s="61"/>
      <c r="WFS3" s="61"/>
      <c r="WFT3" s="61"/>
      <c r="WFU3" s="61"/>
      <c r="WFV3" s="61"/>
      <c r="WFW3" s="61"/>
      <c r="WFX3" s="61"/>
      <c r="WFY3" s="61"/>
      <c r="WFZ3" s="61"/>
      <c r="WGA3" s="61"/>
      <c r="WGB3" s="61"/>
      <c r="WGC3" s="61"/>
      <c r="WGD3" s="61"/>
      <c r="WGE3" s="61"/>
      <c r="WGF3" s="61"/>
      <c r="WGG3" s="61"/>
      <c r="WGH3" s="61"/>
      <c r="WGI3" s="61"/>
      <c r="WGJ3" s="61"/>
      <c r="WGK3" s="61"/>
      <c r="WGL3" s="61"/>
      <c r="WGM3" s="61"/>
      <c r="WGN3" s="61"/>
      <c r="WGO3" s="61"/>
      <c r="WGP3" s="61"/>
      <c r="WGQ3" s="61"/>
      <c r="WGR3" s="61"/>
      <c r="WGS3" s="61"/>
      <c r="WGT3" s="61"/>
      <c r="WGU3" s="61"/>
      <c r="WGV3" s="61"/>
      <c r="WGW3" s="61"/>
      <c r="WGX3" s="61"/>
      <c r="WGY3" s="61"/>
      <c r="WGZ3" s="61"/>
      <c r="WHA3" s="61"/>
      <c r="WHB3" s="61"/>
      <c r="WHC3" s="61"/>
      <c r="WHD3" s="61"/>
      <c r="WHE3" s="61"/>
      <c r="WHF3" s="61"/>
      <c r="WHG3" s="61"/>
      <c r="WHH3" s="61"/>
      <c r="WHI3" s="61"/>
      <c r="WHJ3" s="61"/>
      <c r="WHK3" s="61"/>
      <c r="WHL3" s="61"/>
      <c r="WHM3" s="61"/>
      <c r="WHN3" s="61"/>
      <c r="WHO3" s="61"/>
      <c r="WHP3" s="61"/>
      <c r="WHQ3" s="61"/>
      <c r="WHR3" s="61"/>
      <c r="WHS3" s="61"/>
      <c r="WHT3" s="61"/>
      <c r="WHU3" s="61"/>
      <c r="WHV3" s="61"/>
      <c r="WHW3" s="61"/>
      <c r="WHX3" s="61"/>
      <c r="WHY3" s="61"/>
      <c r="WHZ3" s="61"/>
      <c r="WIA3" s="61"/>
      <c r="WIB3" s="61"/>
      <c r="WIC3" s="61"/>
      <c r="WID3" s="61"/>
      <c r="WIE3" s="61"/>
      <c r="WIF3" s="61"/>
      <c r="WIG3" s="61"/>
      <c r="WIH3" s="61"/>
      <c r="WII3" s="61"/>
      <c r="WIJ3" s="61"/>
      <c r="WIK3" s="61"/>
      <c r="WIL3" s="61"/>
      <c r="WIM3" s="61"/>
      <c r="WIN3" s="61"/>
      <c r="WIO3" s="61"/>
      <c r="WIP3" s="61"/>
      <c r="WIQ3" s="61"/>
      <c r="WIR3" s="61"/>
      <c r="WIS3" s="61"/>
      <c r="WIT3" s="61"/>
      <c r="WIU3" s="61"/>
      <c r="WIV3" s="61"/>
      <c r="WIW3" s="61"/>
      <c r="WIX3" s="61"/>
      <c r="WIY3" s="61"/>
      <c r="WIZ3" s="61"/>
      <c r="WJA3" s="61"/>
      <c r="WJB3" s="61"/>
      <c r="WJC3" s="61"/>
      <c r="WJD3" s="61"/>
      <c r="WJE3" s="61"/>
      <c r="WJF3" s="61"/>
      <c r="WJG3" s="61"/>
      <c r="WJH3" s="61"/>
      <c r="WJI3" s="61"/>
      <c r="WJJ3" s="61"/>
      <c r="WJK3" s="61"/>
      <c r="WJL3" s="61"/>
      <c r="WJM3" s="61"/>
      <c r="WJN3" s="61"/>
      <c r="WJO3" s="61"/>
      <c r="WJP3" s="61"/>
      <c r="WJQ3" s="61"/>
      <c r="WJR3" s="61"/>
      <c r="WJS3" s="61"/>
      <c r="WJT3" s="61"/>
      <c r="WJU3" s="61"/>
      <c r="WJV3" s="61"/>
      <c r="WJW3" s="61"/>
      <c r="WJX3" s="61"/>
      <c r="WJY3" s="61"/>
      <c r="WJZ3" s="61"/>
      <c r="WKA3" s="61"/>
      <c r="WKB3" s="61"/>
      <c r="WKC3" s="61"/>
      <c r="WKD3" s="61"/>
      <c r="WKE3" s="61"/>
      <c r="WKF3" s="61"/>
      <c r="WKG3" s="61"/>
      <c r="WKH3" s="61"/>
      <c r="WKI3" s="61"/>
      <c r="WKJ3" s="61"/>
      <c r="WKK3" s="61"/>
      <c r="WKL3" s="61"/>
      <c r="WKM3" s="61"/>
      <c r="WKN3" s="61"/>
      <c r="WKO3" s="61"/>
      <c r="WKP3" s="61"/>
      <c r="WKQ3" s="61"/>
      <c r="WKR3" s="61"/>
      <c r="WKS3" s="61"/>
      <c r="WKT3" s="61"/>
      <c r="WKU3" s="61"/>
      <c r="WKV3" s="61"/>
      <c r="WKW3" s="61"/>
      <c r="WKX3" s="61"/>
      <c r="WKY3" s="61"/>
      <c r="WKZ3" s="61"/>
      <c r="WLA3" s="61"/>
      <c r="WLB3" s="61"/>
      <c r="WLC3" s="61"/>
      <c r="WLD3" s="61"/>
      <c r="WLE3" s="61"/>
      <c r="WLF3" s="61"/>
      <c r="WLG3" s="61"/>
      <c r="WLH3" s="61"/>
      <c r="WLI3" s="61"/>
      <c r="WLJ3" s="61"/>
      <c r="WLK3" s="61"/>
      <c r="WLL3" s="61"/>
      <c r="WLM3" s="61"/>
      <c r="WLN3" s="61"/>
      <c r="WLO3" s="61"/>
      <c r="WLP3" s="61"/>
      <c r="WLQ3" s="61"/>
      <c r="WLR3" s="61"/>
      <c r="WLS3" s="61"/>
      <c r="WLT3" s="61"/>
      <c r="WLU3" s="61"/>
      <c r="WLV3" s="61"/>
      <c r="WLW3" s="61"/>
      <c r="WLX3" s="61"/>
      <c r="WLY3" s="61"/>
      <c r="WLZ3" s="61"/>
      <c r="WMA3" s="61"/>
      <c r="WMB3" s="61"/>
      <c r="WMC3" s="61"/>
      <c r="WMD3" s="61"/>
      <c r="WME3" s="61"/>
      <c r="WMF3" s="61"/>
      <c r="WMG3" s="61"/>
      <c r="WMH3" s="61"/>
      <c r="WMI3" s="61"/>
      <c r="WMJ3" s="61"/>
      <c r="WMK3" s="61"/>
      <c r="WML3" s="61"/>
      <c r="WMM3" s="61"/>
      <c r="WMN3" s="61"/>
      <c r="WMO3" s="61"/>
      <c r="WMP3" s="61"/>
      <c r="WMQ3" s="61"/>
      <c r="WMR3" s="61"/>
      <c r="WMS3" s="61"/>
      <c r="WMT3" s="61"/>
      <c r="WMU3" s="61"/>
      <c r="WMV3" s="61"/>
      <c r="WMW3" s="61"/>
      <c r="WMX3" s="61"/>
      <c r="WMY3" s="61"/>
      <c r="WMZ3" s="61"/>
      <c r="WNA3" s="61"/>
      <c r="WNB3" s="61"/>
      <c r="WNC3" s="61"/>
      <c r="WND3" s="61"/>
      <c r="WNE3" s="61"/>
      <c r="WNF3" s="61"/>
      <c r="WNG3" s="61"/>
      <c r="WNH3" s="61"/>
      <c r="WNI3" s="61"/>
      <c r="WNJ3" s="61"/>
      <c r="WNK3" s="61"/>
      <c r="WNL3" s="61"/>
      <c r="WNM3" s="61"/>
      <c r="WNN3" s="61"/>
      <c r="WNO3" s="61"/>
      <c r="WNP3" s="61"/>
      <c r="WNQ3" s="61"/>
      <c r="WNR3" s="61"/>
      <c r="WNS3" s="61"/>
      <c r="WNT3" s="61"/>
      <c r="WNU3" s="61"/>
      <c r="WNV3" s="61"/>
      <c r="WNW3" s="61"/>
      <c r="WNX3" s="61"/>
      <c r="WNY3" s="61"/>
      <c r="WNZ3" s="61"/>
      <c r="WOA3" s="61"/>
      <c r="WOB3" s="61"/>
      <c r="WOC3" s="61"/>
      <c r="WOD3" s="61"/>
      <c r="WOE3" s="61"/>
      <c r="WOF3" s="61"/>
      <c r="WOG3" s="61"/>
      <c r="WOH3" s="61"/>
      <c r="WOI3" s="61"/>
      <c r="WOJ3" s="61"/>
      <c r="WOK3" s="61"/>
      <c r="WOL3" s="61"/>
      <c r="WOM3" s="61"/>
      <c r="WON3" s="61"/>
      <c r="WOO3" s="61"/>
      <c r="WOP3" s="61"/>
      <c r="WOQ3" s="61"/>
      <c r="WOR3" s="61"/>
      <c r="WOS3" s="61"/>
      <c r="WOT3" s="61"/>
      <c r="WOU3" s="61"/>
      <c r="WOV3" s="61"/>
      <c r="WOW3" s="61"/>
      <c r="WOX3" s="61"/>
      <c r="WOY3" s="61"/>
      <c r="WOZ3" s="61"/>
      <c r="WPA3" s="61"/>
      <c r="WPB3" s="61"/>
      <c r="WPC3" s="61"/>
      <c r="WPD3" s="61"/>
      <c r="WPE3" s="61"/>
      <c r="WPF3" s="61"/>
      <c r="WPG3" s="61"/>
      <c r="WPH3" s="61"/>
      <c r="WPI3" s="61"/>
      <c r="WPJ3" s="61"/>
      <c r="WPK3" s="61"/>
      <c r="WPL3" s="61"/>
      <c r="WPM3" s="61"/>
      <c r="WPN3" s="61"/>
      <c r="WPO3" s="61"/>
      <c r="WPP3" s="61"/>
      <c r="WPQ3" s="61"/>
      <c r="WPR3" s="61"/>
      <c r="WPS3" s="61"/>
      <c r="WPT3" s="61"/>
      <c r="WPU3" s="61"/>
      <c r="WPV3" s="61"/>
      <c r="WPW3" s="61"/>
      <c r="WPX3" s="61"/>
      <c r="WPY3" s="61"/>
      <c r="WPZ3" s="61"/>
      <c r="WQA3" s="61"/>
      <c r="WQB3" s="61"/>
      <c r="WQC3" s="61"/>
      <c r="WQD3" s="61"/>
      <c r="WQE3" s="61"/>
      <c r="WQF3" s="61"/>
      <c r="WQG3" s="61"/>
      <c r="WQH3" s="61"/>
      <c r="WQI3" s="61"/>
      <c r="WQJ3" s="61"/>
      <c r="WQK3" s="61"/>
      <c r="WQL3" s="61"/>
      <c r="WQM3" s="61"/>
      <c r="WQN3" s="61"/>
      <c r="WQO3" s="61"/>
      <c r="WQP3" s="61"/>
      <c r="WQQ3" s="61"/>
      <c r="WQR3" s="61"/>
      <c r="WQS3" s="61"/>
      <c r="WQT3" s="61"/>
      <c r="WQU3" s="61"/>
      <c r="WQV3" s="61"/>
      <c r="WQW3" s="61"/>
      <c r="WQX3" s="61"/>
      <c r="WQY3" s="61"/>
      <c r="WQZ3" s="61"/>
      <c r="WRA3" s="61"/>
      <c r="WRB3" s="61"/>
      <c r="WRC3" s="61"/>
      <c r="WRD3" s="61"/>
      <c r="WRE3" s="61"/>
      <c r="WRF3" s="61"/>
      <c r="WRG3" s="61"/>
      <c r="WRH3" s="61"/>
      <c r="WRI3" s="61"/>
      <c r="WRJ3" s="61"/>
      <c r="WRK3" s="61"/>
      <c r="WRL3" s="61"/>
      <c r="WRM3" s="61"/>
      <c r="WRN3" s="61"/>
      <c r="WRO3" s="61"/>
      <c r="WRP3" s="61"/>
      <c r="WRQ3" s="61"/>
      <c r="WRR3" s="61"/>
      <c r="WRS3" s="61"/>
      <c r="WRT3" s="61"/>
      <c r="WRU3" s="61"/>
      <c r="WRV3" s="61"/>
      <c r="WRW3" s="61"/>
      <c r="WRX3" s="61"/>
      <c r="WRY3" s="61"/>
      <c r="WRZ3" s="61"/>
      <c r="WSA3" s="61"/>
      <c r="WSB3" s="61"/>
      <c r="WSC3" s="61"/>
      <c r="WSD3" s="61"/>
      <c r="WSE3" s="61"/>
      <c r="WSF3" s="61"/>
      <c r="WSG3" s="61"/>
      <c r="WSH3" s="61"/>
      <c r="WSI3" s="61"/>
      <c r="WSJ3" s="61"/>
      <c r="WSK3" s="61"/>
      <c r="WSL3" s="61"/>
      <c r="WSM3" s="61"/>
      <c r="WSN3" s="61"/>
      <c r="WSO3" s="61"/>
      <c r="WSP3" s="61"/>
      <c r="WSQ3" s="61"/>
      <c r="WSR3" s="61"/>
      <c r="WSS3" s="61"/>
      <c r="WST3" s="61"/>
      <c r="WSU3" s="61"/>
      <c r="WSV3" s="61"/>
      <c r="WSW3" s="61"/>
      <c r="WSX3" s="61"/>
      <c r="WSY3" s="61"/>
      <c r="WSZ3" s="61"/>
      <c r="WTA3" s="61"/>
      <c r="WTB3" s="61"/>
      <c r="WTC3" s="61"/>
      <c r="WTD3" s="61"/>
      <c r="WTE3" s="61"/>
      <c r="WTF3" s="61"/>
      <c r="WTG3" s="61"/>
      <c r="WTH3" s="61"/>
      <c r="WTI3" s="61"/>
      <c r="WTJ3" s="61"/>
      <c r="WTK3" s="61"/>
      <c r="WTL3" s="61"/>
      <c r="WTM3" s="61"/>
      <c r="WTN3" s="61"/>
      <c r="WTO3" s="61"/>
      <c r="WTP3" s="61"/>
      <c r="WTQ3" s="61"/>
      <c r="WTR3" s="61"/>
      <c r="WTS3" s="61"/>
      <c r="WTT3" s="61"/>
      <c r="WTU3" s="61"/>
      <c r="WTV3" s="61"/>
      <c r="WTW3" s="61"/>
      <c r="WTX3" s="61"/>
      <c r="WTY3" s="61"/>
      <c r="WTZ3" s="61"/>
      <c r="WUA3" s="61"/>
      <c r="WUB3" s="61"/>
      <c r="WUC3" s="61"/>
      <c r="WUD3" s="61"/>
      <c r="WUE3" s="61"/>
      <c r="WUF3" s="61"/>
      <c r="WUG3" s="61"/>
      <c r="WUH3" s="61"/>
      <c r="WUI3" s="61"/>
      <c r="WUJ3" s="61"/>
      <c r="WUK3" s="61"/>
      <c r="WUL3" s="61"/>
      <c r="WUM3" s="61"/>
      <c r="WUN3" s="61"/>
      <c r="WUO3" s="61"/>
      <c r="WUP3" s="61"/>
      <c r="WUQ3" s="61"/>
      <c r="WUR3" s="61"/>
      <c r="WUS3" s="61"/>
      <c r="WUT3" s="61"/>
      <c r="WUU3" s="61"/>
      <c r="WUV3" s="61"/>
      <c r="WUW3" s="61"/>
      <c r="WUX3" s="61"/>
      <c r="WUY3" s="61"/>
      <c r="WUZ3" s="61"/>
      <c r="WVA3" s="61"/>
      <c r="WVB3" s="61"/>
      <c r="WVC3" s="61"/>
      <c r="WVD3" s="61"/>
      <c r="WVE3" s="61"/>
      <c r="WVF3" s="61"/>
      <c r="WVG3" s="61"/>
      <c r="WVH3" s="61"/>
      <c r="WVI3" s="61"/>
      <c r="WVJ3" s="61"/>
      <c r="WVK3" s="61"/>
      <c r="WVL3" s="61"/>
      <c r="WVM3" s="61"/>
      <c r="WVN3" s="61"/>
      <c r="WVO3" s="61"/>
      <c r="WVP3" s="61"/>
      <c r="WVQ3" s="61"/>
      <c r="WVR3" s="61"/>
      <c r="WVS3" s="61"/>
      <c r="WVT3" s="61"/>
      <c r="WVU3" s="61"/>
      <c r="WVV3" s="61"/>
      <c r="WVW3" s="61"/>
      <c r="WVX3" s="61"/>
      <c r="WVY3" s="61"/>
      <c r="WVZ3" s="61"/>
      <c r="WWA3" s="61"/>
      <c r="WWB3" s="61"/>
      <c r="WWC3" s="61"/>
      <c r="WWD3" s="61"/>
      <c r="WWE3" s="61"/>
      <c r="WWF3" s="61"/>
      <c r="WWG3" s="61"/>
      <c r="WWH3" s="61"/>
      <c r="WWI3" s="61"/>
      <c r="WWJ3" s="61"/>
      <c r="WWK3" s="61"/>
      <c r="WWL3" s="61"/>
      <c r="WWM3" s="61"/>
      <c r="WWN3" s="61"/>
      <c r="WWO3" s="61"/>
      <c r="WWP3" s="61"/>
      <c r="WWQ3" s="61"/>
      <c r="WWR3" s="61"/>
      <c r="WWS3" s="61"/>
      <c r="WWT3" s="61"/>
      <c r="WWU3" s="61"/>
      <c r="WWV3" s="61"/>
      <c r="WWW3" s="61"/>
      <c r="WWX3" s="61"/>
      <c r="WWY3" s="61"/>
      <c r="WWZ3" s="61"/>
      <c r="WXA3" s="61"/>
      <c r="WXB3" s="61"/>
      <c r="WXC3" s="61"/>
      <c r="WXD3" s="61"/>
      <c r="WXE3" s="61"/>
      <c r="WXF3" s="61"/>
      <c r="WXG3" s="61"/>
      <c r="WXH3" s="61"/>
      <c r="WXI3" s="61"/>
      <c r="WXJ3" s="61"/>
      <c r="WXK3" s="61"/>
      <c r="WXL3" s="61"/>
      <c r="WXM3" s="61"/>
      <c r="WXN3" s="61"/>
      <c r="WXO3" s="61"/>
      <c r="WXP3" s="61"/>
      <c r="WXQ3" s="61"/>
      <c r="WXR3" s="61"/>
      <c r="WXS3" s="61"/>
      <c r="WXT3" s="61"/>
      <c r="WXU3" s="61"/>
      <c r="WXV3" s="61"/>
      <c r="WXW3" s="61"/>
      <c r="WXX3" s="61"/>
      <c r="WXY3" s="61"/>
      <c r="WXZ3" s="61"/>
      <c r="WYA3" s="61"/>
      <c r="WYB3" s="61"/>
      <c r="WYC3" s="61"/>
      <c r="WYD3" s="61"/>
      <c r="WYE3" s="61"/>
      <c r="WYF3" s="61"/>
      <c r="WYG3" s="61"/>
      <c r="WYH3" s="61"/>
      <c r="WYI3" s="61"/>
      <c r="WYJ3" s="61"/>
      <c r="WYK3" s="61"/>
      <c r="WYL3" s="61"/>
      <c r="WYM3" s="61"/>
      <c r="WYN3" s="61"/>
      <c r="WYO3" s="61"/>
      <c r="WYP3" s="61"/>
      <c r="WYQ3" s="61"/>
      <c r="WYR3" s="61"/>
      <c r="WYS3" s="61"/>
      <c r="WYT3" s="61"/>
      <c r="WYU3" s="61"/>
      <c r="WYV3" s="61"/>
      <c r="WYW3" s="61"/>
      <c r="WYX3" s="61"/>
      <c r="WYY3" s="61"/>
      <c r="WYZ3" s="61"/>
      <c r="WZA3" s="61"/>
      <c r="WZB3" s="61"/>
      <c r="WZC3" s="61"/>
      <c r="WZD3" s="61"/>
      <c r="WZE3" s="61"/>
      <c r="WZF3" s="61"/>
      <c r="WZG3" s="61"/>
      <c r="WZH3" s="61"/>
      <c r="WZI3" s="61"/>
      <c r="WZJ3" s="61"/>
      <c r="WZK3" s="61"/>
      <c r="WZL3" s="61"/>
      <c r="WZM3" s="61"/>
      <c r="WZN3" s="61"/>
      <c r="WZO3" s="61"/>
      <c r="WZP3" s="61"/>
      <c r="WZQ3" s="61"/>
      <c r="WZR3" s="61"/>
      <c r="WZS3" s="61"/>
      <c r="WZT3" s="61"/>
      <c r="WZU3" s="61"/>
      <c r="WZV3" s="61"/>
      <c r="WZW3" s="61"/>
      <c r="WZX3" s="61"/>
      <c r="WZY3" s="61"/>
      <c r="WZZ3" s="61"/>
      <c r="XAA3" s="61"/>
      <c r="XAB3" s="61"/>
      <c r="XAC3" s="61"/>
      <c r="XAD3" s="61"/>
      <c r="XAE3" s="61"/>
      <c r="XAF3" s="61"/>
      <c r="XAG3" s="61"/>
      <c r="XAH3" s="61"/>
      <c r="XAI3" s="61"/>
      <c r="XAJ3" s="61"/>
      <c r="XAK3" s="61"/>
      <c r="XAL3" s="61"/>
      <c r="XAM3" s="61"/>
      <c r="XAN3" s="61"/>
      <c r="XAO3" s="61"/>
      <c r="XAP3" s="61"/>
      <c r="XAQ3" s="61"/>
      <c r="XAR3" s="61"/>
      <c r="XAS3" s="61"/>
      <c r="XAT3" s="61"/>
      <c r="XAU3" s="61"/>
      <c r="XAV3" s="61"/>
      <c r="XAW3" s="61"/>
      <c r="XAX3" s="61"/>
      <c r="XAY3" s="61"/>
      <c r="XAZ3" s="61"/>
      <c r="XBA3" s="61"/>
      <c r="XBB3" s="61"/>
      <c r="XBC3" s="61"/>
      <c r="XBD3" s="61"/>
      <c r="XBE3" s="61"/>
      <c r="XBF3" s="61"/>
      <c r="XBG3" s="61"/>
      <c r="XBH3" s="61"/>
      <c r="XBI3" s="61"/>
      <c r="XBJ3" s="61"/>
      <c r="XBK3" s="61"/>
      <c r="XBL3" s="61"/>
      <c r="XBM3" s="61"/>
      <c r="XBN3" s="61"/>
      <c r="XBO3" s="61"/>
      <c r="XBP3" s="61"/>
      <c r="XBQ3" s="61"/>
      <c r="XBR3" s="61"/>
      <c r="XBS3" s="61"/>
      <c r="XBT3" s="61"/>
      <c r="XBU3" s="61"/>
      <c r="XBV3" s="61"/>
      <c r="XBW3" s="61"/>
      <c r="XBX3" s="61"/>
      <c r="XBY3" s="61"/>
      <c r="XBZ3" s="61"/>
      <c r="XCA3" s="61"/>
      <c r="XCB3" s="61"/>
      <c r="XCC3" s="61"/>
      <c r="XCD3" s="61"/>
      <c r="XCE3" s="61"/>
      <c r="XCF3" s="61"/>
      <c r="XCG3" s="61"/>
      <c r="XCH3" s="61"/>
      <c r="XCI3" s="61"/>
      <c r="XCJ3" s="61"/>
      <c r="XCK3" s="61"/>
      <c r="XCL3" s="61"/>
      <c r="XCM3" s="61"/>
      <c r="XCN3" s="61"/>
      <c r="XCO3" s="61"/>
      <c r="XCP3" s="61"/>
      <c r="XCQ3" s="61"/>
      <c r="XCR3" s="61"/>
      <c r="XCS3" s="61"/>
      <c r="XCT3" s="61"/>
      <c r="XCU3" s="61"/>
      <c r="XCV3" s="61"/>
      <c r="XCW3" s="61"/>
      <c r="XCX3" s="61"/>
      <c r="XCY3" s="61"/>
      <c r="XCZ3" s="61"/>
      <c r="XDA3" s="61"/>
      <c r="XDB3" s="61"/>
      <c r="XDC3" s="61"/>
      <c r="XDD3" s="61"/>
      <c r="XDE3" s="61"/>
      <c r="XDF3" s="61"/>
      <c r="XDG3" s="61"/>
      <c r="XDH3" s="61"/>
      <c r="XDI3" s="61"/>
      <c r="XDJ3" s="61"/>
      <c r="XDK3" s="61"/>
      <c r="XDL3" s="61"/>
      <c r="XDM3" s="61"/>
      <c r="XDN3" s="61"/>
      <c r="XDO3" s="61"/>
      <c r="XDP3" s="61"/>
      <c r="XDQ3" s="61"/>
      <c r="XDR3" s="61"/>
      <c r="XDS3" s="61"/>
      <c r="XDT3" s="61"/>
      <c r="XDU3" s="61"/>
      <c r="XDV3" s="61"/>
      <c r="XDW3" s="61"/>
      <c r="XDX3" s="61"/>
      <c r="XDY3" s="61"/>
      <c r="XDZ3" s="61"/>
      <c r="XEA3" s="61"/>
      <c r="XEB3" s="61"/>
      <c r="XEC3" s="61"/>
      <c r="XED3" s="61"/>
      <c r="XEE3" s="61"/>
      <c r="XEF3" s="61"/>
      <c r="XEG3" s="61"/>
      <c r="XEH3" s="61"/>
      <c r="XEI3" s="61"/>
      <c r="XEJ3" s="61"/>
      <c r="XEK3" s="61"/>
      <c r="XEL3" s="61"/>
      <c r="XEM3" s="92"/>
      <c r="XEN3" s="92"/>
      <c r="XEO3" s="92"/>
      <c r="XEP3" s="92"/>
      <c r="XEQ3" s="92"/>
      <c r="XER3" s="92"/>
      <c r="XES3" s="92"/>
      <c r="XET3" s="92"/>
      <c r="XEU3" s="92"/>
      <c r="XEV3" s="92"/>
      <c r="XEW3" s="92"/>
      <c r="XEX3" s="92"/>
      <c r="XEY3" s="92"/>
      <c r="XEZ3" s="92"/>
      <c r="XFA3" s="92"/>
      <c r="XFB3" s="92"/>
      <c r="XFC3" s="92"/>
    </row>
    <row r="4" s="62" customFormat="1" ht="27" customHeight="1" spans="1:19">
      <c r="A4" s="71" t="s">
        <v>3</v>
      </c>
      <c r="B4" s="72" t="s">
        <v>4</v>
      </c>
      <c r="C4" s="72" t="s">
        <v>5</v>
      </c>
      <c r="D4" s="73" t="s">
        <v>6</v>
      </c>
      <c r="E4" s="74"/>
      <c r="F4" s="75" t="s">
        <v>7</v>
      </c>
      <c r="G4" s="76"/>
      <c r="H4" s="76"/>
      <c r="I4" s="76"/>
      <c r="J4" s="76"/>
      <c r="K4" s="76"/>
      <c r="L4" s="76"/>
      <c r="M4" s="76"/>
      <c r="N4" s="76"/>
      <c r="O4" s="76"/>
      <c r="P4" s="72" t="s">
        <v>8</v>
      </c>
      <c r="Q4" s="72" t="s">
        <v>9</v>
      </c>
      <c r="R4" s="72" t="s">
        <v>10</v>
      </c>
      <c r="S4" s="73" t="s">
        <v>11</v>
      </c>
    </row>
    <row r="5" s="62" customFormat="1" spans="1:19">
      <c r="A5" s="74"/>
      <c r="B5" s="77"/>
      <c r="C5" s="77"/>
      <c r="D5" s="73" t="s">
        <v>12</v>
      </c>
      <c r="E5" s="73" t="s">
        <v>13</v>
      </c>
      <c r="F5" s="75" t="s">
        <v>14</v>
      </c>
      <c r="G5" s="78" t="s">
        <v>15</v>
      </c>
      <c r="H5" s="79" t="s">
        <v>16</v>
      </c>
      <c r="I5" s="84"/>
      <c r="J5" s="88" t="s">
        <v>17</v>
      </c>
      <c r="K5" s="89"/>
      <c r="L5" s="89"/>
      <c r="M5" s="88" t="s">
        <v>18</v>
      </c>
      <c r="N5" s="89"/>
      <c r="O5" s="89"/>
      <c r="P5" s="77"/>
      <c r="Q5" s="77"/>
      <c r="R5" s="77"/>
      <c r="S5" s="73"/>
    </row>
    <row r="6" s="62" customFormat="1" ht="58" customHeight="1" spans="1:19">
      <c r="A6" s="74"/>
      <c r="B6" s="77"/>
      <c r="C6" s="77"/>
      <c r="D6" s="73"/>
      <c r="E6" s="73"/>
      <c r="F6" s="76"/>
      <c r="G6" s="80"/>
      <c r="H6" s="79" t="s">
        <v>19</v>
      </c>
      <c r="I6" s="79" t="s">
        <v>20</v>
      </c>
      <c r="J6" s="79" t="s">
        <v>21</v>
      </c>
      <c r="K6" s="88" t="s">
        <v>22</v>
      </c>
      <c r="L6" s="88" t="s">
        <v>23</v>
      </c>
      <c r="M6" s="88" t="s">
        <v>21</v>
      </c>
      <c r="N6" s="88" t="s">
        <v>24</v>
      </c>
      <c r="O6" s="88" t="s">
        <v>25</v>
      </c>
      <c r="P6" s="77"/>
      <c r="Q6" s="77"/>
      <c r="R6" s="77"/>
      <c r="S6" s="73"/>
    </row>
    <row r="7" s="62" customFormat="1" ht="30.25" customHeight="1" spans="1:19">
      <c r="A7" s="74"/>
      <c r="B7" s="81"/>
      <c r="C7" s="82"/>
      <c r="D7" s="83">
        <f>D8+D468+D489+D497+D552</f>
        <v>28627</v>
      </c>
      <c r="E7" s="83">
        <f>E8+E468+E489+E497+E552</f>
        <v>6048</v>
      </c>
      <c r="F7" s="76"/>
      <c r="G7" s="76"/>
      <c r="H7" s="84"/>
      <c r="I7" s="84"/>
      <c r="J7" s="84"/>
      <c r="K7" s="89"/>
      <c r="L7" s="89"/>
      <c r="M7" s="89"/>
      <c r="N7" s="89"/>
      <c r="O7" s="89"/>
      <c r="P7" s="85"/>
      <c r="Q7" s="74"/>
      <c r="R7" s="74"/>
      <c r="S7" s="74"/>
    </row>
    <row r="8" s="62" customFormat="1" ht="30.25" customHeight="1" spans="1:19">
      <c r="A8" s="73" t="s">
        <v>26</v>
      </c>
      <c r="B8" s="75" t="s">
        <v>27</v>
      </c>
      <c r="C8" s="82"/>
      <c r="D8" s="83">
        <f>D9+D368+D377+D380+D417+D425+D464+D466</f>
        <v>17332.4015</v>
      </c>
      <c r="E8" s="83">
        <f>E9+E368+E377+E380+E417+E425+E464+E466</f>
        <v>3658.961</v>
      </c>
      <c r="F8" s="76"/>
      <c r="G8" s="76"/>
      <c r="H8" s="76"/>
      <c r="I8" s="76"/>
      <c r="J8" s="90"/>
      <c r="K8" s="90"/>
      <c r="L8" s="90"/>
      <c r="M8" s="90"/>
      <c r="N8" s="90"/>
      <c r="O8" s="90"/>
      <c r="P8" s="85"/>
      <c r="Q8" s="74"/>
      <c r="R8" s="74"/>
      <c r="S8" s="74"/>
    </row>
    <row r="9" s="62" customFormat="1" ht="30.25" customHeight="1" spans="1:19">
      <c r="A9" s="71" t="s">
        <v>28</v>
      </c>
      <c r="B9" s="75" t="s">
        <v>29</v>
      </c>
      <c r="C9" s="82"/>
      <c r="D9" s="83">
        <f>D10+D72+D193+D209+D265+D354</f>
        <v>7483.1845</v>
      </c>
      <c r="E9" s="83">
        <f>E10+E72+E193+E209+E265+E354</f>
        <v>1687.909</v>
      </c>
      <c r="F9" s="76"/>
      <c r="G9" s="76"/>
      <c r="H9" s="76"/>
      <c r="I9" s="76"/>
      <c r="J9" s="90"/>
      <c r="K9" s="90"/>
      <c r="L9" s="90"/>
      <c r="M9" s="90"/>
      <c r="N9" s="90"/>
      <c r="O9" s="90"/>
      <c r="P9" s="85"/>
      <c r="Q9" s="74"/>
      <c r="R9" s="74"/>
      <c r="S9" s="74"/>
    </row>
    <row r="10" s="62" customFormat="1" ht="36" customHeight="1" spans="1:19">
      <c r="A10" s="73" t="s">
        <v>30</v>
      </c>
      <c r="B10" s="75" t="s">
        <v>31</v>
      </c>
      <c r="C10" s="82"/>
      <c r="D10" s="83">
        <f>D11+D27+D43+D49+D63+D66+D70</f>
        <v>2748.672</v>
      </c>
      <c r="E10" s="83">
        <f>E11+E27+E43+E49+E63+E66+E70</f>
        <v>0</v>
      </c>
      <c r="F10" s="76"/>
      <c r="G10" s="76"/>
      <c r="H10" s="76"/>
      <c r="I10" s="76"/>
      <c r="J10" s="90"/>
      <c r="K10" s="90"/>
      <c r="L10" s="90"/>
      <c r="M10" s="90"/>
      <c r="N10" s="90"/>
      <c r="O10" s="90"/>
      <c r="P10" s="85"/>
      <c r="Q10" s="74"/>
      <c r="R10" s="74"/>
      <c r="S10" s="74"/>
    </row>
    <row r="11" s="62" customFormat="1" ht="32" customHeight="1" spans="1:19">
      <c r="A11" s="74">
        <v>1.1</v>
      </c>
      <c r="B11" s="75" t="s">
        <v>32</v>
      </c>
      <c r="C11" s="75" t="s">
        <v>33</v>
      </c>
      <c r="D11" s="83">
        <f>SUM(D12:D26)</f>
        <v>797.004</v>
      </c>
      <c r="E11" s="83">
        <f>SUM(E12:E26)</f>
        <v>0</v>
      </c>
      <c r="F11" s="76"/>
      <c r="G11" s="76"/>
      <c r="H11" s="76"/>
      <c r="I11" s="76"/>
      <c r="J11" s="90"/>
      <c r="K11" s="90"/>
      <c r="L11" s="90"/>
      <c r="M11" s="90"/>
      <c r="N11" s="90"/>
      <c r="O11" s="90"/>
      <c r="P11" s="40"/>
      <c r="Q11" s="40"/>
      <c r="R11" s="40"/>
      <c r="S11" s="74"/>
    </row>
    <row r="12" s="62" customFormat="1" ht="39" spans="1:19">
      <c r="A12" s="85">
        <v>1</v>
      </c>
      <c r="B12" s="82" t="s">
        <v>34</v>
      </c>
      <c r="C12" s="82" t="s">
        <v>33</v>
      </c>
      <c r="D12" s="86">
        <v>59.82</v>
      </c>
      <c r="E12" s="74"/>
      <c r="F12" s="82" t="s">
        <v>35</v>
      </c>
      <c r="G12" s="87"/>
      <c r="H12" s="87">
        <v>3</v>
      </c>
      <c r="I12" s="87">
        <v>7</v>
      </c>
      <c r="J12" s="91">
        <v>0.0435</v>
      </c>
      <c r="K12" s="91">
        <v>0.0435</v>
      </c>
      <c r="L12" s="91" t="s">
        <v>36</v>
      </c>
      <c r="M12" s="91" t="s">
        <v>37</v>
      </c>
      <c r="N12" s="91" t="s">
        <v>37</v>
      </c>
      <c r="O12" s="91" t="s">
        <v>36</v>
      </c>
      <c r="P12" s="40" t="s">
        <v>38</v>
      </c>
      <c r="Q12" s="40">
        <v>2130505</v>
      </c>
      <c r="R12" s="40" t="s">
        <v>39</v>
      </c>
      <c r="S12" s="74"/>
    </row>
    <row r="13" s="62" customFormat="1" ht="39" spans="1:19">
      <c r="A13" s="85">
        <v>2</v>
      </c>
      <c r="B13" s="82" t="s">
        <v>40</v>
      </c>
      <c r="C13" s="82" t="s">
        <v>33</v>
      </c>
      <c r="D13" s="86">
        <v>90.12</v>
      </c>
      <c r="E13" s="74"/>
      <c r="F13" s="82" t="s">
        <v>35</v>
      </c>
      <c r="G13" s="87"/>
      <c r="H13" s="87">
        <v>7</v>
      </c>
      <c r="I13" s="87">
        <v>6</v>
      </c>
      <c r="J13" s="91" t="s">
        <v>41</v>
      </c>
      <c r="K13" s="91" t="s">
        <v>41</v>
      </c>
      <c r="L13" s="91"/>
      <c r="M13" s="91" t="s">
        <v>42</v>
      </c>
      <c r="N13" s="91" t="s">
        <v>42</v>
      </c>
      <c r="O13" s="91"/>
      <c r="P13" s="40" t="s">
        <v>38</v>
      </c>
      <c r="Q13" s="40">
        <v>2130505</v>
      </c>
      <c r="R13" s="40" t="s">
        <v>39</v>
      </c>
      <c r="S13" s="74"/>
    </row>
    <row r="14" s="62" customFormat="1" ht="39" spans="1:19">
      <c r="A14" s="85">
        <v>3</v>
      </c>
      <c r="B14" s="82" t="s">
        <v>43</v>
      </c>
      <c r="C14" s="82" t="s">
        <v>33</v>
      </c>
      <c r="D14" s="86">
        <v>35.7</v>
      </c>
      <c r="E14" s="74"/>
      <c r="F14" s="82" t="s">
        <v>35</v>
      </c>
      <c r="G14" s="87"/>
      <c r="H14" s="87">
        <v>5</v>
      </c>
      <c r="I14" s="87">
        <v>3</v>
      </c>
      <c r="J14" s="91" t="s">
        <v>44</v>
      </c>
      <c r="K14" s="91" t="s">
        <v>44</v>
      </c>
      <c r="L14" s="91"/>
      <c r="M14" s="91" t="s">
        <v>45</v>
      </c>
      <c r="N14" s="91" t="s">
        <v>45</v>
      </c>
      <c r="O14" s="91"/>
      <c r="P14" s="40" t="s">
        <v>38</v>
      </c>
      <c r="Q14" s="40">
        <v>2130505</v>
      </c>
      <c r="R14" s="40" t="s">
        <v>39</v>
      </c>
      <c r="S14" s="74"/>
    </row>
    <row r="15" s="62" customFormat="1" ht="39" spans="1:19">
      <c r="A15" s="85">
        <v>4</v>
      </c>
      <c r="B15" s="82" t="s">
        <v>46</v>
      </c>
      <c r="C15" s="82" t="s">
        <v>33</v>
      </c>
      <c r="D15" s="86">
        <v>40.89</v>
      </c>
      <c r="E15" s="74"/>
      <c r="F15" s="82" t="s">
        <v>35</v>
      </c>
      <c r="G15" s="87"/>
      <c r="H15" s="87">
        <v>5</v>
      </c>
      <c r="I15" s="87">
        <v>4</v>
      </c>
      <c r="J15" s="91" t="s">
        <v>47</v>
      </c>
      <c r="K15" s="91" t="s">
        <v>47</v>
      </c>
      <c r="L15" s="91"/>
      <c r="M15" s="91" t="s">
        <v>48</v>
      </c>
      <c r="N15" s="91" t="s">
        <v>48</v>
      </c>
      <c r="O15" s="91"/>
      <c r="P15" s="40" t="s">
        <v>38</v>
      </c>
      <c r="Q15" s="40">
        <v>2130505</v>
      </c>
      <c r="R15" s="40" t="s">
        <v>39</v>
      </c>
      <c r="S15" s="74"/>
    </row>
    <row r="16" s="62" customFormat="1" ht="39" spans="1:19">
      <c r="A16" s="85">
        <v>5</v>
      </c>
      <c r="B16" s="82" t="s">
        <v>49</v>
      </c>
      <c r="C16" s="82" t="s">
        <v>33</v>
      </c>
      <c r="D16" s="86">
        <v>68.88</v>
      </c>
      <c r="E16" s="74"/>
      <c r="F16" s="82" t="s">
        <v>35</v>
      </c>
      <c r="G16" s="87"/>
      <c r="H16" s="87">
        <v>9</v>
      </c>
      <c r="I16" s="87">
        <v>4</v>
      </c>
      <c r="J16" s="91">
        <v>0.079</v>
      </c>
      <c r="K16" s="91">
        <v>0.079</v>
      </c>
      <c r="L16" s="91"/>
      <c r="M16" s="91">
        <v>0.4051</v>
      </c>
      <c r="N16" s="91">
        <v>0.4051</v>
      </c>
      <c r="O16" s="91"/>
      <c r="P16" s="40" t="s">
        <v>38</v>
      </c>
      <c r="Q16" s="40">
        <v>2130505</v>
      </c>
      <c r="R16" s="40" t="s">
        <v>39</v>
      </c>
      <c r="S16" s="74"/>
    </row>
    <row r="17" s="62" customFormat="1" ht="39" spans="1:19">
      <c r="A17" s="85">
        <v>6</v>
      </c>
      <c r="B17" s="82" t="s">
        <v>50</v>
      </c>
      <c r="C17" s="82" t="s">
        <v>33</v>
      </c>
      <c r="D17" s="86">
        <v>63.666</v>
      </c>
      <c r="E17" s="74"/>
      <c r="F17" s="82" t="s">
        <v>35</v>
      </c>
      <c r="G17" s="87"/>
      <c r="H17" s="87">
        <v>8</v>
      </c>
      <c r="I17" s="87">
        <v>5</v>
      </c>
      <c r="J17" s="91">
        <v>0.0624</v>
      </c>
      <c r="K17" s="91">
        <v>0.0624</v>
      </c>
      <c r="L17" s="91"/>
      <c r="M17" s="91">
        <v>0.2837</v>
      </c>
      <c r="N17" s="91">
        <v>0.2837</v>
      </c>
      <c r="O17" s="91"/>
      <c r="P17" s="40" t="s">
        <v>38</v>
      </c>
      <c r="Q17" s="40">
        <v>2130505</v>
      </c>
      <c r="R17" s="40" t="s">
        <v>39</v>
      </c>
      <c r="S17" s="74"/>
    </row>
    <row r="18" s="62" customFormat="1" ht="39" spans="1:19">
      <c r="A18" s="85">
        <v>7</v>
      </c>
      <c r="B18" s="82" t="s">
        <v>51</v>
      </c>
      <c r="C18" s="82" t="s">
        <v>33</v>
      </c>
      <c r="D18" s="86">
        <v>7.23</v>
      </c>
      <c r="E18" s="74"/>
      <c r="F18" s="82" t="s">
        <v>35</v>
      </c>
      <c r="G18" s="87"/>
      <c r="H18" s="87">
        <v>2</v>
      </c>
      <c r="I18" s="87">
        <v>3</v>
      </c>
      <c r="J18" s="91">
        <v>0.0062</v>
      </c>
      <c r="K18" s="91">
        <v>0.0062</v>
      </c>
      <c r="L18" s="91"/>
      <c r="M18" s="91">
        <v>0.0279</v>
      </c>
      <c r="N18" s="91">
        <v>0.0279</v>
      </c>
      <c r="O18" s="91">
        <v>0</v>
      </c>
      <c r="P18" s="40" t="s">
        <v>38</v>
      </c>
      <c r="Q18" s="40">
        <v>2130505</v>
      </c>
      <c r="R18" s="40" t="s">
        <v>39</v>
      </c>
      <c r="S18" s="74"/>
    </row>
    <row r="19" s="62" customFormat="1" ht="39" spans="1:19">
      <c r="A19" s="85">
        <v>8</v>
      </c>
      <c r="B19" s="82" t="s">
        <v>52</v>
      </c>
      <c r="C19" s="82" t="s">
        <v>33</v>
      </c>
      <c r="D19" s="86">
        <v>54.24</v>
      </c>
      <c r="E19" s="74"/>
      <c r="F19" s="82" t="s">
        <v>35</v>
      </c>
      <c r="G19" s="87"/>
      <c r="H19" s="87">
        <v>5</v>
      </c>
      <c r="I19" s="87">
        <v>6</v>
      </c>
      <c r="J19" s="91">
        <v>0.0561</v>
      </c>
      <c r="K19" s="91">
        <v>0.0561</v>
      </c>
      <c r="L19" s="91"/>
      <c r="M19" s="91">
        <v>0.2987</v>
      </c>
      <c r="N19" s="91">
        <v>0.2987</v>
      </c>
      <c r="O19" s="91"/>
      <c r="P19" s="40" t="s">
        <v>38</v>
      </c>
      <c r="Q19" s="40">
        <v>2130505</v>
      </c>
      <c r="R19" s="40" t="s">
        <v>39</v>
      </c>
      <c r="S19" s="74"/>
    </row>
    <row r="20" s="62" customFormat="1" ht="39" spans="1:19">
      <c r="A20" s="85">
        <v>9</v>
      </c>
      <c r="B20" s="82" t="s">
        <v>53</v>
      </c>
      <c r="C20" s="82" t="s">
        <v>33</v>
      </c>
      <c r="D20" s="86">
        <v>55.662</v>
      </c>
      <c r="E20" s="74"/>
      <c r="F20" s="82" t="s">
        <v>35</v>
      </c>
      <c r="G20" s="87"/>
      <c r="H20" s="87">
        <v>3</v>
      </c>
      <c r="I20" s="87">
        <v>21</v>
      </c>
      <c r="J20" s="91">
        <v>0.0919</v>
      </c>
      <c r="K20" s="91">
        <v>0.0919</v>
      </c>
      <c r="L20" s="91"/>
      <c r="M20" s="91">
        <v>0.475</v>
      </c>
      <c r="N20" s="91">
        <v>0.475</v>
      </c>
      <c r="O20" s="91"/>
      <c r="P20" s="40" t="s">
        <v>38</v>
      </c>
      <c r="Q20" s="40">
        <v>2130505</v>
      </c>
      <c r="R20" s="40" t="s">
        <v>39</v>
      </c>
      <c r="S20" s="74"/>
    </row>
    <row r="21" s="62" customFormat="1" ht="39" spans="1:19">
      <c r="A21" s="85">
        <v>10</v>
      </c>
      <c r="B21" s="82" t="s">
        <v>54</v>
      </c>
      <c r="C21" s="82" t="s">
        <v>33</v>
      </c>
      <c r="D21" s="86">
        <v>56.46</v>
      </c>
      <c r="E21" s="74"/>
      <c r="F21" s="82" t="s">
        <v>35</v>
      </c>
      <c r="G21" s="87"/>
      <c r="H21" s="87">
        <v>9</v>
      </c>
      <c r="I21" s="87">
        <v>3</v>
      </c>
      <c r="J21" s="91">
        <v>0.0256</v>
      </c>
      <c r="K21" s="91">
        <v>0.0256</v>
      </c>
      <c r="L21" s="91"/>
      <c r="M21" s="91">
        <v>0.1408</v>
      </c>
      <c r="N21" s="91">
        <v>0.1408</v>
      </c>
      <c r="O21" s="91"/>
      <c r="P21" s="40" t="s">
        <v>38</v>
      </c>
      <c r="Q21" s="40">
        <v>2130505</v>
      </c>
      <c r="R21" s="40" t="s">
        <v>39</v>
      </c>
      <c r="S21" s="74"/>
    </row>
    <row r="22" s="62" customFormat="1" ht="39" spans="1:19">
      <c r="A22" s="85">
        <v>11</v>
      </c>
      <c r="B22" s="82" t="s">
        <v>55</v>
      </c>
      <c r="C22" s="82" t="s">
        <v>33</v>
      </c>
      <c r="D22" s="86">
        <v>55.5</v>
      </c>
      <c r="E22" s="74"/>
      <c r="F22" s="82" t="s">
        <v>35</v>
      </c>
      <c r="G22" s="87"/>
      <c r="H22" s="87">
        <v>16</v>
      </c>
      <c r="I22" s="87"/>
      <c r="J22" s="91">
        <v>0.0795</v>
      </c>
      <c r="K22" s="91">
        <v>0.0795</v>
      </c>
      <c r="L22" s="91"/>
      <c r="M22" s="91">
        <v>0.318</v>
      </c>
      <c r="N22" s="91">
        <v>0.318</v>
      </c>
      <c r="O22" s="91"/>
      <c r="P22" s="40" t="s">
        <v>38</v>
      </c>
      <c r="Q22" s="40">
        <v>2130505</v>
      </c>
      <c r="R22" s="40" t="s">
        <v>39</v>
      </c>
      <c r="S22" s="74"/>
    </row>
    <row r="23" s="62" customFormat="1" ht="39" spans="1:19">
      <c r="A23" s="85">
        <v>12</v>
      </c>
      <c r="B23" s="82" t="s">
        <v>56</v>
      </c>
      <c r="C23" s="82" t="s">
        <v>33</v>
      </c>
      <c r="D23" s="86">
        <v>43.5</v>
      </c>
      <c r="E23" s="74"/>
      <c r="F23" s="82" t="s">
        <v>35</v>
      </c>
      <c r="G23" s="87"/>
      <c r="H23" s="87">
        <v>6</v>
      </c>
      <c r="I23" s="87">
        <v>6</v>
      </c>
      <c r="J23" s="91">
        <v>0.0567</v>
      </c>
      <c r="K23" s="91">
        <v>0.0567</v>
      </c>
      <c r="L23" s="91"/>
      <c r="M23" s="91">
        <v>0.2268</v>
      </c>
      <c r="N23" s="91">
        <v>0.2268</v>
      </c>
      <c r="O23" s="91"/>
      <c r="P23" s="40" t="s">
        <v>38</v>
      </c>
      <c r="Q23" s="40">
        <v>2130505</v>
      </c>
      <c r="R23" s="40" t="s">
        <v>39</v>
      </c>
      <c r="S23" s="74"/>
    </row>
    <row r="24" s="62" customFormat="1" ht="39" spans="1:19">
      <c r="A24" s="85">
        <v>13</v>
      </c>
      <c r="B24" s="82" t="s">
        <v>57</v>
      </c>
      <c r="C24" s="82" t="s">
        <v>33</v>
      </c>
      <c r="D24" s="86">
        <v>70.26</v>
      </c>
      <c r="E24" s="74"/>
      <c r="F24" s="82" t="s">
        <v>35</v>
      </c>
      <c r="G24" s="87"/>
      <c r="H24" s="87">
        <v>10</v>
      </c>
      <c r="I24" s="87">
        <v>4</v>
      </c>
      <c r="J24" s="91">
        <v>0.094</v>
      </c>
      <c r="K24" s="91">
        <v>0.094</v>
      </c>
      <c r="L24" s="91">
        <v>0</v>
      </c>
      <c r="M24" s="91">
        <v>0.0988</v>
      </c>
      <c r="N24" s="91">
        <v>0.3988</v>
      </c>
      <c r="O24" s="91">
        <v>0</v>
      </c>
      <c r="P24" s="40" t="s">
        <v>38</v>
      </c>
      <c r="Q24" s="40">
        <v>2130505</v>
      </c>
      <c r="R24" s="40" t="s">
        <v>39</v>
      </c>
      <c r="S24" s="74"/>
    </row>
    <row r="25" s="62" customFormat="1" ht="39" spans="1:19">
      <c r="A25" s="85">
        <v>14</v>
      </c>
      <c r="B25" s="82" t="s">
        <v>58</v>
      </c>
      <c r="C25" s="82" t="s">
        <v>33</v>
      </c>
      <c r="D25" s="86">
        <v>72.036</v>
      </c>
      <c r="E25" s="74"/>
      <c r="F25" s="82" t="s">
        <v>35</v>
      </c>
      <c r="G25" s="87"/>
      <c r="H25" s="87" t="s">
        <v>59</v>
      </c>
      <c r="I25" s="87" t="s">
        <v>60</v>
      </c>
      <c r="J25" s="91" t="s">
        <v>61</v>
      </c>
      <c r="K25" s="91" t="s">
        <v>61</v>
      </c>
      <c r="L25" s="91" t="s">
        <v>62</v>
      </c>
      <c r="M25" s="91" t="s">
        <v>63</v>
      </c>
      <c r="N25" s="91" t="s">
        <v>63</v>
      </c>
      <c r="O25" s="91" t="s">
        <v>62</v>
      </c>
      <c r="P25" s="40" t="s">
        <v>38</v>
      </c>
      <c r="Q25" s="40">
        <v>2130505</v>
      </c>
      <c r="R25" s="40" t="s">
        <v>39</v>
      </c>
      <c r="S25" s="74"/>
    </row>
    <row r="26" s="62" customFormat="1" ht="39" spans="1:19">
      <c r="A26" s="85">
        <v>15</v>
      </c>
      <c r="B26" s="82" t="s">
        <v>64</v>
      </c>
      <c r="C26" s="82" t="s">
        <v>33</v>
      </c>
      <c r="D26" s="86">
        <v>23.04</v>
      </c>
      <c r="E26" s="74"/>
      <c r="F26" s="82" t="s">
        <v>35</v>
      </c>
      <c r="G26" s="87"/>
      <c r="H26" s="87">
        <v>13</v>
      </c>
      <c r="I26" s="87">
        <v>6</v>
      </c>
      <c r="J26" s="91">
        <v>0.0408</v>
      </c>
      <c r="K26" s="91">
        <v>0.0408</v>
      </c>
      <c r="L26" s="91">
        <v>0</v>
      </c>
      <c r="M26" s="91">
        <v>0.1809</v>
      </c>
      <c r="N26" s="91">
        <v>0.1809</v>
      </c>
      <c r="O26" s="91">
        <v>0</v>
      </c>
      <c r="P26" s="40" t="s">
        <v>38</v>
      </c>
      <c r="Q26" s="40">
        <v>2130505</v>
      </c>
      <c r="R26" s="40" t="s">
        <v>39</v>
      </c>
      <c r="S26" s="74"/>
    </row>
    <row r="27" s="62" customFormat="1" ht="31" customHeight="1" spans="1:19">
      <c r="A27" s="74">
        <v>1.2</v>
      </c>
      <c r="B27" s="75" t="s">
        <v>65</v>
      </c>
      <c r="C27" s="75" t="s">
        <v>33</v>
      </c>
      <c r="D27" s="83">
        <f>SUM(D28:D42)</f>
        <v>1474.869</v>
      </c>
      <c r="E27" s="83">
        <f>SUM(E28:E42)</f>
        <v>0</v>
      </c>
      <c r="F27" s="76"/>
      <c r="G27" s="76"/>
      <c r="H27" s="76"/>
      <c r="I27" s="76"/>
      <c r="J27" s="90"/>
      <c r="K27" s="90"/>
      <c r="L27" s="90"/>
      <c r="M27" s="90"/>
      <c r="N27" s="90"/>
      <c r="O27" s="90"/>
      <c r="P27" s="40"/>
      <c r="Q27" s="40"/>
      <c r="R27" s="40"/>
      <c r="S27" s="74"/>
    </row>
    <row r="28" s="62" customFormat="1" ht="39" spans="1:19">
      <c r="A28" s="85">
        <v>1</v>
      </c>
      <c r="B28" s="82" t="s">
        <v>66</v>
      </c>
      <c r="C28" s="82" t="s">
        <v>33</v>
      </c>
      <c r="D28" s="86">
        <v>60.78</v>
      </c>
      <c r="E28" s="74"/>
      <c r="F28" s="82" t="s">
        <v>67</v>
      </c>
      <c r="G28" s="87"/>
      <c r="H28" s="87">
        <v>1</v>
      </c>
      <c r="I28" s="87">
        <v>7</v>
      </c>
      <c r="J28" s="91" t="s">
        <v>68</v>
      </c>
      <c r="K28" s="91" t="s">
        <v>68</v>
      </c>
      <c r="L28" s="91"/>
      <c r="M28" s="91" t="s">
        <v>69</v>
      </c>
      <c r="N28" s="91" t="s">
        <v>69</v>
      </c>
      <c r="O28" s="91"/>
      <c r="P28" s="40" t="s">
        <v>70</v>
      </c>
      <c r="Q28" s="40">
        <v>2130505</v>
      </c>
      <c r="R28" s="40" t="s">
        <v>39</v>
      </c>
      <c r="S28" s="74"/>
    </row>
    <row r="29" s="62" customFormat="1" ht="39" spans="1:19">
      <c r="A29" s="85">
        <v>2</v>
      </c>
      <c r="B29" s="82" t="s">
        <v>71</v>
      </c>
      <c r="C29" s="82" t="s">
        <v>33</v>
      </c>
      <c r="D29" s="86">
        <v>170.64</v>
      </c>
      <c r="E29" s="74"/>
      <c r="F29" s="82" t="s">
        <v>67</v>
      </c>
      <c r="G29" s="87"/>
      <c r="H29" s="87">
        <v>8</v>
      </c>
      <c r="I29" s="87">
        <v>6</v>
      </c>
      <c r="J29" s="91">
        <v>0.1004</v>
      </c>
      <c r="K29" s="91">
        <v>0.1004</v>
      </c>
      <c r="L29" s="91"/>
      <c r="M29" s="91" t="s">
        <v>72</v>
      </c>
      <c r="N29" s="91" t="s">
        <v>72</v>
      </c>
      <c r="O29" s="91"/>
      <c r="P29" s="40" t="s">
        <v>70</v>
      </c>
      <c r="Q29" s="40">
        <v>2130505</v>
      </c>
      <c r="R29" s="40" t="s">
        <v>39</v>
      </c>
      <c r="S29" s="74"/>
    </row>
    <row r="30" s="62" customFormat="1" ht="39" spans="1:19">
      <c r="A30" s="85">
        <v>3</v>
      </c>
      <c r="B30" s="82" t="s">
        <v>73</v>
      </c>
      <c r="C30" s="82" t="s">
        <v>33</v>
      </c>
      <c r="D30" s="86">
        <v>74.22</v>
      </c>
      <c r="E30" s="74"/>
      <c r="F30" s="82" t="s">
        <v>67</v>
      </c>
      <c r="G30" s="87"/>
      <c r="H30" s="87">
        <v>5</v>
      </c>
      <c r="I30" s="87">
        <v>3</v>
      </c>
      <c r="J30" s="91" t="s">
        <v>74</v>
      </c>
      <c r="K30" s="91" t="s">
        <v>74</v>
      </c>
      <c r="L30" s="91"/>
      <c r="M30" s="91" t="s">
        <v>75</v>
      </c>
      <c r="N30" s="91" t="s">
        <v>75</v>
      </c>
      <c r="O30" s="91"/>
      <c r="P30" s="40" t="s">
        <v>70</v>
      </c>
      <c r="Q30" s="40">
        <v>2130505</v>
      </c>
      <c r="R30" s="40" t="s">
        <v>39</v>
      </c>
      <c r="S30" s="74"/>
    </row>
    <row r="31" s="62" customFormat="1" ht="39" spans="1:19">
      <c r="A31" s="85">
        <v>4</v>
      </c>
      <c r="B31" s="82" t="s">
        <v>76</v>
      </c>
      <c r="C31" s="82" t="s">
        <v>33</v>
      </c>
      <c r="D31" s="86">
        <v>32.22</v>
      </c>
      <c r="E31" s="74"/>
      <c r="F31" s="82" t="s">
        <v>67</v>
      </c>
      <c r="G31" s="87"/>
      <c r="H31" s="87">
        <v>6</v>
      </c>
      <c r="I31" s="87">
        <v>2</v>
      </c>
      <c r="J31" s="91">
        <v>0.0464</v>
      </c>
      <c r="K31" s="91">
        <v>0.0464</v>
      </c>
      <c r="L31" s="91"/>
      <c r="M31" s="91" t="s">
        <v>77</v>
      </c>
      <c r="N31" s="91" t="s">
        <v>77</v>
      </c>
      <c r="O31" s="91"/>
      <c r="P31" s="40" t="s">
        <v>70</v>
      </c>
      <c r="Q31" s="40">
        <v>2130505</v>
      </c>
      <c r="R31" s="40" t="s">
        <v>39</v>
      </c>
      <c r="S31" s="74"/>
    </row>
    <row r="32" s="62" customFormat="1" ht="39" spans="1:19">
      <c r="A32" s="85">
        <v>5</v>
      </c>
      <c r="B32" s="82" t="s">
        <v>78</v>
      </c>
      <c r="C32" s="82" t="s">
        <v>33</v>
      </c>
      <c r="D32" s="86">
        <v>106.53</v>
      </c>
      <c r="E32" s="74"/>
      <c r="F32" s="82" t="s">
        <v>67</v>
      </c>
      <c r="G32" s="87"/>
      <c r="H32" s="87">
        <v>11</v>
      </c>
      <c r="I32" s="87">
        <v>5</v>
      </c>
      <c r="J32" s="91">
        <v>0.1126</v>
      </c>
      <c r="K32" s="91">
        <v>0.126</v>
      </c>
      <c r="L32" s="91"/>
      <c r="M32" s="91">
        <v>0.5746</v>
      </c>
      <c r="N32" s="91">
        <v>0.5746</v>
      </c>
      <c r="O32" s="91"/>
      <c r="P32" s="40" t="s">
        <v>70</v>
      </c>
      <c r="Q32" s="40">
        <v>2130505</v>
      </c>
      <c r="R32" s="40" t="s">
        <v>39</v>
      </c>
      <c r="S32" s="74"/>
    </row>
    <row r="33" s="62" customFormat="1" ht="39" spans="1:19">
      <c r="A33" s="85">
        <v>6</v>
      </c>
      <c r="B33" s="82" t="s">
        <v>79</v>
      </c>
      <c r="C33" s="82" t="s">
        <v>33</v>
      </c>
      <c r="D33" s="86">
        <v>114.375</v>
      </c>
      <c r="E33" s="74"/>
      <c r="F33" s="82" t="s">
        <v>67</v>
      </c>
      <c r="G33" s="87"/>
      <c r="H33" s="87">
        <v>10</v>
      </c>
      <c r="I33" s="87">
        <v>6</v>
      </c>
      <c r="J33" s="91">
        <v>0.0844</v>
      </c>
      <c r="K33" s="91">
        <v>0.0844</v>
      </c>
      <c r="L33" s="91"/>
      <c r="M33" s="91">
        <v>0.322</v>
      </c>
      <c r="N33" s="91">
        <v>0.322</v>
      </c>
      <c r="O33" s="91"/>
      <c r="P33" s="40" t="s">
        <v>70</v>
      </c>
      <c r="Q33" s="40">
        <v>2130505</v>
      </c>
      <c r="R33" s="40" t="s">
        <v>39</v>
      </c>
      <c r="S33" s="74"/>
    </row>
    <row r="34" s="62" customFormat="1" ht="39" spans="1:19">
      <c r="A34" s="85">
        <v>7</v>
      </c>
      <c r="B34" s="82" t="s">
        <v>80</v>
      </c>
      <c r="C34" s="82" t="s">
        <v>33</v>
      </c>
      <c r="D34" s="86">
        <v>32.031</v>
      </c>
      <c r="E34" s="74"/>
      <c r="F34" s="82" t="s">
        <v>67</v>
      </c>
      <c r="G34" s="87"/>
      <c r="H34" s="87">
        <v>5</v>
      </c>
      <c r="I34" s="87">
        <v>9</v>
      </c>
      <c r="J34" s="91">
        <v>0.0231</v>
      </c>
      <c r="K34" s="91">
        <v>0.0231</v>
      </c>
      <c r="L34" s="91"/>
      <c r="M34" s="91">
        <v>0.10395</v>
      </c>
      <c r="N34" s="91">
        <v>0.104</v>
      </c>
      <c r="O34" s="91">
        <v>0</v>
      </c>
      <c r="P34" s="40" t="s">
        <v>70</v>
      </c>
      <c r="Q34" s="40">
        <v>2130505</v>
      </c>
      <c r="R34" s="40" t="s">
        <v>39</v>
      </c>
      <c r="S34" s="74"/>
    </row>
    <row r="35" s="62" customFormat="1" ht="39" spans="1:19">
      <c r="A35" s="85">
        <v>8</v>
      </c>
      <c r="B35" s="82" t="s">
        <v>81</v>
      </c>
      <c r="C35" s="82" t="s">
        <v>33</v>
      </c>
      <c r="D35" s="86">
        <v>60</v>
      </c>
      <c r="E35" s="74"/>
      <c r="F35" s="82" t="s">
        <v>67</v>
      </c>
      <c r="G35" s="87"/>
      <c r="H35" s="87">
        <v>5</v>
      </c>
      <c r="I35" s="87">
        <v>5</v>
      </c>
      <c r="J35" s="91">
        <v>0.0558</v>
      </c>
      <c r="K35" s="91">
        <v>0.0558</v>
      </c>
      <c r="L35" s="91"/>
      <c r="M35" s="91">
        <v>0.2942</v>
      </c>
      <c r="N35" s="91">
        <v>0.2942</v>
      </c>
      <c r="O35" s="91"/>
      <c r="P35" s="40" t="s">
        <v>70</v>
      </c>
      <c r="Q35" s="40">
        <v>2130505</v>
      </c>
      <c r="R35" s="40" t="s">
        <v>39</v>
      </c>
      <c r="S35" s="74"/>
    </row>
    <row r="36" s="62" customFormat="1" ht="39" spans="1:19">
      <c r="A36" s="85">
        <v>9</v>
      </c>
      <c r="B36" s="82" t="s">
        <v>82</v>
      </c>
      <c r="C36" s="82" t="s">
        <v>33</v>
      </c>
      <c r="D36" s="86">
        <v>105.57</v>
      </c>
      <c r="E36" s="74"/>
      <c r="F36" s="82" t="s">
        <v>67</v>
      </c>
      <c r="G36" s="87"/>
      <c r="H36" s="87">
        <v>11</v>
      </c>
      <c r="I36" s="87">
        <v>5</v>
      </c>
      <c r="J36" s="91">
        <v>0.065</v>
      </c>
      <c r="K36" s="91">
        <v>0.065</v>
      </c>
      <c r="L36" s="91">
        <v>0</v>
      </c>
      <c r="M36" s="91">
        <v>0.26</v>
      </c>
      <c r="N36" s="91">
        <v>0.26</v>
      </c>
      <c r="O36" s="91">
        <v>0</v>
      </c>
      <c r="P36" s="40" t="s">
        <v>70</v>
      </c>
      <c r="Q36" s="40">
        <v>2130505</v>
      </c>
      <c r="R36" s="40" t="s">
        <v>39</v>
      </c>
      <c r="S36" s="74"/>
    </row>
    <row r="37" s="62" customFormat="1" ht="39" spans="1:19">
      <c r="A37" s="85">
        <v>10</v>
      </c>
      <c r="B37" s="82" t="s">
        <v>83</v>
      </c>
      <c r="C37" s="82" t="s">
        <v>33</v>
      </c>
      <c r="D37" s="86">
        <v>86.112</v>
      </c>
      <c r="E37" s="74"/>
      <c r="F37" s="82" t="s">
        <v>67</v>
      </c>
      <c r="G37" s="87"/>
      <c r="H37" s="87">
        <v>3</v>
      </c>
      <c r="I37" s="87">
        <v>20</v>
      </c>
      <c r="J37" s="91">
        <v>0.1063</v>
      </c>
      <c r="K37" s="91">
        <v>0.1063</v>
      </c>
      <c r="L37" s="91"/>
      <c r="M37" s="91">
        <v>0.5255</v>
      </c>
      <c r="N37" s="91">
        <v>0.5255</v>
      </c>
      <c r="O37" s="91"/>
      <c r="P37" s="40" t="s">
        <v>70</v>
      </c>
      <c r="Q37" s="40">
        <v>2130505</v>
      </c>
      <c r="R37" s="40" t="s">
        <v>39</v>
      </c>
      <c r="S37" s="74"/>
    </row>
    <row r="38" s="62" customFormat="1" ht="39" spans="1:19">
      <c r="A38" s="85">
        <v>11</v>
      </c>
      <c r="B38" s="82" t="s">
        <v>84</v>
      </c>
      <c r="C38" s="82" t="s">
        <v>33</v>
      </c>
      <c r="D38" s="86">
        <v>126</v>
      </c>
      <c r="E38" s="74"/>
      <c r="F38" s="82" t="s">
        <v>67</v>
      </c>
      <c r="G38" s="87"/>
      <c r="H38" s="87">
        <v>11</v>
      </c>
      <c r="I38" s="87">
        <v>5</v>
      </c>
      <c r="J38" s="91">
        <v>0.0032</v>
      </c>
      <c r="K38" s="91">
        <v>0.0032</v>
      </c>
      <c r="L38" s="91"/>
      <c r="M38" s="91">
        <v>0.0089</v>
      </c>
      <c r="N38" s="91">
        <v>0.0089</v>
      </c>
      <c r="O38" s="91"/>
      <c r="P38" s="40" t="s">
        <v>70</v>
      </c>
      <c r="Q38" s="40">
        <v>2130505</v>
      </c>
      <c r="R38" s="40" t="s">
        <v>39</v>
      </c>
      <c r="S38" s="74"/>
    </row>
    <row r="39" s="62" customFormat="1" ht="39" spans="1:19">
      <c r="A39" s="85">
        <v>12</v>
      </c>
      <c r="B39" s="82" t="s">
        <v>85</v>
      </c>
      <c r="C39" s="82" t="s">
        <v>33</v>
      </c>
      <c r="D39" s="86">
        <v>47.01</v>
      </c>
      <c r="E39" s="74"/>
      <c r="F39" s="82" t="s">
        <v>67</v>
      </c>
      <c r="G39" s="87"/>
      <c r="H39" s="87">
        <v>16</v>
      </c>
      <c r="I39" s="87"/>
      <c r="J39" s="91">
        <v>0.0626</v>
      </c>
      <c r="K39" s="91">
        <v>0.0626</v>
      </c>
      <c r="L39" s="91"/>
      <c r="M39" s="91">
        <v>0.2504</v>
      </c>
      <c r="N39" s="91">
        <v>0.2504</v>
      </c>
      <c r="O39" s="91"/>
      <c r="P39" s="40" t="s">
        <v>70</v>
      </c>
      <c r="Q39" s="40">
        <v>2130505</v>
      </c>
      <c r="R39" s="40" t="s">
        <v>39</v>
      </c>
      <c r="S39" s="74"/>
    </row>
    <row r="40" s="62" customFormat="1" ht="39" spans="1:19">
      <c r="A40" s="85">
        <v>13</v>
      </c>
      <c r="B40" s="82" t="s">
        <v>86</v>
      </c>
      <c r="C40" s="82" t="s">
        <v>33</v>
      </c>
      <c r="D40" s="86">
        <v>167.04</v>
      </c>
      <c r="E40" s="74"/>
      <c r="F40" s="82" t="s">
        <v>67</v>
      </c>
      <c r="G40" s="87"/>
      <c r="H40" s="87">
        <v>7</v>
      </c>
      <c r="I40" s="87">
        <v>5</v>
      </c>
      <c r="J40" s="91">
        <v>0.0846</v>
      </c>
      <c r="K40" s="91">
        <v>0.0846</v>
      </c>
      <c r="L40" s="91"/>
      <c r="M40" s="91"/>
      <c r="N40" s="91">
        <v>0.2552</v>
      </c>
      <c r="O40" s="91"/>
      <c r="P40" s="40" t="s">
        <v>70</v>
      </c>
      <c r="Q40" s="40">
        <v>2130505</v>
      </c>
      <c r="R40" s="40" t="s">
        <v>39</v>
      </c>
      <c r="S40" s="74"/>
    </row>
    <row r="41" s="62" customFormat="1" ht="39" spans="1:19">
      <c r="A41" s="85">
        <v>14</v>
      </c>
      <c r="B41" s="82" t="s">
        <v>87</v>
      </c>
      <c r="C41" s="82" t="s">
        <v>33</v>
      </c>
      <c r="D41" s="86">
        <v>190.83</v>
      </c>
      <c r="E41" s="74"/>
      <c r="F41" s="82" t="s">
        <v>67</v>
      </c>
      <c r="G41" s="87"/>
      <c r="H41" s="87">
        <v>11</v>
      </c>
      <c r="I41" s="87">
        <v>12</v>
      </c>
      <c r="J41" s="91">
        <v>0.2158</v>
      </c>
      <c r="K41" s="91">
        <v>0.2158</v>
      </c>
      <c r="L41" s="91">
        <v>0</v>
      </c>
      <c r="M41" s="91">
        <v>0.6125</v>
      </c>
      <c r="N41" s="91">
        <v>0.6125</v>
      </c>
      <c r="O41" s="91">
        <v>0</v>
      </c>
      <c r="P41" s="40" t="s">
        <v>70</v>
      </c>
      <c r="Q41" s="40">
        <v>2130505</v>
      </c>
      <c r="R41" s="40" t="s">
        <v>39</v>
      </c>
      <c r="S41" s="74"/>
    </row>
    <row r="42" s="62" customFormat="1" ht="39" spans="1:19">
      <c r="A42" s="85">
        <v>15</v>
      </c>
      <c r="B42" s="82" t="s">
        <v>88</v>
      </c>
      <c r="C42" s="82" t="s">
        <v>33</v>
      </c>
      <c r="D42" s="86">
        <v>101.511</v>
      </c>
      <c r="E42" s="74"/>
      <c r="F42" s="82" t="s">
        <v>67</v>
      </c>
      <c r="G42" s="87"/>
      <c r="H42" s="87">
        <v>15</v>
      </c>
      <c r="I42" s="87" t="s">
        <v>89</v>
      </c>
      <c r="J42" s="91">
        <v>0.0839</v>
      </c>
      <c r="K42" s="91">
        <v>0.0839</v>
      </c>
      <c r="L42" s="91" t="s">
        <v>62</v>
      </c>
      <c r="M42" s="91" t="s">
        <v>90</v>
      </c>
      <c r="N42" s="91" t="s">
        <v>90</v>
      </c>
      <c r="O42" s="91" t="s">
        <v>62</v>
      </c>
      <c r="P42" s="40" t="s">
        <v>70</v>
      </c>
      <c r="Q42" s="40">
        <v>2130505</v>
      </c>
      <c r="R42" s="40" t="s">
        <v>39</v>
      </c>
      <c r="S42" s="74"/>
    </row>
    <row r="43" s="62" customFormat="1" ht="31" customHeight="1" spans="1:19">
      <c r="A43" s="74">
        <v>1.3</v>
      </c>
      <c r="B43" s="75" t="s">
        <v>91</v>
      </c>
      <c r="C43" s="75" t="s">
        <v>33</v>
      </c>
      <c r="D43" s="83">
        <f>SUM(D44:D48)</f>
        <v>29.295</v>
      </c>
      <c r="E43" s="83">
        <f>SUM(E44:E48)</f>
        <v>0</v>
      </c>
      <c r="F43" s="76"/>
      <c r="G43" s="76"/>
      <c r="H43" s="76"/>
      <c r="I43" s="76"/>
      <c r="J43" s="90"/>
      <c r="K43" s="90"/>
      <c r="L43" s="90"/>
      <c r="M43" s="90"/>
      <c r="N43" s="90"/>
      <c r="O43" s="90"/>
      <c r="P43" s="40"/>
      <c r="Q43" s="40"/>
      <c r="R43" s="40"/>
      <c r="S43" s="74"/>
    </row>
    <row r="44" s="62" customFormat="1" ht="47" customHeight="1" spans="1:19">
      <c r="A44" s="85">
        <v>1</v>
      </c>
      <c r="B44" s="82" t="s">
        <v>92</v>
      </c>
      <c r="C44" s="82" t="s">
        <v>33</v>
      </c>
      <c r="D44" s="86">
        <v>0.87</v>
      </c>
      <c r="E44" s="74"/>
      <c r="F44" s="82" t="s">
        <v>93</v>
      </c>
      <c r="G44" s="87"/>
      <c r="H44" s="87"/>
      <c r="I44" s="87">
        <v>1</v>
      </c>
      <c r="J44" s="91">
        <v>0.0014</v>
      </c>
      <c r="K44" s="91">
        <v>0.0014</v>
      </c>
      <c r="L44" s="91"/>
      <c r="M44" s="91">
        <v>0.0063</v>
      </c>
      <c r="N44" s="91">
        <v>0.0063</v>
      </c>
      <c r="O44" s="91"/>
      <c r="P44" s="40" t="s">
        <v>70</v>
      </c>
      <c r="Q44" s="40">
        <v>2130505</v>
      </c>
      <c r="R44" s="40" t="s">
        <v>39</v>
      </c>
      <c r="S44" s="74"/>
    </row>
    <row r="45" s="62" customFormat="1" ht="47" customHeight="1" spans="1:19">
      <c r="A45" s="85">
        <v>2</v>
      </c>
      <c r="B45" s="82" t="s">
        <v>94</v>
      </c>
      <c r="C45" s="82" t="s">
        <v>33</v>
      </c>
      <c r="D45" s="86">
        <v>3.6</v>
      </c>
      <c r="E45" s="74"/>
      <c r="F45" s="82" t="s">
        <v>93</v>
      </c>
      <c r="G45" s="87"/>
      <c r="H45" s="87">
        <v>1</v>
      </c>
      <c r="I45" s="87"/>
      <c r="J45" s="91">
        <v>0.0026</v>
      </c>
      <c r="K45" s="91">
        <v>0.0026</v>
      </c>
      <c r="L45" s="91"/>
      <c r="M45" s="91">
        <v>0.015</v>
      </c>
      <c r="N45" s="91">
        <v>0.015</v>
      </c>
      <c r="O45" s="91"/>
      <c r="P45" s="40" t="s">
        <v>70</v>
      </c>
      <c r="Q45" s="40">
        <v>2130505</v>
      </c>
      <c r="R45" s="40" t="s">
        <v>39</v>
      </c>
      <c r="S45" s="74"/>
    </row>
    <row r="46" s="62" customFormat="1" ht="47" customHeight="1" spans="1:19">
      <c r="A46" s="85">
        <v>3</v>
      </c>
      <c r="B46" s="82" t="s">
        <v>95</v>
      </c>
      <c r="C46" s="82" t="s">
        <v>33</v>
      </c>
      <c r="D46" s="86">
        <v>7.08</v>
      </c>
      <c r="E46" s="74"/>
      <c r="F46" s="82" t="s">
        <v>93</v>
      </c>
      <c r="G46" s="87"/>
      <c r="H46" s="87">
        <v>2</v>
      </c>
      <c r="I46" s="87">
        <v>5</v>
      </c>
      <c r="J46" s="91">
        <v>0.0047</v>
      </c>
      <c r="K46" s="91">
        <v>0.0047</v>
      </c>
      <c r="L46" s="91"/>
      <c r="M46" s="91">
        <v>0.0217</v>
      </c>
      <c r="N46" s="91">
        <v>0.0217</v>
      </c>
      <c r="O46" s="91">
        <v>0</v>
      </c>
      <c r="P46" s="40" t="s">
        <v>70</v>
      </c>
      <c r="Q46" s="40">
        <v>2130505</v>
      </c>
      <c r="R46" s="40" t="s">
        <v>39</v>
      </c>
      <c r="S46" s="74"/>
    </row>
    <row r="47" s="62" customFormat="1" ht="47" customHeight="1" spans="1:19">
      <c r="A47" s="85">
        <v>4</v>
      </c>
      <c r="B47" s="82" t="s">
        <v>96</v>
      </c>
      <c r="C47" s="82" t="s">
        <v>33</v>
      </c>
      <c r="D47" s="86">
        <v>1.56</v>
      </c>
      <c r="E47" s="74"/>
      <c r="F47" s="82" t="s">
        <v>93</v>
      </c>
      <c r="G47" s="87"/>
      <c r="H47" s="87">
        <v>2</v>
      </c>
      <c r="I47" s="87"/>
      <c r="J47" s="91">
        <v>0.0052</v>
      </c>
      <c r="K47" s="91">
        <v>0.0052</v>
      </c>
      <c r="L47" s="91"/>
      <c r="M47" s="91"/>
      <c r="N47" s="91">
        <v>0.0116</v>
      </c>
      <c r="O47" s="91"/>
      <c r="P47" s="40" t="s">
        <v>70</v>
      </c>
      <c r="Q47" s="40">
        <v>2130505</v>
      </c>
      <c r="R47" s="40" t="s">
        <v>39</v>
      </c>
      <c r="S47" s="74"/>
    </row>
    <row r="48" s="62" customFormat="1" ht="47" customHeight="1" spans="1:19">
      <c r="A48" s="85">
        <v>5</v>
      </c>
      <c r="B48" s="82" t="s">
        <v>97</v>
      </c>
      <c r="C48" s="82" t="s">
        <v>33</v>
      </c>
      <c r="D48" s="86">
        <v>16.185</v>
      </c>
      <c r="E48" s="74"/>
      <c r="F48" s="82" t="s">
        <v>93</v>
      </c>
      <c r="G48" s="87"/>
      <c r="H48" s="87">
        <v>4</v>
      </c>
      <c r="I48" s="87" t="s">
        <v>98</v>
      </c>
      <c r="J48" s="91">
        <v>0.0058</v>
      </c>
      <c r="K48" s="91">
        <v>0.0058</v>
      </c>
      <c r="L48" s="91" t="s">
        <v>62</v>
      </c>
      <c r="M48" s="91" t="s">
        <v>99</v>
      </c>
      <c r="N48" s="91" t="s">
        <v>99</v>
      </c>
      <c r="O48" s="91" t="s">
        <v>62</v>
      </c>
      <c r="P48" s="40" t="s">
        <v>70</v>
      </c>
      <c r="Q48" s="40">
        <v>2130505</v>
      </c>
      <c r="R48" s="40" t="s">
        <v>39</v>
      </c>
      <c r="S48" s="74"/>
    </row>
    <row r="49" s="62" customFormat="1" ht="32" customHeight="1" spans="1:19">
      <c r="A49" s="74">
        <v>1.4</v>
      </c>
      <c r="B49" s="75" t="s">
        <v>100</v>
      </c>
      <c r="C49" s="75" t="s">
        <v>33</v>
      </c>
      <c r="D49" s="83">
        <f>SUM(D50:D62)</f>
        <v>336.244</v>
      </c>
      <c r="E49" s="83">
        <f>SUM(E50:E62)</f>
        <v>0</v>
      </c>
      <c r="F49" s="76"/>
      <c r="G49" s="76"/>
      <c r="H49" s="76"/>
      <c r="I49" s="76"/>
      <c r="J49" s="90"/>
      <c r="K49" s="90"/>
      <c r="L49" s="90"/>
      <c r="M49" s="90"/>
      <c r="N49" s="90"/>
      <c r="O49" s="90"/>
      <c r="P49" s="40"/>
      <c r="Q49" s="40"/>
      <c r="R49" s="40"/>
      <c r="S49" s="74"/>
    </row>
    <row r="50" s="62" customFormat="1" ht="39" spans="1:19">
      <c r="A50" s="85">
        <v>1</v>
      </c>
      <c r="B50" s="82" t="s">
        <v>101</v>
      </c>
      <c r="C50" s="82" t="s">
        <v>33</v>
      </c>
      <c r="D50" s="86">
        <v>19.71</v>
      </c>
      <c r="E50" s="74"/>
      <c r="F50" s="82" t="s">
        <v>102</v>
      </c>
      <c r="G50" s="87"/>
      <c r="H50" s="87">
        <v>1</v>
      </c>
      <c r="I50" s="87">
        <v>2</v>
      </c>
      <c r="J50" s="91" t="s">
        <v>103</v>
      </c>
      <c r="K50" s="91" t="s">
        <v>103</v>
      </c>
      <c r="L50" s="91" t="s">
        <v>36</v>
      </c>
      <c r="M50" s="91" t="s">
        <v>104</v>
      </c>
      <c r="N50" s="91" t="s">
        <v>104</v>
      </c>
      <c r="O50" s="91" t="s">
        <v>36</v>
      </c>
      <c r="P50" s="40" t="s">
        <v>38</v>
      </c>
      <c r="Q50" s="40">
        <v>2130505</v>
      </c>
      <c r="R50" s="40" t="s">
        <v>39</v>
      </c>
      <c r="S50" s="74"/>
    </row>
    <row r="51" s="62" customFormat="1" ht="39" spans="1:19">
      <c r="A51" s="85">
        <v>2</v>
      </c>
      <c r="B51" s="82" t="s">
        <v>105</v>
      </c>
      <c r="C51" s="82" t="s">
        <v>33</v>
      </c>
      <c r="D51" s="86">
        <v>2.52</v>
      </c>
      <c r="E51" s="74"/>
      <c r="F51" s="82" t="s">
        <v>102</v>
      </c>
      <c r="G51" s="87"/>
      <c r="H51" s="87">
        <v>3</v>
      </c>
      <c r="I51" s="87">
        <v>1</v>
      </c>
      <c r="J51" s="91" t="s">
        <v>106</v>
      </c>
      <c r="K51" s="91" t="s">
        <v>106</v>
      </c>
      <c r="L51" s="91">
        <v>0</v>
      </c>
      <c r="M51" s="91" t="s">
        <v>107</v>
      </c>
      <c r="N51" s="91" t="s">
        <v>107</v>
      </c>
      <c r="O51" s="91"/>
      <c r="P51" s="40" t="s">
        <v>38</v>
      </c>
      <c r="Q51" s="40">
        <v>2130505</v>
      </c>
      <c r="R51" s="40" t="s">
        <v>39</v>
      </c>
      <c r="S51" s="74"/>
    </row>
    <row r="52" s="62" customFormat="1" ht="39" spans="1:19">
      <c r="A52" s="85">
        <v>3</v>
      </c>
      <c r="B52" s="82" t="s">
        <v>108</v>
      </c>
      <c r="C52" s="82" t="s">
        <v>33</v>
      </c>
      <c r="D52" s="86">
        <v>23.4</v>
      </c>
      <c r="E52" s="74"/>
      <c r="F52" s="82" t="s">
        <v>102</v>
      </c>
      <c r="G52" s="87"/>
      <c r="H52" s="87" t="s">
        <v>109</v>
      </c>
      <c r="I52" s="87" t="s">
        <v>36</v>
      </c>
      <c r="J52" s="91" t="s">
        <v>110</v>
      </c>
      <c r="K52" s="91" t="s">
        <v>110</v>
      </c>
      <c r="L52" s="91"/>
      <c r="M52" s="91" t="s">
        <v>99</v>
      </c>
      <c r="N52" s="91" t="s">
        <v>99</v>
      </c>
      <c r="O52" s="91"/>
      <c r="P52" s="40" t="s">
        <v>38</v>
      </c>
      <c r="Q52" s="40">
        <v>2130505</v>
      </c>
      <c r="R52" s="40" t="s">
        <v>39</v>
      </c>
      <c r="S52" s="74"/>
    </row>
    <row r="53" s="62" customFormat="1" ht="39" spans="1:19">
      <c r="A53" s="85">
        <v>4</v>
      </c>
      <c r="B53" s="82" t="s">
        <v>111</v>
      </c>
      <c r="C53" s="82" t="s">
        <v>33</v>
      </c>
      <c r="D53" s="86">
        <v>7.47</v>
      </c>
      <c r="E53" s="74"/>
      <c r="F53" s="82" t="s">
        <v>102</v>
      </c>
      <c r="G53" s="87"/>
      <c r="H53" s="87">
        <v>1</v>
      </c>
      <c r="I53" s="87">
        <v>1</v>
      </c>
      <c r="J53" s="91" t="s">
        <v>112</v>
      </c>
      <c r="K53" s="91" t="s">
        <v>112</v>
      </c>
      <c r="L53" s="91"/>
      <c r="M53" s="91" t="s">
        <v>104</v>
      </c>
      <c r="N53" s="91" t="s">
        <v>104</v>
      </c>
      <c r="O53" s="91"/>
      <c r="P53" s="40" t="s">
        <v>38</v>
      </c>
      <c r="Q53" s="40">
        <v>2130505</v>
      </c>
      <c r="R53" s="40" t="s">
        <v>39</v>
      </c>
      <c r="S53" s="74"/>
    </row>
    <row r="54" s="62" customFormat="1" ht="39" spans="1:19">
      <c r="A54" s="85">
        <v>5</v>
      </c>
      <c r="B54" s="82" t="s">
        <v>113</v>
      </c>
      <c r="C54" s="82" t="s">
        <v>33</v>
      </c>
      <c r="D54" s="86">
        <v>4.005</v>
      </c>
      <c r="E54" s="74"/>
      <c r="F54" s="82" t="s">
        <v>102</v>
      </c>
      <c r="G54" s="87"/>
      <c r="H54" s="87">
        <v>3</v>
      </c>
      <c r="I54" s="87"/>
      <c r="J54" s="91">
        <v>0.0015</v>
      </c>
      <c r="K54" s="91">
        <v>0.0015</v>
      </c>
      <c r="L54" s="91"/>
      <c r="M54" s="91">
        <v>0.0083</v>
      </c>
      <c r="N54" s="91">
        <v>0.0083</v>
      </c>
      <c r="O54" s="91"/>
      <c r="P54" s="40" t="s">
        <v>38</v>
      </c>
      <c r="Q54" s="40">
        <v>2130505</v>
      </c>
      <c r="R54" s="40" t="s">
        <v>39</v>
      </c>
      <c r="S54" s="74"/>
    </row>
    <row r="55" s="62" customFormat="1" ht="39" spans="1:19">
      <c r="A55" s="85">
        <v>6</v>
      </c>
      <c r="B55" s="82" t="s">
        <v>114</v>
      </c>
      <c r="C55" s="82" t="s">
        <v>33</v>
      </c>
      <c r="D55" s="86">
        <v>9.26</v>
      </c>
      <c r="E55" s="74"/>
      <c r="F55" s="82" t="s">
        <v>102</v>
      </c>
      <c r="G55" s="87"/>
      <c r="H55" s="87">
        <v>1</v>
      </c>
      <c r="I55" s="87">
        <v>4</v>
      </c>
      <c r="J55" s="91">
        <v>0.0023</v>
      </c>
      <c r="K55" s="91">
        <v>0.0023</v>
      </c>
      <c r="L55" s="91"/>
      <c r="M55" s="91">
        <v>0.0091</v>
      </c>
      <c r="N55" s="91">
        <v>0.0091</v>
      </c>
      <c r="O55" s="91">
        <v>0</v>
      </c>
      <c r="P55" s="40" t="s">
        <v>38</v>
      </c>
      <c r="Q55" s="40">
        <v>2130505</v>
      </c>
      <c r="R55" s="40" t="s">
        <v>39</v>
      </c>
      <c r="S55" s="74"/>
    </row>
    <row r="56" s="62" customFormat="1" ht="39" spans="1:19">
      <c r="A56" s="85">
        <v>7</v>
      </c>
      <c r="B56" s="82" t="s">
        <v>115</v>
      </c>
      <c r="C56" s="82" t="s">
        <v>33</v>
      </c>
      <c r="D56" s="86">
        <v>44.505</v>
      </c>
      <c r="E56" s="74"/>
      <c r="F56" s="82" t="s">
        <v>102</v>
      </c>
      <c r="G56" s="87"/>
      <c r="H56" s="87">
        <v>4</v>
      </c>
      <c r="I56" s="87">
        <v>3</v>
      </c>
      <c r="J56" s="91">
        <v>0.0156</v>
      </c>
      <c r="K56" s="91">
        <v>0.0156</v>
      </c>
      <c r="L56" s="91"/>
      <c r="M56" s="91">
        <v>0.0639</v>
      </c>
      <c r="N56" s="91">
        <v>0.0639</v>
      </c>
      <c r="O56" s="91"/>
      <c r="P56" s="40" t="s">
        <v>38</v>
      </c>
      <c r="Q56" s="40">
        <v>2130505</v>
      </c>
      <c r="R56" s="40" t="s">
        <v>39</v>
      </c>
      <c r="S56" s="74"/>
    </row>
    <row r="57" s="62" customFormat="1" ht="39" spans="1:19">
      <c r="A57" s="85">
        <v>8</v>
      </c>
      <c r="B57" s="82" t="s">
        <v>116</v>
      </c>
      <c r="C57" s="82" t="s">
        <v>33</v>
      </c>
      <c r="D57" s="86">
        <v>57.555</v>
      </c>
      <c r="E57" s="74"/>
      <c r="F57" s="82" t="s">
        <v>102</v>
      </c>
      <c r="G57" s="87"/>
      <c r="H57" s="87">
        <v>2</v>
      </c>
      <c r="I57" s="87">
        <v>12</v>
      </c>
      <c r="J57" s="91">
        <v>0.021</v>
      </c>
      <c r="K57" s="91">
        <v>0.021</v>
      </c>
      <c r="L57" s="91"/>
      <c r="M57" s="91">
        <v>0.1085</v>
      </c>
      <c r="N57" s="91">
        <v>0.1085</v>
      </c>
      <c r="O57" s="91"/>
      <c r="P57" s="40" t="s">
        <v>38</v>
      </c>
      <c r="Q57" s="40">
        <v>2130505</v>
      </c>
      <c r="R57" s="40" t="s">
        <v>39</v>
      </c>
      <c r="S57" s="74"/>
    </row>
    <row r="58" s="62" customFormat="1" ht="39" spans="1:19">
      <c r="A58" s="85">
        <v>9</v>
      </c>
      <c r="B58" s="82" t="s">
        <v>117</v>
      </c>
      <c r="C58" s="82" t="s">
        <v>33</v>
      </c>
      <c r="D58" s="86">
        <v>25.02</v>
      </c>
      <c r="E58" s="74"/>
      <c r="F58" s="82" t="s">
        <v>102</v>
      </c>
      <c r="G58" s="87"/>
      <c r="H58" s="87">
        <v>2</v>
      </c>
      <c r="I58" s="87"/>
      <c r="J58" s="91">
        <v>0.0121</v>
      </c>
      <c r="K58" s="91">
        <v>0.0121</v>
      </c>
      <c r="L58" s="91"/>
      <c r="M58" s="91">
        <v>0.0605</v>
      </c>
      <c r="N58" s="91">
        <v>0.0605</v>
      </c>
      <c r="O58" s="91"/>
      <c r="P58" s="40" t="s">
        <v>38</v>
      </c>
      <c r="Q58" s="40">
        <v>2130505</v>
      </c>
      <c r="R58" s="40" t="s">
        <v>39</v>
      </c>
      <c r="S58" s="74"/>
    </row>
    <row r="59" s="62" customFormat="1" ht="39" spans="1:19">
      <c r="A59" s="85">
        <v>10</v>
      </c>
      <c r="B59" s="82" t="s">
        <v>118</v>
      </c>
      <c r="C59" s="82" t="s">
        <v>33</v>
      </c>
      <c r="D59" s="86">
        <v>7.2</v>
      </c>
      <c r="E59" s="74"/>
      <c r="F59" s="82" t="s">
        <v>102</v>
      </c>
      <c r="G59" s="87"/>
      <c r="H59" s="87">
        <v>2</v>
      </c>
      <c r="I59" s="87"/>
      <c r="J59" s="91">
        <v>0.0042</v>
      </c>
      <c r="K59" s="91">
        <v>0.0042</v>
      </c>
      <c r="L59" s="91"/>
      <c r="M59" s="91">
        <v>0.0168</v>
      </c>
      <c r="N59" s="91">
        <v>0.0168</v>
      </c>
      <c r="O59" s="91"/>
      <c r="P59" s="40" t="s">
        <v>38</v>
      </c>
      <c r="Q59" s="40">
        <v>2130505</v>
      </c>
      <c r="R59" s="40" t="s">
        <v>39</v>
      </c>
      <c r="S59" s="74"/>
    </row>
    <row r="60" s="62" customFormat="1" ht="39" spans="1:19">
      <c r="A60" s="85">
        <v>11</v>
      </c>
      <c r="B60" s="82" t="s">
        <v>119</v>
      </c>
      <c r="C60" s="82" t="s">
        <v>33</v>
      </c>
      <c r="D60" s="86">
        <v>3.33</v>
      </c>
      <c r="E60" s="74"/>
      <c r="F60" s="82" t="s">
        <v>102</v>
      </c>
      <c r="G60" s="87"/>
      <c r="H60" s="87"/>
      <c r="I60" s="87">
        <v>1</v>
      </c>
      <c r="J60" s="91">
        <v>0.0023</v>
      </c>
      <c r="K60" s="91">
        <v>0.0023</v>
      </c>
      <c r="L60" s="91"/>
      <c r="M60" s="91"/>
      <c r="N60" s="91">
        <v>0.0075</v>
      </c>
      <c r="O60" s="91"/>
      <c r="P60" s="40" t="s">
        <v>38</v>
      </c>
      <c r="Q60" s="40">
        <v>2130505</v>
      </c>
      <c r="R60" s="40" t="s">
        <v>39</v>
      </c>
      <c r="S60" s="74"/>
    </row>
    <row r="61" s="62" customFormat="1" ht="39" spans="1:19">
      <c r="A61" s="85">
        <v>12</v>
      </c>
      <c r="B61" s="82" t="s">
        <v>120</v>
      </c>
      <c r="C61" s="82" t="s">
        <v>33</v>
      </c>
      <c r="D61" s="86">
        <v>40.14</v>
      </c>
      <c r="E61" s="74"/>
      <c r="F61" s="82" t="s">
        <v>102</v>
      </c>
      <c r="G61" s="87"/>
      <c r="H61" s="87">
        <v>3</v>
      </c>
      <c r="I61" s="87">
        <v>2</v>
      </c>
      <c r="J61" s="91">
        <v>0.0174</v>
      </c>
      <c r="K61" s="91">
        <v>0.0174</v>
      </c>
      <c r="L61" s="91">
        <v>0</v>
      </c>
      <c r="M61" s="91">
        <v>0.1106</v>
      </c>
      <c r="N61" s="91">
        <v>0.1106</v>
      </c>
      <c r="O61" s="91">
        <v>0</v>
      </c>
      <c r="P61" s="40" t="s">
        <v>38</v>
      </c>
      <c r="Q61" s="40">
        <v>2130505</v>
      </c>
      <c r="R61" s="40" t="s">
        <v>39</v>
      </c>
      <c r="S61" s="74"/>
    </row>
    <row r="62" s="62" customFormat="1" ht="39" spans="1:19">
      <c r="A62" s="85">
        <v>13</v>
      </c>
      <c r="B62" s="82" t="s">
        <v>121</v>
      </c>
      <c r="C62" s="82" t="s">
        <v>33</v>
      </c>
      <c r="D62" s="86">
        <v>92.129</v>
      </c>
      <c r="E62" s="74"/>
      <c r="F62" s="82" t="s">
        <v>102</v>
      </c>
      <c r="G62" s="87"/>
      <c r="H62" s="87" t="s">
        <v>122</v>
      </c>
      <c r="I62" s="87" t="s">
        <v>98</v>
      </c>
      <c r="J62" s="91" t="s">
        <v>123</v>
      </c>
      <c r="K62" s="91" t="s">
        <v>123</v>
      </c>
      <c r="L62" s="91" t="s">
        <v>62</v>
      </c>
      <c r="M62" s="91" t="s">
        <v>124</v>
      </c>
      <c r="N62" s="91" t="s">
        <v>124</v>
      </c>
      <c r="O62" s="91" t="s">
        <v>62</v>
      </c>
      <c r="P62" s="40" t="s">
        <v>38</v>
      </c>
      <c r="Q62" s="40">
        <v>2130505</v>
      </c>
      <c r="R62" s="40" t="s">
        <v>39</v>
      </c>
      <c r="S62" s="74"/>
    </row>
    <row r="63" s="62" customFormat="1" ht="31" customHeight="1" spans="1:19">
      <c r="A63" s="74">
        <v>1.5</v>
      </c>
      <c r="B63" s="75" t="s">
        <v>125</v>
      </c>
      <c r="C63" s="75" t="s">
        <v>33</v>
      </c>
      <c r="D63" s="83">
        <f>D64+D65</f>
        <v>99.16</v>
      </c>
      <c r="E63" s="83">
        <f>E64+E65</f>
        <v>0</v>
      </c>
      <c r="F63" s="76"/>
      <c r="G63" s="76"/>
      <c r="H63" s="76"/>
      <c r="I63" s="76"/>
      <c r="J63" s="90"/>
      <c r="K63" s="90"/>
      <c r="L63" s="90"/>
      <c r="M63" s="90"/>
      <c r="N63" s="90"/>
      <c r="O63" s="90"/>
      <c r="P63" s="40"/>
      <c r="Q63" s="40"/>
      <c r="R63" s="40"/>
      <c r="S63" s="74"/>
    </row>
    <row r="64" s="62" customFormat="1" ht="40" customHeight="1" spans="1:19">
      <c r="A64" s="85">
        <v>1</v>
      </c>
      <c r="B64" s="82" t="s">
        <v>126</v>
      </c>
      <c r="C64" s="82" t="s">
        <v>33</v>
      </c>
      <c r="D64" s="86">
        <v>95.76</v>
      </c>
      <c r="E64" s="74"/>
      <c r="F64" s="82" t="s">
        <v>127</v>
      </c>
      <c r="G64" s="87"/>
      <c r="H64" s="87">
        <v>10</v>
      </c>
      <c r="I64" s="87">
        <v>6</v>
      </c>
      <c r="J64" s="91">
        <v>0.0485</v>
      </c>
      <c r="K64" s="91">
        <v>0.0485</v>
      </c>
      <c r="L64" s="91"/>
      <c r="M64" s="91">
        <v>0.242</v>
      </c>
      <c r="N64" s="91">
        <v>0.242</v>
      </c>
      <c r="O64" s="91"/>
      <c r="P64" s="40" t="s">
        <v>38</v>
      </c>
      <c r="Q64" s="40">
        <v>2130505</v>
      </c>
      <c r="R64" s="40" t="s">
        <v>39</v>
      </c>
      <c r="S64" s="74"/>
    </row>
    <row r="65" s="62" customFormat="1" ht="40" customHeight="1" spans="1:19">
      <c r="A65" s="85">
        <v>2</v>
      </c>
      <c r="B65" s="82" t="s">
        <v>128</v>
      </c>
      <c r="C65" s="82" t="s">
        <v>33</v>
      </c>
      <c r="D65" s="86">
        <v>3.4</v>
      </c>
      <c r="E65" s="74"/>
      <c r="F65" s="82" t="s">
        <v>127</v>
      </c>
      <c r="G65" s="87"/>
      <c r="H65" s="87">
        <v>2</v>
      </c>
      <c r="I65" s="87">
        <v>2</v>
      </c>
      <c r="J65" s="91">
        <v>0.0025</v>
      </c>
      <c r="K65" s="91">
        <v>0.0025</v>
      </c>
      <c r="L65" s="91"/>
      <c r="M65" s="91">
        <v>0.0092</v>
      </c>
      <c r="N65" s="91">
        <v>0.092</v>
      </c>
      <c r="O65" s="91">
        <v>0</v>
      </c>
      <c r="P65" s="40" t="s">
        <v>38</v>
      </c>
      <c r="Q65" s="40">
        <v>2130505</v>
      </c>
      <c r="R65" s="40" t="s">
        <v>39</v>
      </c>
      <c r="S65" s="74"/>
    </row>
    <row r="66" s="62" customFormat="1" ht="35" customHeight="1" spans="1:19">
      <c r="A66" s="74">
        <v>1.6</v>
      </c>
      <c r="B66" s="75" t="s">
        <v>129</v>
      </c>
      <c r="C66" s="75" t="s">
        <v>33</v>
      </c>
      <c r="D66" s="83">
        <f>D67+D68+D69</f>
        <v>6.4</v>
      </c>
      <c r="E66" s="83">
        <f>E67+E68+E69</f>
        <v>0</v>
      </c>
      <c r="F66" s="76"/>
      <c r="G66" s="76"/>
      <c r="H66" s="76"/>
      <c r="I66" s="76"/>
      <c r="J66" s="90"/>
      <c r="K66" s="90"/>
      <c r="L66" s="90"/>
      <c r="M66" s="90"/>
      <c r="N66" s="90"/>
      <c r="O66" s="90"/>
      <c r="P66" s="94"/>
      <c r="Q66" s="40"/>
      <c r="R66" s="40"/>
      <c r="S66" s="74"/>
    </row>
    <row r="67" s="62" customFormat="1" ht="39" spans="1:19">
      <c r="A67" s="85">
        <v>1</v>
      </c>
      <c r="B67" s="82" t="s">
        <v>130</v>
      </c>
      <c r="C67" s="82" t="s">
        <v>33</v>
      </c>
      <c r="D67" s="86">
        <v>1.6</v>
      </c>
      <c r="E67" s="74"/>
      <c r="F67" s="82" t="s">
        <v>131</v>
      </c>
      <c r="G67" s="87"/>
      <c r="H67" s="87">
        <v>1</v>
      </c>
      <c r="I67" s="87"/>
      <c r="J67" s="91">
        <v>0.0002</v>
      </c>
      <c r="K67" s="91">
        <v>0.0002</v>
      </c>
      <c r="L67" s="91">
        <v>0</v>
      </c>
      <c r="M67" s="91">
        <v>0.0014</v>
      </c>
      <c r="N67" s="91">
        <v>0.0014</v>
      </c>
      <c r="O67" s="91">
        <v>0</v>
      </c>
      <c r="P67" s="94" t="s">
        <v>38</v>
      </c>
      <c r="Q67" s="40">
        <v>2130505</v>
      </c>
      <c r="R67" s="40" t="s">
        <v>39</v>
      </c>
      <c r="S67" s="74"/>
    </row>
    <row r="68" s="62" customFormat="1" ht="39" spans="1:19">
      <c r="A68" s="85">
        <v>2</v>
      </c>
      <c r="B68" s="82" t="s">
        <v>132</v>
      </c>
      <c r="C68" s="82" t="s">
        <v>33</v>
      </c>
      <c r="D68" s="86">
        <v>4</v>
      </c>
      <c r="E68" s="74"/>
      <c r="F68" s="82" t="s">
        <v>131</v>
      </c>
      <c r="G68" s="87"/>
      <c r="H68" s="87"/>
      <c r="I68" s="93">
        <v>1</v>
      </c>
      <c r="J68" s="93">
        <v>0.0003</v>
      </c>
      <c r="K68" s="93">
        <v>0.0003</v>
      </c>
      <c r="L68" s="93">
        <v>0</v>
      </c>
      <c r="M68" s="93">
        <v>0.0015</v>
      </c>
      <c r="N68" s="93">
        <v>0.0015</v>
      </c>
      <c r="O68" s="93">
        <v>0</v>
      </c>
      <c r="P68" s="94" t="s">
        <v>38</v>
      </c>
      <c r="Q68" s="40">
        <v>2130505</v>
      </c>
      <c r="R68" s="40" t="s">
        <v>39</v>
      </c>
      <c r="S68" s="74"/>
    </row>
    <row r="69" s="62" customFormat="1" ht="43" customHeight="1" spans="1:19">
      <c r="A69" s="85">
        <v>3</v>
      </c>
      <c r="B69" s="82" t="s">
        <v>133</v>
      </c>
      <c r="C69" s="82" t="s">
        <v>33</v>
      </c>
      <c r="D69" s="86">
        <v>0.8</v>
      </c>
      <c r="E69" s="74"/>
      <c r="F69" s="82" t="s">
        <v>134</v>
      </c>
      <c r="G69" s="87"/>
      <c r="H69" s="87"/>
      <c r="I69" s="93">
        <v>1</v>
      </c>
      <c r="J69" s="93" t="s">
        <v>135</v>
      </c>
      <c r="K69" s="93" t="s">
        <v>135</v>
      </c>
      <c r="L69" s="93"/>
      <c r="M69" s="93" t="s">
        <v>136</v>
      </c>
      <c r="N69" s="93" t="s">
        <v>136</v>
      </c>
      <c r="O69" s="93"/>
      <c r="P69" s="94" t="s">
        <v>38</v>
      </c>
      <c r="Q69" s="40">
        <v>2130505</v>
      </c>
      <c r="R69" s="40" t="s">
        <v>39</v>
      </c>
      <c r="S69" s="74"/>
    </row>
    <row r="70" s="62" customFormat="1" ht="30" customHeight="1" spans="1:19">
      <c r="A70" s="74">
        <v>1.7</v>
      </c>
      <c r="B70" s="75" t="s">
        <v>137</v>
      </c>
      <c r="C70" s="75" t="s">
        <v>33</v>
      </c>
      <c r="D70" s="83">
        <f>D71</f>
        <v>5.7</v>
      </c>
      <c r="E70" s="83">
        <f>E71</f>
        <v>0</v>
      </c>
      <c r="F70" s="76"/>
      <c r="G70" s="76"/>
      <c r="H70" s="76"/>
      <c r="I70" s="76"/>
      <c r="J70" s="90"/>
      <c r="K70" s="90"/>
      <c r="L70" s="90"/>
      <c r="M70" s="90"/>
      <c r="N70" s="90"/>
      <c r="O70" s="90"/>
      <c r="P70" s="94"/>
      <c r="Q70" s="40"/>
      <c r="R70" s="40"/>
      <c r="S70" s="74"/>
    </row>
    <row r="71" s="62" customFormat="1" ht="39" spans="1:19">
      <c r="A71" s="85">
        <v>1</v>
      </c>
      <c r="B71" s="82" t="s">
        <v>138</v>
      </c>
      <c r="C71" s="82" t="s">
        <v>33</v>
      </c>
      <c r="D71" s="86">
        <v>5.7</v>
      </c>
      <c r="E71" s="74"/>
      <c r="F71" s="82" t="s">
        <v>131</v>
      </c>
      <c r="G71" s="87"/>
      <c r="H71" s="87">
        <v>1</v>
      </c>
      <c r="I71" s="87">
        <v>0</v>
      </c>
      <c r="J71" s="91">
        <v>0.01</v>
      </c>
      <c r="K71" s="91">
        <v>0.01</v>
      </c>
      <c r="L71" s="91">
        <v>0</v>
      </c>
      <c r="M71" s="91">
        <v>0.039</v>
      </c>
      <c r="N71" s="91">
        <v>0.039</v>
      </c>
      <c r="O71" s="91">
        <v>0</v>
      </c>
      <c r="P71" s="94" t="s">
        <v>38</v>
      </c>
      <c r="Q71" s="40">
        <v>2130505</v>
      </c>
      <c r="R71" s="40" t="s">
        <v>39</v>
      </c>
      <c r="S71" s="74"/>
    </row>
    <row r="72" s="62" customFormat="1" ht="30" customHeight="1" spans="1:19">
      <c r="A72" s="73" t="s">
        <v>139</v>
      </c>
      <c r="B72" s="75" t="s">
        <v>140</v>
      </c>
      <c r="C72" s="82"/>
      <c r="D72" s="83">
        <f>D73+D89+D105+D121+D135+D149+D158+D169+D184</f>
        <v>2253.1</v>
      </c>
      <c r="E72" s="83">
        <f>E73+E89+E105+E121+E135+E149+E158+E169+E184</f>
        <v>0</v>
      </c>
      <c r="F72" s="76"/>
      <c r="G72" s="76"/>
      <c r="H72" s="76"/>
      <c r="I72" s="76"/>
      <c r="J72" s="90"/>
      <c r="K72" s="90"/>
      <c r="L72" s="90"/>
      <c r="M72" s="90"/>
      <c r="N72" s="90"/>
      <c r="O72" s="90"/>
      <c r="P72" s="85"/>
      <c r="Q72" s="40"/>
      <c r="R72" s="40"/>
      <c r="S72" s="74"/>
    </row>
    <row r="73" s="62" customFormat="1" ht="31" customHeight="1" spans="1:19">
      <c r="A73" s="74">
        <v>2.1</v>
      </c>
      <c r="B73" s="75" t="s">
        <v>141</v>
      </c>
      <c r="C73" s="75" t="s">
        <v>33</v>
      </c>
      <c r="D73" s="83">
        <f>SUM(D74:D88)</f>
        <v>1138</v>
      </c>
      <c r="E73" s="83">
        <f>SUM(E74:E88)</f>
        <v>0</v>
      </c>
      <c r="F73" s="76"/>
      <c r="G73" s="76"/>
      <c r="H73" s="76"/>
      <c r="I73" s="76"/>
      <c r="J73" s="90"/>
      <c r="K73" s="90"/>
      <c r="L73" s="90"/>
      <c r="M73" s="90"/>
      <c r="N73" s="90"/>
      <c r="O73" s="90"/>
      <c r="P73" s="94"/>
      <c r="Q73" s="40"/>
      <c r="R73" s="40"/>
      <c r="S73" s="74"/>
    </row>
    <row r="74" s="62" customFormat="1" ht="40.2" customHeight="1" spans="1:19">
      <c r="A74" s="85">
        <v>1</v>
      </c>
      <c r="B74" s="82" t="s">
        <v>142</v>
      </c>
      <c r="C74" s="82" t="s">
        <v>33</v>
      </c>
      <c r="D74" s="86">
        <v>16.4</v>
      </c>
      <c r="E74" s="74"/>
      <c r="F74" s="82" t="s">
        <v>143</v>
      </c>
      <c r="G74" s="87"/>
      <c r="H74" s="87">
        <v>1</v>
      </c>
      <c r="I74" s="87" t="s">
        <v>122</v>
      </c>
      <c r="J74" s="91" t="s">
        <v>144</v>
      </c>
      <c r="K74" s="91" t="s">
        <v>144</v>
      </c>
      <c r="L74" s="91"/>
      <c r="M74" s="91" t="s">
        <v>145</v>
      </c>
      <c r="N74" s="91" t="s">
        <v>145</v>
      </c>
      <c r="O74" s="91"/>
      <c r="P74" s="94" t="s">
        <v>70</v>
      </c>
      <c r="Q74" s="40">
        <v>2130505</v>
      </c>
      <c r="R74" s="40" t="s">
        <v>39</v>
      </c>
      <c r="S74" s="74"/>
    </row>
    <row r="75" s="62" customFormat="1" ht="40.2" customHeight="1" spans="1:19">
      <c r="A75" s="85">
        <v>2</v>
      </c>
      <c r="B75" s="82" t="s">
        <v>146</v>
      </c>
      <c r="C75" s="82" t="s">
        <v>33</v>
      </c>
      <c r="D75" s="86">
        <v>81.6</v>
      </c>
      <c r="E75" s="74"/>
      <c r="F75" s="82" t="s">
        <v>143</v>
      </c>
      <c r="G75" s="87"/>
      <c r="H75" s="87">
        <v>3</v>
      </c>
      <c r="I75" s="87">
        <v>3</v>
      </c>
      <c r="J75" s="91" t="s">
        <v>147</v>
      </c>
      <c r="K75" s="91" t="s">
        <v>147</v>
      </c>
      <c r="L75" s="91"/>
      <c r="M75" s="91" t="s">
        <v>148</v>
      </c>
      <c r="N75" s="91" t="s">
        <v>148</v>
      </c>
      <c r="O75" s="91"/>
      <c r="P75" s="94" t="s">
        <v>70</v>
      </c>
      <c r="Q75" s="40">
        <v>2130505</v>
      </c>
      <c r="R75" s="40" t="s">
        <v>39</v>
      </c>
      <c r="S75" s="74"/>
    </row>
    <row r="76" s="62" customFormat="1" ht="40.2" customHeight="1" spans="1:19">
      <c r="A76" s="85">
        <v>3</v>
      </c>
      <c r="B76" s="82" t="s">
        <v>149</v>
      </c>
      <c r="C76" s="82" t="s">
        <v>33</v>
      </c>
      <c r="D76" s="86">
        <v>18</v>
      </c>
      <c r="E76" s="74"/>
      <c r="F76" s="82" t="s">
        <v>143</v>
      </c>
      <c r="G76" s="87"/>
      <c r="H76" s="87" t="s">
        <v>98</v>
      </c>
      <c r="I76" s="87" t="s">
        <v>109</v>
      </c>
      <c r="J76" s="91" t="s">
        <v>150</v>
      </c>
      <c r="K76" s="91" t="s">
        <v>150</v>
      </c>
      <c r="L76" s="91"/>
      <c r="M76" s="91" t="s">
        <v>151</v>
      </c>
      <c r="N76" s="91" t="s">
        <v>151</v>
      </c>
      <c r="O76" s="91"/>
      <c r="P76" s="94" t="s">
        <v>70</v>
      </c>
      <c r="Q76" s="40">
        <v>2130505</v>
      </c>
      <c r="R76" s="40" t="s">
        <v>39</v>
      </c>
      <c r="S76" s="74"/>
    </row>
    <row r="77" s="62" customFormat="1" ht="40.2" customHeight="1" spans="1:19">
      <c r="A77" s="85">
        <v>4</v>
      </c>
      <c r="B77" s="82" t="s">
        <v>152</v>
      </c>
      <c r="C77" s="82" t="s">
        <v>33</v>
      </c>
      <c r="D77" s="86">
        <v>23.2</v>
      </c>
      <c r="E77" s="74"/>
      <c r="F77" s="82" t="s">
        <v>143</v>
      </c>
      <c r="G77" s="87"/>
      <c r="H77" s="87">
        <v>2</v>
      </c>
      <c r="I77" s="87"/>
      <c r="J77" s="91">
        <v>0.0019</v>
      </c>
      <c r="K77" s="91">
        <v>0.0019</v>
      </c>
      <c r="L77" s="91"/>
      <c r="M77" s="91">
        <v>0.0095</v>
      </c>
      <c r="N77" s="91">
        <v>0.0095</v>
      </c>
      <c r="O77" s="91"/>
      <c r="P77" s="94" t="s">
        <v>70</v>
      </c>
      <c r="Q77" s="40">
        <v>2130505</v>
      </c>
      <c r="R77" s="40" t="s">
        <v>39</v>
      </c>
      <c r="S77" s="74"/>
    </row>
    <row r="78" s="62" customFormat="1" ht="40.2" customHeight="1" spans="1:19">
      <c r="A78" s="85">
        <v>5</v>
      </c>
      <c r="B78" s="82" t="s">
        <v>153</v>
      </c>
      <c r="C78" s="82" t="s">
        <v>33</v>
      </c>
      <c r="D78" s="86">
        <v>141.6</v>
      </c>
      <c r="E78" s="74"/>
      <c r="F78" s="82" t="s">
        <v>143</v>
      </c>
      <c r="G78" s="87"/>
      <c r="H78" s="87">
        <v>8</v>
      </c>
      <c r="I78" s="87">
        <v>3</v>
      </c>
      <c r="J78" s="91">
        <v>0.0186</v>
      </c>
      <c r="K78" s="91">
        <v>0.0186</v>
      </c>
      <c r="L78" s="91"/>
      <c r="M78" s="91">
        <v>0.0974</v>
      </c>
      <c r="N78" s="91">
        <v>0.0974</v>
      </c>
      <c r="O78" s="91"/>
      <c r="P78" s="94" t="s">
        <v>70</v>
      </c>
      <c r="Q78" s="40">
        <v>2130505</v>
      </c>
      <c r="R78" s="40" t="s">
        <v>39</v>
      </c>
      <c r="S78" s="74"/>
    </row>
    <row r="79" s="62" customFormat="1" ht="40.2" customHeight="1" spans="1:19">
      <c r="A79" s="85">
        <v>6</v>
      </c>
      <c r="B79" s="82" t="s">
        <v>154</v>
      </c>
      <c r="C79" s="82" t="s">
        <v>33</v>
      </c>
      <c r="D79" s="86">
        <v>95.6</v>
      </c>
      <c r="E79" s="74"/>
      <c r="F79" s="82" t="s">
        <v>143</v>
      </c>
      <c r="G79" s="87"/>
      <c r="H79" s="87">
        <v>7</v>
      </c>
      <c r="I79" s="87">
        <v>4</v>
      </c>
      <c r="J79" s="91">
        <v>0.0664</v>
      </c>
      <c r="K79" s="91">
        <v>0.0664</v>
      </c>
      <c r="L79" s="91"/>
      <c r="M79" s="91">
        <v>0.322</v>
      </c>
      <c r="N79" s="91">
        <v>0.322</v>
      </c>
      <c r="O79" s="91"/>
      <c r="P79" s="94" t="s">
        <v>70</v>
      </c>
      <c r="Q79" s="40">
        <v>2130505</v>
      </c>
      <c r="R79" s="40" t="s">
        <v>39</v>
      </c>
      <c r="S79" s="74"/>
    </row>
    <row r="80" s="62" customFormat="1" ht="40.2" customHeight="1" spans="1:19">
      <c r="A80" s="85">
        <v>7</v>
      </c>
      <c r="B80" s="82" t="s">
        <v>155</v>
      </c>
      <c r="C80" s="82" t="s">
        <v>33</v>
      </c>
      <c r="D80" s="86">
        <v>172</v>
      </c>
      <c r="E80" s="74"/>
      <c r="F80" s="82" t="s">
        <v>143</v>
      </c>
      <c r="G80" s="87"/>
      <c r="H80" s="87">
        <v>5</v>
      </c>
      <c r="I80" s="87">
        <v>7</v>
      </c>
      <c r="J80" s="91">
        <v>0.0073</v>
      </c>
      <c r="K80" s="91">
        <v>0.0073</v>
      </c>
      <c r="L80" s="91"/>
      <c r="M80" s="91">
        <v>0.0214</v>
      </c>
      <c r="N80" s="91">
        <v>0.0214</v>
      </c>
      <c r="O80" s="91">
        <v>0</v>
      </c>
      <c r="P80" s="94" t="s">
        <v>70</v>
      </c>
      <c r="Q80" s="40">
        <v>2130505</v>
      </c>
      <c r="R80" s="40" t="s">
        <v>39</v>
      </c>
      <c r="S80" s="74"/>
    </row>
    <row r="81" s="62" customFormat="1" ht="40.2" customHeight="1" spans="1:19">
      <c r="A81" s="85">
        <v>8</v>
      </c>
      <c r="B81" s="82" t="s">
        <v>156</v>
      </c>
      <c r="C81" s="82" t="s">
        <v>33</v>
      </c>
      <c r="D81" s="86">
        <v>21.2</v>
      </c>
      <c r="E81" s="74"/>
      <c r="F81" s="82" t="s">
        <v>143</v>
      </c>
      <c r="G81" s="87"/>
      <c r="H81" s="87">
        <v>4</v>
      </c>
      <c r="I81" s="87">
        <v>3</v>
      </c>
      <c r="J81" s="91">
        <v>0.0046</v>
      </c>
      <c r="K81" s="91">
        <v>0.0046</v>
      </c>
      <c r="L81" s="91"/>
      <c r="M81" s="91">
        <v>0.0219</v>
      </c>
      <c r="N81" s="91">
        <v>0.0219</v>
      </c>
      <c r="O81" s="91"/>
      <c r="P81" s="94" t="s">
        <v>70</v>
      </c>
      <c r="Q81" s="40">
        <v>2130505</v>
      </c>
      <c r="R81" s="40" t="s">
        <v>39</v>
      </c>
      <c r="S81" s="74"/>
    </row>
    <row r="82" s="62" customFormat="1" ht="40.2" customHeight="1" spans="1:19">
      <c r="A82" s="85">
        <v>9</v>
      </c>
      <c r="B82" s="82" t="s">
        <v>157</v>
      </c>
      <c r="C82" s="82" t="s">
        <v>33</v>
      </c>
      <c r="D82" s="86">
        <v>186</v>
      </c>
      <c r="E82" s="74"/>
      <c r="F82" s="82" t="s">
        <v>143</v>
      </c>
      <c r="G82" s="87"/>
      <c r="H82" s="87">
        <v>7</v>
      </c>
      <c r="I82" s="87">
        <v>6</v>
      </c>
      <c r="J82" s="91"/>
      <c r="K82" s="91">
        <v>0.0037</v>
      </c>
      <c r="L82" s="91">
        <v>0.0037</v>
      </c>
      <c r="M82" s="91">
        <v>0</v>
      </c>
      <c r="N82" s="91">
        <v>0.0148</v>
      </c>
      <c r="O82" s="91">
        <v>0.0148</v>
      </c>
      <c r="P82" s="94" t="s">
        <v>70</v>
      </c>
      <c r="Q82" s="40">
        <v>2130505</v>
      </c>
      <c r="R82" s="40" t="s">
        <v>39</v>
      </c>
      <c r="S82" s="74"/>
    </row>
    <row r="83" s="62" customFormat="1" ht="40.2" customHeight="1" spans="1:19">
      <c r="A83" s="85">
        <v>10</v>
      </c>
      <c r="B83" s="82" t="s">
        <v>158</v>
      </c>
      <c r="C83" s="82" t="s">
        <v>33</v>
      </c>
      <c r="D83" s="86">
        <v>28.8</v>
      </c>
      <c r="E83" s="74"/>
      <c r="F83" s="82" t="s">
        <v>143</v>
      </c>
      <c r="G83" s="87"/>
      <c r="H83" s="87">
        <v>1</v>
      </c>
      <c r="I83" s="87">
        <v>9</v>
      </c>
      <c r="J83" s="91">
        <v>0.0041</v>
      </c>
      <c r="K83" s="91">
        <v>0.0041</v>
      </c>
      <c r="L83" s="91"/>
      <c r="M83" s="91">
        <v>0.0226</v>
      </c>
      <c r="N83" s="91">
        <v>0.0226</v>
      </c>
      <c r="O83" s="91"/>
      <c r="P83" s="94" t="s">
        <v>70</v>
      </c>
      <c r="Q83" s="40">
        <v>2130505</v>
      </c>
      <c r="R83" s="40" t="s">
        <v>39</v>
      </c>
      <c r="S83" s="74"/>
    </row>
    <row r="84" s="62" customFormat="1" ht="40.2" customHeight="1" spans="1:19">
      <c r="A84" s="85">
        <v>11</v>
      </c>
      <c r="B84" s="82" t="s">
        <v>159</v>
      </c>
      <c r="C84" s="82" t="s">
        <v>33</v>
      </c>
      <c r="D84" s="86">
        <v>114.4</v>
      </c>
      <c r="E84" s="74"/>
      <c r="F84" s="82" t="s">
        <v>143</v>
      </c>
      <c r="G84" s="87"/>
      <c r="H84" s="87">
        <v>7</v>
      </c>
      <c r="I84" s="87">
        <v>2</v>
      </c>
      <c r="J84" s="91">
        <v>0.0028</v>
      </c>
      <c r="K84" s="91">
        <v>0.0028</v>
      </c>
      <c r="L84" s="91"/>
      <c r="M84" s="91">
        <v>0.0126</v>
      </c>
      <c r="N84" s="91">
        <v>0.0126</v>
      </c>
      <c r="O84" s="91"/>
      <c r="P84" s="94" t="s">
        <v>70</v>
      </c>
      <c r="Q84" s="40">
        <v>2130505</v>
      </c>
      <c r="R84" s="40" t="s">
        <v>39</v>
      </c>
      <c r="S84" s="74"/>
    </row>
    <row r="85" s="62" customFormat="1" ht="40.2" customHeight="1" spans="1:19">
      <c r="A85" s="85">
        <v>12</v>
      </c>
      <c r="B85" s="82" t="s">
        <v>160</v>
      </c>
      <c r="C85" s="82" t="s">
        <v>33</v>
      </c>
      <c r="D85" s="86">
        <v>74</v>
      </c>
      <c r="E85" s="74"/>
      <c r="F85" s="82" t="s">
        <v>143</v>
      </c>
      <c r="G85" s="87"/>
      <c r="H85" s="87">
        <v>12</v>
      </c>
      <c r="I85" s="87"/>
      <c r="J85" s="91">
        <v>0.0149</v>
      </c>
      <c r="K85" s="91">
        <v>0.0149</v>
      </c>
      <c r="L85" s="91"/>
      <c r="M85" s="91">
        <v>0.0596</v>
      </c>
      <c r="N85" s="91">
        <v>0.0596</v>
      </c>
      <c r="O85" s="91"/>
      <c r="P85" s="94" t="s">
        <v>70</v>
      </c>
      <c r="Q85" s="40">
        <v>2130505</v>
      </c>
      <c r="R85" s="40" t="s">
        <v>39</v>
      </c>
      <c r="S85" s="74"/>
    </row>
    <row r="86" s="62" customFormat="1" ht="40.2" customHeight="1" spans="1:19">
      <c r="A86" s="85">
        <v>13</v>
      </c>
      <c r="B86" s="82" t="s">
        <v>161</v>
      </c>
      <c r="C86" s="82" t="s">
        <v>33</v>
      </c>
      <c r="D86" s="86">
        <v>40.8</v>
      </c>
      <c r="E86" s="74"/>
      <c r="F86" s="82" t="s">
        <v>143</v>
      </c>
      <c r="G86" s="87"/>
      <c r="H86" s="87">
        <v>5</v>
      </c>
      <c r="I86" s="87">
        <v>5</v>
      </c>
      <c r="J86" s="91">
        <v>0.0079</v>
      </c>
      <c r="K86" s="91">
        <v>0.0079</v>
      </c>
      <c r="L86" s="91"/>
      <c r="M86" s="91">
        <v>0.0289</v>
      </c>
      <c r="N86" s="91">
        <v>0.0289</v>
      </c>
      <c r="O86" s="91"/>
      <c r="P86" s="94" t="s">
        <v>70</v>
      </c>
      <c r="Q86" s="40">
        <v>2130505</v>
      </c>
      <c r="R86" s="40" t="s">
        <v>39</v>
      </c>
      <c r="S86" s="74"/>
    </row>
    <row r="87" s="62" customFormat="1" ht="40.2" customHeight="1" spans="1:19">
      <c r="A87" s="85">
        <v>14</v>
      </c>
      <c r="B87" s="82" t="s">
        <v>162</v>
      </c>
      <c r="C87" s="82" t="s">
        <v>33</v>
      </c>
      <c r="D87" s="86">
        <v>85.6</v>
      </c>
      <c r="E87" s="74"/>
      <c r="F87" s="82" t="s">
        <v>143</v>
      </c>
      <c r="G87" s="87"/>
      <c r="H87" s="87">
        <v>6</v>
      </c>
      <c r="I87" s="87">
        <v>4</v>
      </c>
      <c r="J87" s="91">
        <v>0.0164</v>
      </c>
      <c r="K87" s="91">
        <v>0.0164</v>
      </c>
      <c r="L87" s="91">
        <v>0</v>
      </c>
      <c r="M87" s="91">
        <v>0.1098</v>
      </c>
      <c r="N87" s="91">
        <v>0.1098</v>
      </c>
      <c r="O87" s="91">
        <v>0</v>
      </c>
      <c r="P87" s="94" t="s">
        <v>70</v>
      </c>
      <c r="Q87" s="40">
        <v>2130505</v>
      </c>
      <c r="R87" s="40" t="s">
        <v>39</v>
      </c>
      <c r="S87" s="74"/>
    </row>
    <row r="88" s="62" customFormat="1" ht="40.2" customHeight="1" spans="1:19">
      <c r="A88" s="85">
        <v>15</v>
      </c>
      <c r="B88" s="82" t="s">
        <v>163</v>
      </c>
      <c r="C88" s="82" t="s">
        <v>33</v>
      </c>
      <c r="D88" s="86">
        <v>38.8</v>
      </c>
      <c r="E88" s="74"/>
      <c r="F88" s="82" t="s">
        <v>143</v>
      </c>
      <c r="G88" s="87"/>
      <c r="H88" s="93">
        <v>3</v>
      </c>
      <c r="I88" s="93" t="s">
        <v>98</v>
      </c>
      <c r="J88" s="93">
        <v>0.0041</v>
      </c>
      <c r="K88" s="93">
        <v>0.0041</v>
      </c>
      <c r="L88" s="93" t="s">
        <v>62</v>
      </c>
      <c r="M88" s="93" t="s">
        <v>164</v>
      </c>
      <c r="N88" s="93" t="s">
        <v>164</v>
      </c>
      <c r="O88" s="93" t="s">
        <v>62</v>
      </c>
      <c r="P88" s="94" t="s">
        <v>70</v>
      </c>
      <c r="Q88" s="40">
        <v>2130505</v>
      </c>
      <c r="R88" s="40" t="s">
        <v>39</v>
      </c>
      <c r="S88" s="74"/>
    </row>
    <row r="89" s="62" customFormat="1" ht="32" customHeight="1" spans="1:19">
      <c r="A89" s="74">
        <v>2.2</v>
      </c>
      <c r="B89" s="75" t="s">
        <v>165</v>
      </c>
      <c r="C89" s="75" t="s">
        <v>33</v>
      </c>
      <c r="D89" s="83">
        <f>SUM(D90:D104)</f>
        <v>283.6</v>
      </c>
      <c r="E89" s="83">
        <f>SUM(E90:E104)</f>
        <v>0</v>
      </c>
      <c r="F89" s="76"/>
      <c r="G89" s="76"/>
      <c r="H89" s="76"/>
      <c r="I89" s="76"/>
      <c r="J89" s="90"/>
      <c r="K89" s="90"/>
      <c r="L89" s="90"/>
      <c r="M89" s="90"/>
      <c r="N89" s="90"/>
      <c r="O89" s="90"/>
      <c r="P89" s="94"/>
      <c r="Q89" s="40"/>
      <c r="R89" s="40"/>
      <c r="S89" s="74"/>
    </row>
    <row r="90" s="62" customFormat="1" ht="39" spans="1:19">
      <c r="A90" s="85">
        <v>1</v>
      </c>
      <c r="B90" s="82" t="s">
        <v>166</v>
      </c>
      <c r="C90" s="82" t="s">
        <v>33</v>
      </c>
      <c r="D90" s="86">
        <v>1.4</v>
      </c>
      <c r="E90" s="74"/>
      <c r="F90" s="82" t="s">
        <v>167</v>
      </c>
      <c r="G90" s="87"/>
      <c r="H90" s="87">
        <v>1</v>
      </c>
      <c r="I90" s="87" t="s">
        <v>109</v>
      </c>
      <c r="J90" s="91" t="s">
        <v>168</v>
      </c>
      <c r="K90" s="91" t="s">
        <v>168</v>
      </c>
      <c r="L90" s="91"/>
      <c r="M90" s="91" t="s">
        <v>169</v>
      </c>
      <c r="N90" s="91" t="s">
        <v>169</v>
      </c>
      <c r="O90" s="91"/>
      <c r="P90" s="94" t="s">
        <v>70</v>
      </c>
      <c r="Q90" s="40">
        <v>2130505</v>
      </c>
      <c r="R90" s="40" t="s">
        <v>39</v>
      </c>
      <c r="S90" s="74"/>
    </row>
    <row r="91" s="62" customFormat="1" ht="39" spans="1:19">
      <c r="A91" s="85">
        <v>2</v>
      </c>
      <c r="B91" s="82" t="s">
        <v>170</v>
      </c>
      <c r="C91" s="82" t="s">
        <v>33</v>
      </c>
      <c r="D91" s="86">
        <v>29.8</v>
      </c>
      <c r="E91" s="74"/>
      <c r="F91" s="82" t="s">
        <v>167</v>
      </c>
      <c r="G91" s="87"/>
      <c r="H91" s="87">
        <v>3</v>
      </c>
      <c r="I91" s="87">
        <v>3</v>
      </c>
      <c r="J91" s="93">
        <v>0.0029</v>
      </c>
      <c r="K91" s="93">
        <v>0.0029</v>
      </c>
      <c r="L91" s="91"/>
      <c r="M91" s="93">
        <v>0.0175</v>
      </c>
      <c r="N91" s="93">
        <v>0.0175</v>
      </c>
      <c r="O91" s="91"/>
      <c r="P91" s="94" t="s">
        <v>70</v>
      </c>
      <c r="Q91" s="40">
        <v>2130505</v>
      </c>
      <c r="R91" s="40" t="s">
        <v>39</v>
      </c>
      <c r="S91" s="74"/>
    </row>
    <row r="92" s="62" customFormat="1" ht="39" spans="1:19">
      <c r="A92" s="85">
        <v>3</v>
      </c>
      <c r="B92" s="82" t="s">
        <v>171</v>
      </c>
      <c r="C92" s="82" t="s">
        <v>33</v>
      </c>
      <c r="D92" s="86">
        <v>1</v>
      </c>
      <c r="E92" s="74"/>
      <c r="F92" s="82" t="s">
        <v>167</v>
      </c>
      <c r="G92" s="87"/>
      <c r="H92" s="87"/>
      <c r="I92" s="87" t="s">
        <v>98</v>
      </c>
      <c r="J92" s="93">
        <v>0.0001</v>
      </c>
      <c r="K92" s="93">
        <v>0.0001</v>
      </c>
      <c r="L92" s="91"/>
      <c r="M92" s="93">
        <v>0.0005</v>
      </c>
      <c r="N92" s="93">
        <v>0.0005</v>
      </c>
      <c r="O92" s="91"/>
      <c r="P92" s="94" t="s">
        <v>70</v>
      </c>
      <c r="Q92" s="40">
        <v>2130505</v>
      </c>
      <c r="R92" s="40" t="s">
        <v>39</v>
      </c>
      <c r="S92" s="74"/>
    </row>
    <row r="93" s="62" customFormat="1" ht="39" spans="1:19">
      <c r="A93" s="85">
        <v>4</v>
      </c>
      <c r="B93" s="82" t="s">
        <v>172</v>
      </c>
      <c r="C93" s="82" t="s">
        <v>33</v>
      </c>
      <c r="D93" s="86">
        <v>12</v>
      </c>
      <c r="E93" s="74"/>
      <c r="F93" s="82" t="s">
        <v>167</v>
      </c>
      <c r="G93" s="87"/>
      <c r="H93" s="87">
        <v>2</v>
      </c>
      <c r="I93" s="87"/>
      <c r="J93" s="91">
        <v>0.0002</v>
      </c>
      <c r="K93" s="91">
        <v>0.0002</v>
      </c>
      <c r="L93" s="91"/>
      <c r="M93" s="91">
        <v>0.0011</v>
      </c>
      <c r="N93" s="91">
        <v>0.0011</v>
      </c>
      <c r="O93" s="91"/>
      <c r="P93" s="94" t="s">
        <v>70</v>
      </c>
      <c r="Q93" s="40">
        <v>2130505</v>
      </c>
      <c r="R93" s="40" t="s">
        <v>39</v>
      </c>
      <c r="S93" s="74"/>
    </row>
    <row r="94" s="62" customFormat="1" ht="39" spans="1:19">
      <c r="A94" s="85">
        <v>5</v>
      </c>
      <c r="B94" s="82" t="s">
        <v>173</v>
      </c>
      <c r="C94" s="82" t="s">
        <v>33</v>
      </c>
      <c r="D94" s="86">
        <v>52.5</v>
      </c>
      <c r="E94" s="74"/>
      <c r="F94" s="82" t="s">
        <v>167</v>
      </c>
      <c r="G94" s="87"/>
      <c r="H94" s="87">
        <v>7</v>
      </c>
      <c r="I94" s="87">
        <v>2</v>
      </c>
      <c r="J94" s="91">
        <v>0.003</v>
      </c>
      <c r="K94" s="91">
        <v>0.003</v>
      </c>
      <c r="L94" s="91"/>
      <c r="M94" s="91">
        <v>0.0174</v>
      </c>
      <c r="N94" s="91">
        <v>0.0174</v>
      </c>
      <c r="O94" s="91"/>
      <c r="P94" s="94" t="s">
        <v>70</v>
      </c>
      <c r="Q94" s="40">
        <v>2130505</v>
      </c>
      <c r="R94" s="40" t="s">
        <v>39</v>
      </c>
      <c r="S94" s="74"/>
    </row>
    <row r="95" s="62" customFormat="1" ht="39" spans="1:19">
      <c r="A95" s="85">
        <v>6</v>
      </c>
      <c r="B95" s="82" t="s">
        <v>174</v>
      </c>
      <c r="C95" s="82" t="s">
        <v>33</v>
      </c>
      <c r="D95" s="86">
        <v>13.5</v>
      </c>
      <c r="E95" s="74"/>
      <c r="F95" s="82" t="s">
        <v>167</v>
      </c>
      <c r="G95" s="87"/>
      <c r="H95" s="87">
        <v>3</v>
      </c>
      <c r="I95" s="87">
        <v>0</v>
      </c>
      <c r="J95" s="91">
        <v>0.0476</v>
      </c>
      <c r="K95" s="91">
        <v>0.0476</v>
      </c>
      <c r="L95" s="91"/>
      <c r="M95" s="91">
        <v>0.2384</v>
      </c>
      <c r="N95" s="91">
        <v>0.2384</v>
      </c>
      <c r="O95" s="91"/>
      <c r="P95" s="94" t="s">
        <v>70</v>
      </c>
      <c r="Q95" s="40">
        <v>2130505</v>
      </c>
      <c r="R95" s="40" t="s">
        <v>39</v>
      </c>
      <c r="S95" s="74"/>
    </row>
    <row r="96" s="62" customFormat="1" ht="39" spans="1:19">
      <c r="A96" s="85">
        <v>7</v>
      </c>
      <c r="B96" s="82" t="s">
        <v>175</v>
      </c>
      <c r="C96" s="82" t="s">
        <v>33</v>
      </c>
      <c r="D96" s="86">
        <v>25.65</v>
      </c>
      <c r="E96" s="74"/>
      <c r="F96" s="82" t="s">
        <v>167</v>
      </c>
      <c r="G96" s="87"/>
      <c r="H96" s="87">
        <v>2</v>
      </c>
      <c r="I96" s="87">
        <v>5</v>
      </c>
      <c r="J96" s="91">
        <v>0.0011</v>
      </c>
      <c r="K96" s="91">
        <v>0.0011</v>
      </c>
      <c r="L96" s="91"/>
      <c r="M96" s="91">
        <v>0.0044</v>
      </c>
      <c r="N96" s="91">
        <v>0.0044</v>
      </c>
      <c r="O96" s="91">
        <v>0</v>
      </c>
      <c r="P96" s="94" t="s">
        <v>70</v>
      </c>
      <c r="Q96" s="40">
        <v>2130505</v>
      </c>
      <c r="R96" s="40" t="s">
        <v>39</v>
      </c>
      <c r="S96" s="74"/>
    </row>
    <row r="97" s="62" customFormat="1" ht="39" spans="1:19">
      <c r="A97" s="85">
        <v>8</v>
      </c>
      <c r="B97" s="82" t="s">
        <v>176</v>
      </c>
      <c r="C97" s="82" t="s">
        <v>33</v>
      </c>
      <c r="D97" s="86">
        <v>1.75</v>
      </c>
      <c r="E97" s="74"/>
      <c r="F97" s="82" t="s">
        <v>167</v>
      </c>
      <c r="G97" s="87"/>
      <c r="H97" s="87">
        <v>3</v>
      </c>
      <c r="I97" s="87"/>
      <c r="J97" s="91">
        <v>0.0004</v>
      </c>
      <c r="K97" s="91">
        <v>0.0004</v>
      </c>
      <c r="L97" s="91"/>
      <c r="M97" s="91">
        <v>0.0017</v>
      </c>
      <c r="N97" s="91">
        <v>0.0017</v>
      </c>
      <c r="O97" s="91"/>
      <c r="P97" s="94" t="s">
        <v>70</v>
      </c>
      <c r="Q97" s="40">
        <v>2130505</v>
      </c>
      <c r="R97" s="40" t="s">
        <v>39</v>
      </c>
      <c r="S97" s="74"/>
    </row>
    <row r="98" s="62" customFormat="1" ht="39" spans="1:19">
      <c r="A98" s="85">
        <v>9</v>
      </c>
      <c r="B98" s="82" t="s">
        <v>177</v>
      </c>
      <c r="C98" s="82" t="s">
        <v>33</v>
      </c>
      <c r="D98" s="86">
        <v>80.9</v>
      </c>
      <c r="E98" s="74"/>
      <c r="F98" s="82" t="s">
        <v>167</v>
      </c>
      <c r="G98" s="87"/>
      <c r="H98" s="87">
        <v>6</v>
      </c>
      <c r="I98" s="87">
        <v>3</v>
      </c>
      <c r="J98" s="91"/>
      <c r="K98" s="91">
        <v>0.061</v>
      </c>
      <c r="L98" s="91">
        <v>0</v>
      </c>
      <c r="M98" s="91">
        <v>0.061</v>
      </c>
      <c r="N98" s="91">
        <v>0.244</v>
      </c>
      <c r="O98" s="91">
        <v>0</v>
      </c>
      <c r="P98" s="94" t="s">
        <v>70</v>
      </c>
      <c r="Q98" s="40">
        <v>2130505</v>
      </c>
      <c r="R98" s="40" t="s">
        <v>39</v>
      </c>
      <c r="S98" s="74"/>
    </row>
    <row r="99" s="62" customFormat="1" ht="39" spans="1:19">
      <c r="A99" s="85">
        <v>10</v>
      </c>
      <c r="B99" s="82" t="s">
        <v>178</v>
      </c>
      <c r="C99" s="82" t="s">
        <v>33</v>
      </c>
      <c r="D99" s="86">
        <v>8.15</v>
      </c>
      <c r="E99" s="74"/>
      <c r="F99" s="82" t="s">
        <v>167</v>
      </c>
      <c r="G99" s="87"/>
      <c r="H99" s="87">
        <v>1</v>
      </c>
      <c r="I99" s="87">
        <v>4</v>
      </c>
      <c r="J99" s="91">
        <v>0.0007</v>
      </c>
      <c r="K99" s="91">
        <v>0.0007</v>
      </c>
      <c r="L99" s="91"/>
      <c r="M99" s="91">
        <v>0.0043</v>
      </c>
      <c r="N99" s="91">
        <v>0.0043</v>
      </c>
      <c r="O99" s="91"/>
      <c r="P99" s="94" t="s">
        <v>70</v>
      </c>
      <c r="Q99" s="40">
        <v>2130505</v>
      </c>
      <c r="R99" s="40" t="s">
        <v>39</v>
      </c>
      <c r="S99" s="74"/>
    </row>
    <row r="100" s="62" customFormat="1" ht="39" spans="1:19">
      <c r="A100" s="85">
        <v>11</v>
      </c>
      <c r="B100" s="82" t="s">
        <v>179</v>
      </c>
      <c r="C100" s="82" t="s">
        <v>33</v>
      </c>
      <c r="D100" s="86">
        <v>15</v>
      </c>
      <c r="E100" s="74"/>
      <c r="F100" s="82" t="s">
        <v>167</v>
      </c>
      <c r="G100" s="87"/>
      <c r="H100" s="87">
        <v>7</v>
      </c>
      <c r="I100" s="87">
        <v>3</v>
      </c>
      <c r="J100" s="91">
        <v>0.0002</v>
      </c>
      <c r="K100" s="91">
        <v>0.0002</v>
      </c>
      <c r="L100" s="91"/>
      <c r="M100" s="91">
        <v>0.0013</v>
      </c>
      <c r="N100" s="91">
        <v>0.0013</v>
      </c>
      <c r="O100" s="91"/>
      <c r="P100" s="94" t="s">
        <v>70</v>
      </c>
      <c r="Q100" s="40">
        <v>2130505</v>
      </c>
      <c r="R100" s="40" t="s">
        <v>39</v>
      </c>
      <c r="S100" s="74"/>
    </row>
    <row r="101" s="62" customFormat="1" ht="39" spans="1:19">
      <c r="A101" s="85">
        <v>12</v>
      </c>
      <c r="B101" s="82" t="s">
        <v>180</v>
      </c>
      <c r="C101" s="82" t="s">
        <v>33</v>
      </c>
      <c r="D101" s="86">
        <v>5.55</v>
      </c>
      <c r="E101" s="74"/>
      <c r="F101" s="82" t="s">
        <v>167</v>
      </c>
      <c r="G101" s="87"/>
      <c r="H101" s="87">
        <v>3</v>
      </c>
      <c r="I101" s="87"/>
      <c r="J101" s="91">
        <v>0.0008</v>
      </c>
      <c r="K101" s="91">
        <v>0.0008</v>
      </c>
      <c r="L101" s="91"/>
      <c r="M101" s="91"/>
      <c r="N101" s="91">
        <v>0.0032</v>
      </c>
      <c r="O101" s="91"/>
      <c r="P101" s="94" t="s">
        <v>70</v>
      </c>
      <c r="Q101" s="40">
        <v>2130505</v>
      </c>
      <c r="R101" s="40" t="s">
        <v>39</v>
      </c>
      <c r="S101" s="74"/>
    </row>
    <row r="102" s="62" customFormat="1" ht="39" spans="1:19">
      <c r="A102" s="85">
        <v>13</v>
      </c>
      <c r="B102" s="82" t="s">
        <v>181</v>
      </c>
      <c r="C102" s="82" t="s">
        <v>33</v>
      </c>
      <c r="D102" s="86">
        <v>8.3</v>
      </c>
      <c r="E102" s="74"/>
      <c r="F102" s="82" t="s">
        <v>167</v>
      </c>
      <c r="G102" s="87"/>
      <c r="H102" s="87">
        <v>4</v>
      </c>
      <c r="I102" s="87">
        <v>2</v>
      </c>
      <c r="J102" s="91">
        <v>0.0007</v>
      </c>
      <c r="K102" s="91">
        <v>0.0007</v>
      </c>
      <c r="L102" s="91"/>
      <c r="M102" s="91"/>
      <c r="N102" s="91">
        <v>0.0035</v>
      </c>
      <c r="O102" s="91"/>
      <c r="P102" s="94" t="s">
        <v>70</v>
      </c>
      <c r="Q102" s="40">
        <v>2130505</v>
      </c>
      <c r="R102" s="40" t="s">
        <v>39</v>
      </c>
      <c r="S102" s="74"/>
    </row>
    <row r="103" s="62" customFormat="1" ht="39" spans="1:19">
      <c r="A103" s="85">
        <v>14</v>
      </c>
      <c r="B103" s="82" t="s">
        <v>182</v>
      </c>
      <c r="C103" s="82" t="s">
        <v>33</v>
      </c>
      <c r="D103" s="86">
        <v>11.5</v>
      </c>
      <c r="E103" s="74"/>
      <c r="F103" s="82" t="s">
        <v>167</v>
      </c>
      <c r="G103" s="87"/>
      <c r="H103" s="87">
        <v>4</v>
      </c>
      <c r="I103" s="87">
        <v>4</v>
      </c>
      <c r="J103" s="91">
        <v>0.0014</v>
      </c>
      <c r="K103" s="91">
        <v>0.0014</v>
      </c>
      <c r="L103" s="91">
        <v>0</v>
      </c>
      <c r="M103" s="91">
        <v>0.0106</v>
      </c>
      <c r="N103" s="91">
        <v>0.0106</v>
      </c>
      <c r="O103" s="91">
        <v>0</v>
      </c>
      <c r="P103" s="94" t="s">
        <v>70</v>
      </c>
      <c r="Q103" s="40">
        <v>2130505</v>
      </c>
      <c r="R103" s="40" t="s">
        <v>39</v>
      </c>
      <c r="S103" s="74"/>
    </row>
    <row r="104" s="62" customFormat="1" ht="39" spans="1:19">
      <c r="A104" s="85">
        <v>15</v>
      </c>
      <c r="B104" s="82" t="s">
        <v>183</v>
      </c>
      <c r="C104" s="82" t="s">
        <v>33</v>
      </c>
      <c r="D104" s="86">
        <v>16.6</v>
      </c>
      <c r="E104" s="74"/>
      <c r="F104" s="82" t="s">
        <v>167</v>
      </c>
      <c r="G104" s="87"/>
      <c r="H104" s="87">
        <v>3</v>
      </c>
      <c r="I104" s="87" t="s">
        <v>98</v>
      </c>
      <c r="J104" s="91">
        <v>0.0009</v>
      </c>
      <c r="K104" s="91">
        <v>0.0009</v>
      </c>
      <c r="L104" s="91" t="s">
        <v>62</v>
      </c>
      <c r="M104" s="91">
        <v>0.0061</v>
      </c>
      <c r="N104" s="91">
        <v>0.0061</v>
      </c>
      <c r="O104" s="91" t="s">
        <v>62</v>
      </c>
      <c r="P104" s="94" t="s">
        <v>70</v>
      </c>
      <c r="Q104" s="40">
        <v>2130505</v>
      </c>
      <c r="R104" s="40" t="s">
        <v>39</v>
      </c>
      <c r="S104" s="74"/>
    </row>
    <row r="105" s="62" customFormat="1" ht="36" customHeight="1" spans="1:19">
      <c r="A105" s="74">
        <v>2.3</v>
      </c>
      <c r="B105" s="75" t="s">
        <v>184</v>
      </c>
      <c r="C105" s="75" t="s">
        <v>33</v>
      </c>
      <c r="D105" s="83">
        <f>SUM(D106:D120)</f>
        <v>76.1</v>
      </c>
      <c r="E105" s="83">
        <f>SUM(E106:E120)</f>
        <v>0</v>
      </c>
      <c r="F105" s="76"/>
      <c r="G105" s="76"/>
      <c r="H105" s="76"/>
      <c r="I105" s="76"/>
      <c r="J105" s="90"/>
      <c r="K105" s="90"/>
      <c r="L105" s="90"/>
      <c r="M105" s="90"/>
      <c r="N105" s="90"/>
      <c r="O105" s="90"/>
      <c r="P105" s="94"/>
      <c r="Q105" s="40"/>
      <c r="R105" s="40"/>
      <c r="S105" s="74"/>
    </row>
    <row r="106" s="62" customFormat="1" ht="39" spans="1:19">
      <c r="A106" s="85">
        <v>1</v>
      </c>
      <c r="B106" s="82" t="s">
        <v>185</v>
      </c>
      <c r="C106" s="82" t="s">
        <v>33</v>
      </c>
      <c r="D106" s="86">
        <v>1.95</v>
      </c>
      <c r="E106" s="74"/>
      <c r="F106" s="82" t="s">
        <v>186</v>
      </c>
      <c r="G106" s="87"/>
      <c r="H106" s="87">
        <v>1</v>
      </c>
      <c r="I106" s="87" t="s">
        <v>109</v>
      </c>
      <c r="J106" s="91" t="s">
        <v>187</v>
      </c>
      <c r="K106" s="91" t="s">
        <v>187</v>
      </c>
      <c r="L106" s="91"/>
      <c r="M106" s="91" t="s">
        <v>188</v>
      </c>
      <c r="N106" s="91" t="s">
        <v>188</v>
      </c>
      <c r="O106" s="91"/>
      <c r="P106" s="94" t="s">
        <v>70</v>
      </c>
      <c r="Q106" s="40">
        <v>2130505</v>
      </c>
      <c r="R106" s="40" t="s">
        <v>39</v>
      </c>
      <c r="S106" s="74"/>
    </row>
    <row r="107" s="62" customFormat="1" ht="39" spans="1:19">
      <c r="A107" s="85">
        <v>2</v>
      </c>
      <c r="B107" s="82" t="s">
        <v>189</v>
      </c>
      <c r="C107" s="82" t="s">
        <v>33</v>
      </c>
      <c r="D107" s="86">
        <v>8.58</v>
      </c>
      <c r="E107" s="74"/>
      <c r="F107" s="82" t="s">
        <v>186</v>
      </c>
      <c r="G107" s="87"/>
      <c r="H107" s="87">
        <v>5</v>
      </c>
      <c r="I107" s="87">
        <v>2</v>
      </c>
      <c r="J107" s="91" t="s">
        <v>190</v>
      </c>
      <c r="K107" s="91" t="s">
        <v>190</v>
      </c>
      <c r="L107" s="91"/>
      <c r="M107" s="91" t="s">
        <v>191</v>
      </c>
      <c r="N107" s="91" t="s">
        <v>191</v>
      </c>
      <c r="O107" s="91"/>
      <c r="P107" s="94" t="s">
        <v>70</v>
      </c>
      <c r="Q107" s="40">
        <v>2130505</v>
      </c>
      <c r="R107" s="40" t="s">
        <v>39</v>
      </c>
      <c r="S107" s="74"/>
    </row>
    <row r="108" s="62" customFormat="1" ht="39" spans="1:19">
      <c r="A108" s="85">
        <v>3</v>
      </c>
      <c r="B108" s="82" t="s">
        <v>192</v>
      </c>
      <c r="C108" s="82" t="s">
        <v>33</v>
      </c>
      <c r="D108" s="86">
        <v>3.1</v>
      </c>
      <c r="E108" s="74"/>
      <c r="F108" s="82" t="s">
        <v>186</v>
      </c>
      <c r="G108" s="87"/>
      <c r="H108" s="87">
        <v>1</v>
      </c>
      <c r="I108" s="87">
        <v>1</v>
      </c>
      <c r="J108" s="91" t="s">
        <v>168</v>
      </c>
      <c r="K108" s="91" t="s">
        <v>168</v>
      </c>
      <c r="L108" s="91"/>
      <c r="M108" s="91" t="s">
        <v>169</v>
      </c>
      <c r="N108" s="91" t="s">
        <v>169</v>
      </c>
      <c r="O108" s="91"/>
      <c r="P108" s="94" t="s">
        <v>70</v>
      </c>
      <c r="Q108" s="40">
        <v>2130505</v>
      </c>
      <c r="R108" s="40" t="s">
        <v>39</v>
      </c>
      <c r="S108" s="74"/>
    </row>
    <row r="109" s="62" customFormat="1" ht="39" spans="1:19">
      <c r="A109" s="85">
        <v>4</v>
      </c>
      <c r="B109" s="82" t="s">
        <v>193</v>
      </c>
      <c r="C109" s="82" t="s">
        <v>33</v>
      </c>
      <c r="D109" s="86">
        <v>7.2</v>
      </c>
      <c r="E109" s="74"/>
      <c r="F109" s="82" t="s">
        <v>186</v>
      </c>
      <c r="G109" s="87"/>
      <c r="H109" s="87">
        <v>2</v>
      </c>
      <c r="I109" s="87">
        <v>2</v>
      </c>
      <c r="J109" s="91">
        <v>0.0023</v>
      </c>
      <c r="K109" s="91">
        <v>0.0023</v>
      </c>
      <c r="L109" s="91"/>
      <c r="M109" s="91">
        <v>0.0115</v>
      </c>
      <c r="N109" s="91">
        <v>0.0115</v>
      </c>
      <c r="O109" s="91"/>
      <c r="P109" s="94" t="s">
        <v>70</v>
      </c>
      <c r="Q109" s="40">
        <v>2130505</v>
      </c>
      <c r="R109" s="40" t="s">
        <v>39</v>
      </c>
      <c r="S109" s="74"/>
    </row>
    <row r="110" s="62" customFormat="1" ht="39" spans="1:19">
      <c r="A110" s="85">
        <v>5</v>
      </c>
      <c r="B110" s="82" t="s">
        <v>194</v>
      </c>
      <c r="C110" s="82" t="s">
        <v>33</v>
      </c>
      <c r="D110" s="86">
        <v>11.5</v>
      </c>
      <c r="E110" s="74"/>
      <c r="F110" s="82" t="s">
        <v>186</v>
      </c>
      <c r="G110" s="87"/>
      <c r="H110" s="87">
        <v>11</v>
      </c>
      <c r="I110" s="87">
        <v>1</v>
      </c>
      <c r="J110" s="91">
        <v>0.0054</v>
      </c>
      <c r="K110" s="91">
        <v>0.0054</v>
      </c>
      <c r="L110" s="91"/>
      <c r="M110" s="91">
        <v>0.0293</v>
      </c>
      <c r="N110" s="91">
        <v>0.0293</v>
      </c>
      <c r="O110" s="91"/>
      <c r="P110" s="94" t="s">
        <v>70</v>
      </c>
      <c r="Q110" s="40">
        <v>2130505</v>
      </c>
      <c r="R110" s="40" t="s">
        <v>39</v>
      </c>
      <c r="S110" s="74"/>
    </row>
    <row r="111" s="62" customFormat="1" ht="39" spans="1:19">
      <c r="A111" s="85">
        <v>6</v>
      </c>
      <c r="B111" s="82" t="s">
        <v>195</v>
      </c>
      <c r="C111" s="82" t="s">
        <v>33</v>
      </c>
      <c r="D111" s="86">
        <v>11.47</v>
      </c>
      <c r="E111" s="74"/>
      <c r="F111" s="82" t="s">
        <v>186</v>
      </c>
      <c r="G111" s="87"/>
      <c r="H111" s="87">
        <v>6</v>
      </c>
      <c r="I111" s="87">
        <v>4</v>
      </c>
      <c r="J111" s="91">
        <v>0.0589</v>
      </c>
      <c r="K111" s="91">
        <v>0.0589</v>
      </c>
      <c r="L111" s="91"/>
      <c r="M111" s="91">
        <v>0.2837</v>
      </c>
      <c r="N111" s="91">
        <v>0.2837</v>
      </c>
      <c r="O111" s="91"/>
      <c r="P111" s="94" t="s">
        <v>70</v>
      </c>
      <c r="Q111" s="40">
        <v>2130505</v>
      </c>
      <c r="R111" s="40" t="s">
        <v>39</v>
      </c>
      <c r="S111" s="74"/>
    </row>
    <row r="112" s="62" customFormat="1" ht="39" spans="1:19">
      <c r="A112" s="85">
        <v>7</v>
      </c>
      <c r="B112" s="82" t="s">
        <v>196</v>
      </c>
      <c r="C112" s="82" t="s">
        <v>33</v>
      </c>
      <c r="D112" s="86">
        <v>12.65</v>
      </c>
      <c r="E112" s="74"/>
      <c r="F112" s="82" t="s">
        <v>186</v>
      </c>
      <c r="G112" s="87"/>
      <c r="H112" s="87">
        <v>3</v>
      </c>
      <c r="I112" s="87">
        <v>5</v>
      </c>
      <c r="J112" s="91">
        <v>0.0025</v>
      </c>
      <c r="K112" s="91">
        <v>0.0025</v>
      </c>
      <c r="L112" s="91"/>
      <c r="M112" s="91">
        <v>0.0109</v>
      </c>
      <c r="N112" s="91">
        <v>0.0109</v>
      </c>
      <c r="O112" s="91">
        <v>0</v>
      </c>
      <c r="P112" s="94" t="s">
        <v>70</v>
      </c>
      <c r="Q112" s="40">
        <v>2130505</v>
      </c>
      <c r="R112" s="40" t="s">
        <v>39</v>
      </c>
      <c r="S112" s="74"/>
    </row>
    <row r="113" s="62" customFormat="1" ht="39" spans="1:19">
      <c r="A113" s="85">
        <v>8</v>
      </c>
      <c r="B113" s="82" t="s">
        <v>197</v>
      </c>
      <c r="C113" s="82" t="s">
        <v>33</v>
      </c>
      <c r="D113" s="86">
        <v>0.4</v>
      </c>
      <c r="E113" s="74"/>
      <c r="F113" s="82" t="s">
        <v>186</v>
      </c>
      <c r="G113" s="87"/>
      <c r="H113" s="87">
        <v>1</v>
      </c>
      <c r="I113" s="87">
        <v>1</v>
      </c>
      <c r="J113" s="91">
        <v>0.0002</v>
      </c>
      <c r="K113" s="91">
        <v>0.0002</v>
      </c>
      <c r="L113" s="91"/>
      <c r="M113" s="91">
        <v>0.0009</v>
      </c>
      <c r="N113" s="91">
        <v>0.0009</v>
      </c>
      <c r="O113" s="91"/>
      <c r="P113" s="94" t="s">
        <v>70</v>
      </c>
      <c r="Q113" s="40">
        <v>2130505</v>
      </c>
      <c r="R113" s="40" t="s">
        <v>39</v>
      </c>
      <c r="S113" s="74"/>
    </row>
    <row r="114" s="62" customFormat="1" ht="39" spans="1:19">
      <c r="A114" s="85">
        <v>9</v>
      </c>
      <c r="B114" s="82" t="s">
        <v>198</v>
      </c>
      <c r="C114" s="82" t="s">
        <v>33</v>
      </c>
      <c r="D114" s="86">
        <v>3.3</v>
      </c>
      <c r="E114" s="74"/>
      <c r="F114" s="82" t="s">
        <v>186</v>
      </c>
      <c r="G114" s="87"/>
      <c r="H114" s="87">
        <v>2</v>
      </c>
      <c r="I114" s="87">
        <v>1</v>
      </c>
      <c r="J114" s="91"/>
      <c r="K114" s="91">
        <v>0.0011</v>
      </c>
      <c r="L114" s="91">
        <v>0</v>
      </c>
      <c r="M114" s="91">
        <v>0.0011</v>
      </c>
      <c r="N114" s="91">
        <v>0.0045</v>
      </c>
      <c r="O114" s="91">
        <v>0</v>
      </c>
      <c r="P114" s="94" t="s">
        <v>70</v>
      </c>
      <c r="Q114" s="40">
        <v>2130505</v>
      </c>
      <c r="R114" s="40" t="s">
        <v>39</v>
      </c>
      <c r="S114" s="74"/>
    </row>
    <row r="115" s="62" customFormat="1" ht="39" spans="1:19">
      <c r="A115" s="85">
        <v>10</v>
      </c>
      <c r="B115" s="82" t="s">
        <v>199</v>
      </c>
      <c r="C115" s="82" t="s">
        <v>33</v>
      </c>
      <c r="D115" s="86">
        <v>1.38</v>
      </c>
      <c r="E115" s="74"/>
      <c r="F115" s="82" t="s">
        <v>186</v>
      </c>
      <c r="G115" s="87"/>
      <c r="H115" s="87">
        <v>1</v>
      </c>
      <c r="I115" s="87">
        <v>6</v>
      </c>
      <c r="J115" s="91">
        <v>0.001</v>
      </c>
      <c r="K115" s="91">
        <v>0.001</v>
      </c>
      <c r="L115" s="91"/>
      <c r="M115" s="91">
        <v>0.0053</v>
      </c>
      <c r="N115" s="91">
        <v>0.0053</v>
      </c>
      <c r="O115" s="91"/>
      <c r="P115" s="94" t="s">
        <v>70</v>
      </c>
      <c r="Q115" s="40">
        <v>2130505</v>
      </c>
      <c r="R115" s="40" t="s">
        <v>39</v>
      </c>
      <c r="S115" s="74"/>
    </row>
    <row r="116" s="62" customFormat="1" ht="39" spans="1:19">
      <c r="A116" s="85">
        <v>11</v>
      </c>
      <c r="B116" s="82" t="s">
        <v>200</v>
      </c>
      <c r="C116" s="82" t="s">
        <v>33</v>
      </c>
      <c r="D116" s="86">
        <v>3.15</v>
      </c>
      <c r="E116" s="74"/>
      <c r="F116" s="82" t="s">
        <v>186</v>
      </c>
      <c r="G116" s="87"/>
      <c r="H116" s="87">
        <v>1</v>
      </c>
      <c r="I116" s="87"/>
      <c r="J116" s="91">
        <v>0.0001</v>
      </c>
      <c r="K116" s="91">
        <v>0.0001</v>
      </c>
      <c r="L116" s="91"/>
      <c r="M116" s="91">
        <v>0.0004</v>
      </c>
      <c r="N116" s="91">
        <v>0.0004</v>
      </c>
      <c r="O116" s="91"/>
      <c r="P116" s="94" t="s">
        <v>70</v>
      </c>
      <c r="Q116" s="40">
        <v>2130505</v>
      </c>
      <c r="R116" s="40" t="s">
        <v>39</v>
      </c>
      <c r="S116" s="74"/>
    </row>
    <row r="117" s="62" customFormat="1" ht="39" spans="1:19">
      <c r="A117" s="85">
        <v>12</v>
      </c>
      <c r="B117" s="82" t="s">
        <v>201</v>
      </c>
      <c r="C117" s="82" t="s">
        <v>33</v>
      </c>
      <c r="D117" s="86">
        <v>6.23</v>
      </c>
      <c r="E117" s="74"/>
      <c r="F117" s="82" t="s">
        <v>186</v>
      </c>
      <c r="G117" s="87"/>
      <c r="H117" s="87">
        <v>9</v>
      </c>
      <c r="I117" s="87"/>
      <c r="J117" s="91">
        <v>0.0025</v>
      </c>
      <c r="K117" s="91">
        <v>0.0025</v>
      </c>
      <c r="L117" s="91"/>
      <c r="M117" s="91">
        <v>0.01</v>
      </c>
      <c r="N117" s="91">
        <v>0.01</v>
      </c>
      <c r="O117" s="91"/>
      <c r="P117" s="94" t="s">
        <v>70</v>
      </c>
      <c r="Q117" s="40">
        <v>2130505</v>
      </c>
      <c r="R117" s="40" t="s">
        <v>39</v>
      </c>
      <c r="S117" s="74"/>
    </row>
    <row r="118" s="62" customFormat="1" ht="39" spans="1:19">
      <c r="A118" s="85">
        <v>13</v>
      </c>
      <c r="B118" s="82" t="s">
        <v>202</v>
      </c>
      <c r="C118" s="82" t="s">
        <v>33</v>
      </c>
      <c r="D118" s="86">
        <v>0.5</v>
      </c>
      <c r="E118" s="74"/>
      <c r="F118" s="82" t="s">
        <v>186</v>
      </c>
      <c r="G118" s="87"/>
      <c r="H118" s="87">
        <v>1</v>
      </c>
      <c r="I118" s="87">
        <v>1</v>
      </c>
      <c r="J118" s="91">
        <v>0.0002</v>
      </c>
      <c r="K118" s="91">
        <v>0.0002</v>
      </c>
      <c r="L118" s="91"/>
      <c r="M118" s="91"/>
      <c r="N118" s="91">
        <v>0.0014</v>
      </c>
      <c r="O118" s="91"/>
      <c r="P118" s="94" t="s">
        <v>70</v>
      </c>
      <c r="Q118" s="40">
        <v>2130505</v>
      </c>
      <c r="R118" s="40" t="s">
        <v>39</v>
      </c>
      <c r="S118" s="74"/>
    </row>
    <row r="119" s="62" customFormat="1" ht="39" spans="1:19">
      <c r="A119" s="85">
        <v>14</v>
      </c>
      <c r="B119" s="82" t="s">
        <v>203</v>
      </c>
      <c r="C119" s="82" t="s">
        <v>33</v>
      </c>
      <c r="D119" s="86">
        <v>0.7</v>
      </c>
      <c r="E119" s="74"/>
      <c r="F119" s="82" t="s">
        <v>186</v>
      </c>
      <c r="G119" s="87"/>
      <c r="H119" s="87">
        <v>2</v>
      </c>
      <c r="I119" s="87"/>
      <c r="J119" s="91">
        <v>0.0004</v>
      </c>
      <c r="K119" s="91">
        <v>0.0004</v>
      </c>
      <c r="L119" s="91">
        <v>0</v>
      </c>
      <c r="M119" s="91">
        <v>0.0013</v>
      </c>
      <c r="N119" s="91">
        <v>0.0013</v>
      </c>
      <c r="O119" s="91">
        <v>0</v>
      </c>
      <c r="P119" s="94" t="s">
        <v>70</v>
      </c>
      <c r="Q119" s="40">
        <v>2130505</v>
      </c>
      <c r="R119" s="40" t="s">
        <v>39</v>
      </c>
      <c r="S119" s="74"/>
    </row>
    <row r="120" s="62" customFormat="1" ht="39" spans="1:19">
      <c r="A120" s="85">
        <v>15</v>
      </c>
      <c r="B120" s="82" t="s">
        <v>204</v>
      </c>
      <c r="C120" s="82" t="s">
        <v>33</v>
      </c>
      <c r="D120" s="86">
        <v>3.99</v>
      </c>
      <c r="E120" s="74"/>
      <c r="F120" s="82" t="s">
        <v>186</v>
      </c>
      <c r="G120" s="87"/>
      <c r="H120" s="87" t="s">
        <v>205</v>
      </c>
      <c r="I120" s="87" t="s">
        <v>109</v>
      </c>
      <c r="J120" s="91" t="s">
        <v>110</v>
      </c>
      <c r="K120" s="91" t="s">
        <v>110</v>
      </c>
      <c r="L120" s="91" t="s">
        <v>62</v>
      </c>
      <c r="M120" s="91" t="s">
        <v>206</v>
      </c>
      <c r="N120" s="91" t="s">
        <v>206</v>
      </c>
      <c r="O120" s="91" t="s">
        <v>62</v>
      </c>
      <c r="P120" s="94" t="s">
        <v>70</v>
      </c>
      <c r="Q120" s="40">
        <v>2130505</v>
      </c>
      <c r="R120" s="40" t="s">
        <v>39</v>
      </c>
      <c r="S120" s="74"/>
    </row>
    <row r="121" s="62" customFormat="1" ht="42" customHeight="1" spans="1:19">
      <c r="A121" s="74">
        <v>2.4</v>
      </c>
      <c r="B121" s="75" t="s">
        <v>207</v>
      </c>
      <c r="C121" s="75" t="s">
        <v>33</v>
      </c>
      <c r="D121" s="83">
        <f>SUM(D122:D134)</f>
        <v>69.16</v>
      </c>
      <c r="E121" s="83">
        <f>SUM(E122:E134)</f>
        <v>0</v>
      </c>
      <c r="F121" s="76"/>
      <c r="G121" s="76"/>
      <c r="H121" s="76"/>
      <c r="I121" s="76"/>
      <c r="J121" s="90"/>
      <c r="K121" s="90"/>
      <c r="L121" s="90"/>
      <c r="M121" s="90"/>
      <c r="N121" s="90"/>
      <c r="O121" s="90"/>
      <c r="P121" s="94"/>
      <c r="Q121" s="40"/>
      <c r="R121" s="40"/>
      <c r="S121" s="74"/>
    </row>
    <row r="122" s="62" customFormat="1" ht="39" spans="1:19">
      <c r="A122" s="85">
        <v>1</v>
      </c>
      <c r="B122" s="82" t="s">
        <v>208</v>
      </c>
      <c r="C122" s="82" t="s">
        <v>33</v>
      </c>
      <c r="D122" s="86">
        <v>2.12</v>
      </c>
      <c r="E122" s="74"/>
      <c r="F122" s="82" t="s">
        <v>209</v>
      </c>
      <c r="G122" s="87"/>
      <c r="H122" s="87"/>
      <c r="I122" s="87" t="s">
        <v>109</v>
      </c>
      <c r="J122" s="91" t="s">
        <v>210</v>
      </c>
      <c r="K122" s="91" t="s">
        <v>210</v>
      </c>
      <c r="L122" s="91"/>
      <c r="M122" s="91" t="s">
        <v>187</v>
      </c>
      <c r="N122" s="91" t="s">
        <v>187</v>
      </c>
      <c r="O122" s="91"/>
      <c r="P122" s="94" t="s">
        <v>70</v>
      </c>
      <c r="Q122" s="40">
        <v>2130505</v>
      </c>
      <c r="R122" s="40" t="s">
        <v>39</v>
      </c>
      <c r="S122" s="74"/>
    </row>
    <row r="123" s="62" customFormat="1" ht="39" spans="1:19">
      <c r="A123" s="85">
        <v>2</v>
      </c>
      <c r="B123" s="82" t="s">
        <v>211</v>
      </c>
      <c r="C123" s="82" t="s">
        <v>33</v>
      </c>
      <c r="D123" s="86">
        <v>7.76</v>
      </c>
      <c r="E123" s="74"/>
      <c r="F123" s="82" t="s">
        <v>209</v>
      </c>
      <c r="G123" s="87"/>
      <c r="H123" s="87">
        <v>2</v>
      </c>
      <c r="I123" s="87">
        <v>2</v>
      </c>
      <c r="J123" s="91" t="s">
        <v>110</v>
      </c>
      <c r="K123" s="91" t="s">
        <v>110</v>
      </c>
      <c r="L123" s="91"/>
      <c r="M123" s="91" t="s">
        <v>212</v>
      </c>
      <c r="N123" s="91" t="s">
        <v>212</v>
      </c>
      <c r="O123" s="91"/>
      <c r="P123" s="94" t="s">
        <v>70</v>
      </c>
      <c r="Q123" s="40">
        <v>2130505</v>
      </c>
      <c r="R123" s="40" t="s">
        <v>39</v>
      </c>
      <c r="S123" s="74"/>
    </row>
    <row r="124" s="62" customFormat="1" ht="39" spans="1:19">
      <c r="A124" s="85">
        <v>3</v>
      </c>
      <c r="B124" s="82" t="s">
        <v>213</v>
      </c>
      <c r="C124" s="82" t="s">
        <v>33</v>
      </c>
      <c r="D124" s="86">
        <v>13</v>
      </c>
      <c r="E124" s="74"/>
      <c r="F124" s="82" t="s">
        <v>209</v>
      </c>
      <c r="G124" s="87"/>
      <c r="H124" s="87" t="s">
        <v>98</v>
      </c>
      <c r="I124" s="87" t="s">
        <v>98</v>
      </c>
      <c r="J124" s="91" t="s">
        <v>103</v>
      </c>
      <c r="K124" s="91" t="s">
        <v>103</v>
      </c>
      <c r="L124" s="91"/>
      <c r="M124" s="91" t="s">
        <v>123</v>
      </c>
      <c r="N124" s="91" t="s">
        <v>123</v>
      </c>
      <c r="O124" s="91"/>
      <c r="P124" s="94" t="s">
        <v>70</v>
      </c>
      <c r="Q124" s="40">
        <v>2130505</v>
      </c>
      <c r="R124" s="40" t="s">
        <v>39</v>
      </c>
      <c r="S124" s="74"/>
    </row>
    <row r="125" s="62" customFormat="1" ht="39" spans="1:19">
      <c r="A125" s="85">
        <v>4</v>
      </c>
      <c r="B125" s="82" t="s">
        <v>214</v>
      </c>
      <c r="C125" s="82" t="s">
        <v>33</v>
      </c>
      <c r="D125" s="86">
        <v>1.2</v>
      </c>
      <c r="E125" s="74"/>
      <c r="F125" s="82" t="s">
        <v>209</v>
      </c>
      <c r="G125" s="87"/>
      <c r="H125" s="87">
        <v>2</v>
      </c>
      <c r="I125" s="87"/>
      <c r="J125" s="91">
        <v>0.0002</v>
      </c>
      <c r="K125" s="91">
        <v>0.0002</v>
      </c>
      <c r="L125" s="91"/>
      <c r="M125" s="91">
        <v>0.0007</v>
      </c>
      <c r="N125" s="91">
        <v>0.0007</v>
      </c>
      <c r="O125" s="91"/>
      <c r="P125" s="94" t="s">
        <v>70</v>
      </c>
      <c r="Q125" s="40">
        <v>2130505</v>
      </c>
      <c r="R125" s="40" t="s">
        <v>39</v>
      </c>
      <c r="S125" s="74"/>
    </row>
    <row r="126" s="62" customFormat="1" ht="39" spans="1:19">
      <c r="A126" s="85">
        <v>5</v>
      </c>
      <c r="B126" s="82" t="s">
        <v>215</v>
      </c>
      <c r="C126" s="82" t="s">
        <v>33</v>
      </c>
      <c r="D126" s="86">
        <v>7.6</v>
      </c>
      <c r="E126" s="74"/>
      <c r="F126" s="82" t="s">
        <v>209</v>
      </c>
      <c r="G126" s="87"/>
      <c r="H126" s="87">
        <v>2</v>
      </c>
      <c r="I126" s="87">
        <v>1</v>
      </c>
      <c r="J126" s="91">
        <v>0.001</v>
      </c>
      <c r="K126" s="91">
        <v>0.001</v>
      </c>
      <c r="L126" s="91"/>
      <c r="M126" s="91">
        <v>0.0065</v>
      </c>
      <c r="N126" s="91">
        <v>0.0065</v>
      </c>
      <c r="O126" s="91"/>
      <c r="P126" s="94" t="s">
        <v>70</v>
      </c>
      <c r="Q126" s="40">
        <v>2130505</v>
      </c>
      <c r="R126" s="40" t="s">
        <v>39</v>
      </c>
      <c r="S126" s="74"/>
    </row>
    <row r="127" s="62" customFormat="1" ht="39" spans="1:19">
      <c r="A127" s="85">
        <v>6</v>
      </c>
      <c r="B127" s="82" t="s">
        <v>216</v>
      </c>
      <c r="C127" s="82" t="s">
        <v>33</v>
      </c>
      <c r="D127" s="86">
        <v>19.48</v>
      </c>
      <c r="E127" s="74"/>
      <c r="F127" s="82" t="s">
        <v>209</v>
      </c>
      <c r="G127" s="87"/>
      <c r="H127" s="87">
        <v>1</v>
      </c>
      <c r="I127" s="87">
        <v>3</v>
      </c>
      <c r="J127" s="91">
        <v>0.0035</v>
      </c>
      <c r="K127" s="91">
        <v>0.0035</v>
      </c>
      <c r="L127" s="91"/>
      <c r="M127" s="91">
        <v>0.017</v>
      </c>
      <c r="N127" s="91">
        <v>0.017</v>
      </c>
      <c r="O127" s="91"/>
      <c r="P127" s="94" t="s">
        <v>70</v>
      </c>
      <c r="Q127" s="40">
        <v>2130505</v>
      </c>
      <c r="R127" s="40" t="s">
        <v>39</v>
      </c>
      <c r="S127" s="74"/>
    </row>
    <row r="128" s="62" customFormat="1" ht="39" spans="1:19">
      <c r="A128" s="85">
        <v>7</v>
      </c>
      <c r="B128" s="82" t="s">
        <v>217</v>
      </c>
      <c r="C128" s="82" t="s">
        <v>33</v>
      </c>
      <c r="D128" s="86">
        <v>1.2</v>
      </c>
      <c r="E128" s="74"/>
      <c r="F128" s="82" t="s">
        <v>209</v>
      </c>
      <c r="G128" s="87"/>
      <c r="H128" s="87"/>
      <c r="I128" s="87">
        <v>1</v>
      </c>
      <c r="J128" s="91">
        <v>0.0001</v>
      </c>
      <c r="K128" s="91">
        <v>0.0001</v>
      </c>
      <c r="L128" s="91">
        <v>0</v>
      </c>
      <c r="M128" s="91">
        <v>0.0006</v>
      </c>
      <c r="N128" s="91">
        <v>0.0006</v>
      </c>
      <c r="O128" s="91">
        <v>0</v>
      </c>
      <c r="P128" s="95" t="s">
        <v>70</v>
      </c>
      <c r="Q128" s="40">
        <v>2130505</v>
      </c>
      <c r="R128" s="40" t="s">
        <v>39</v>
      </c>
      <c r="S128" s="74"/>
    </row>
    <row r="129" s="62" customFormat="1" ht="39" spans="1:19">
      <c r="A129" s="85">
        <v>8</v>
      </c>
      <c r="B129" s="82" t="s">
        <v>218</v>
      </c>
      <c r="C129" s="82" t="s">
        <v>33</v>
      </c>
      <c r="D129" s="86">
        <v>6.6</v>
      </c>
      <c r="E129" s="74"/>
      <c r="F129" s="82" t="s">
        <v>209</v>
      </c>
      <c r="G129" s="87"/>
      <c r="H129" s="87">
        <v>1</v>
      </c>
      <c r="I129" s="87">
        <v>1</v>
      </c>
      <c r="J129" s="91">
        <v>0.0024</v>
      </c>
      <c r="K129" s="91">
        <v>0.0024</v>
      </c>
      <c r="L129" s="91"/>
      <c r="M129" s="91">
        <v>0.0143</v>
      </c>
      <c r="N129" s="91">
        <v>0.0143</v>
      </c>
      <c r="O129" s="91"/>
      <c r="P129" s="94" t="s">
        <v>70</v>
      </c>
      <c r="Q129" s="40">
        <v>2130505</v>
      </c>
      <c r="R129" s="40" t="s">
        <v>39</v>
      </c>
      <c r="S129" s="74"/>
    </row>
    <row r="130" s="62" customFormat="1" ht="39" spans="1:19">
      <c r="A130" s="85">
        <v>9</v>
      </c>
      <c r="B130" s="82" t="s">
        <v>219</v>
      </c>
      <c r="C130" s="82" t="s">
        <v>33</v>
      </c>
      <c r="D130" s="86">
        <v>2</v>
      </c>
      <c r="E130" s="74"/>
      <c r="F130" s="82" t="s">
        <v>209</v>
      </c>
      <c r="G130" s="87"/>
      <c r="H130" s="87">
        <v>3</v>
      </c>
      <c r="I130" s="87">
        <v>2</v>
      </c>
      <c r="J130" s="91"/>
      <c r="K130" s="91">
        <v>0.0023</v>
      </c>
      <c r="L130" s="91">
        <v>0</v>
      </c>
      <c r="M130" s="91">
        <v>0.0023</v>
      </c>
      <c r="N130" s="91">
        <v>0.0092</v>
      </c>
      <c r="O130" s="91">
        <v>0</v>
      </c>
      <c r="P130" s="94" t="s">
        <v>70</v>
      </c>
      <c r="Q130" s="40">
        <v>2130505</v>
      </c>
      <c r="R130" s="40" t="s">
        <v>39</v>
      </c>
      <c r="S130" s="74"/>
    </row>
    <row r="131" s="62" customFormat="1" ht="39" spans="1:19">
      <c r="A131" s="85">
        <v>10</v>
      </c>
      <c r="B131" s="82" t="s">
        <v>220</v>
      </c>
      <c r="C131" s="82" t="s">
        <v>33</v>
      </c>
      <c r="D131" s="86">
        <v>0.36</v>
      </c>
      <c r="E131" s="74"/>
      <c r="F131" s="82" t="s">
        <v>209</v>
      </c>
      <c r="G131" s="87"/>
      <c r="H131" s="87"/>
      <c r="I131" s="87">
        <v>2</v>
      </c>
      <c r="J131" s="91">
        <v>0.0003</v>
      </c>
      <c r="K131" s="91">
        <v>0.0003</v>
      </c>
      <c r="L131" s="91"/>
      <c r="M131" s="91">
        <v>0.0018</v>
      </c>
      <c r="N131" s="91">
        <v>0.0018</v>
      </c>
      <c r="O131" s="91"/>
      <c r="P131" s="94" t="s">
        <v>70</v>
      </c>
      <c r="Q131" s="40">
        <v>2130505</v>
      </c>
      <c r="R131" s="40" t="s">
        <v>39</v>
      </c>
      <c r="S131" s="74"/>
    </row>
    <row r="132" s="62" customFormat="1" ht="39" spans="1:19">
      <c r="A132" s="85">
        <v>11</v>
      </c>
      <c r="B132" s="82" t="s">
        <v>221</v>
      </c>
      <c r="C132" s="82" t="s">
        <v>33</v>
      </c>
      <c r="D132" s="86">
        <v>2.84</v>
      </c>
      <c r="E132" s="74"/>
      <c r="F132" s="82" t="s">
        <v>209</v>
      </c>
      <c r="G132" s="87"/>
      <c r="H132" s="87">
        <v>2</v>
      </c>
      <c r="I132" s="87"/>
      <c r="J132" s="91">
        <v>0.0002</v>
      </c>
      <c r="K132" s="91">
        <v>0.0002</v>
      </c>
      <c r="L132" s="91"/>
      <c r="M132" s="91">
        <v>0.0011</v>
      </c>
      <c r="N132" s="91">
        <v>0.0011</v>
      </c>
      <c r="O132" s="91"/>
      <c r="P132" s="94" t="s">
        <v>70</v>
      </c>
      <c r="Q132" s="40">
        <v>2130505</v>
      </c>
      <c r="R132" s="40" t="s">
        <v>39</v>
      </c>
      <c r="S132" s="74"/>
    </row>
    <row r="133" s="62" customFormat="1" ht="39" spans="1:19">
      <c r="A133" s="85">
        <v>12</v>
      </c>
      <c r="B133" s="82" t="s">
        <v>222</v>
      </c>
      <c r="C133" s="82" t="s">
        <v>33</v>
      </c>
      <c r="D133" s="86">
        <v>3.6</v>
      </c>
      <c r="E133" s="74"/>
      <c r="F133" s="82" t="s">
        <v>209</v>
      </c>
      <c r="G133" s="87"/>
      <c r="H133" s="87">
        <v>2</v>
      </c>
      <c r="I133" s="87">
        <v>1</v>
      </c>
      <c r="J133" s="91"/>
      <c r="K133" s="91">
        <v>0.0016</v>
      </c>
      <c r="L133" s="91"/>
      <c r="M133" s="91"/>
      <c r="N133" s="91">
        <v>0.0082</v>
      </c>
      <c r="O133" s="91"/>
      <c r="P133" s="94" t="s">
        <v>70</v>
      </c>
      <c r="Q133" s="40">
        <v>2130505</v>
      </c>
      <c r="R133" s="40" t="s">
        <v>39</v>
      </c>
      <c r="S133" s="74"/>
    </row>
    <row r="134" s="62" customFormat="1" ht="39" spans="1:19">
      <c r="A134" s="85">
        <v>13</v>
      </c>
      <c r="B134" s="82" t="s">
        <v>223</v>
      </c>
      <c r="C134" s="82" t="s">
        <v>33</v>
      </c>
      <c r="D134" s="86">
        <v>1.4</v>
      </c>
      <c r="E134" s="74"/>
      <c r="F134" s="82" t="s">
        <v>209</v>
      </c>
      <c r="G134" s="87"/>
      <c r="H134" s="87">
        <v>1</v>
      </c>
      <c r="I134" s="87">
        <v>1</v>
      </c>
      <c r="J134" s="91">
        <v>0.0002</v>
      </c>
      <c r="K134" s="91">
        <v>0.0002</v>
      </c>
      <c r="L134" s="91">
        <v>0</v>
      </c>
      <c r="M134" s="91">
        <v>0.0007</v>
      </c>
      <c r="N134" s="91">
        <v>0.0007</v>
      </c>
      <c r="O134" s="91">
        <v>0</v>
      </c>
      <c r="P134" s="94" t="s">
        <v>70</v>
      </c>
      <c r="Q134" s="40">
        <v>2130505</v>
      </c>
      <c r="R134" s="40" t="s">
        <v>39</v>
      </c>
      <c r="S134" s="74"/>
    </row>
    <row r="135" s="62" customFormat="1" ht="38" customHeight="1" spans="1:19">
      <c r="A135" s="74">
        <v>2.5</v>
      </c>
      <c r="B135" s="75" t="s">
        <v>224</v>
      </c>
      <c r="C135" s="75" t="s">
        <v>33</v>
      </c>
      <c r="D135" s="83">
        <f>SUM(D136:D148)</f>
        <v>49.2</v>
      </c>
      <c r="E135" s="83">
        <f>SUM(E136:E148)</f>
        <v>0</v>
      </c>
      <c r="F135" s="76"/>
      <c r="G135" s="76"/>
      <c r="H135" s="76"/>
      <c r="I135" s="76"/>
      <c r="J135" s="90"/>
      <c r="K135" s="90"/>
      <c r="L135" s="90"/>
      <c r="M135" s="90"/>
      <c r="N135" s="90"/>
      <c r="O135" s="90"/>
      <c r="P135" s="94"/>
      <c r="Q135" s="40"/>
      <c r="R135" s="40"/>
      <c r="S135" s="74"/>
    </row>
    <row r="136" s="63" customFormat="1" ht="40.25" customHeight="1" spans="1:19">
      <c r="A136" s="85">
        <v>1</v>
      </c>
      <c r="B136" s="82" t="s">
        <v>225</v>
      </c>
      <c r="C136" s="82" t="s">
        <v>33</v>
      </c>
      <c r="D136" s="86">
        <v>4.4</v>
      </c>
      <c r="E136" s="85"/>
      <c r="F136" s="82" t="s">
        <v>226</v>
      </c>
      <c r="G136" s="87"/>
      <c r="H136" s="87"/>
      <c r="I136" s="93">
        <v>1</v>
      </c>
      <c r="J136" s="93">
        <v>0.0022</v>
      </c>
      <c r="K136" s="93">
        <v>0.0022</v>
      </c>
      <c r="L136" s="91"/>
      <c r="M136" s="93">
        <v>0.0092</v>
      </c>
      <c r="N136" s="93">
        <v>0.0092</v>
      </c>
      <c r="O136" s="91"/>
      <c r="P136" s="94" t="s">
        <v>70</v>
      </c>
      <c r="Q136" s="40">
        <v>2130505</v>
      </c>
      <c r="R136" s="40" t="s">
        <v>39</v>
      </c>
      <c r="S136" s="85"/>
    </row>
    <row r="137" s="63" customFormat="1" ht="40.25" customHeight="1" spans="1:19">
      <c r="A137" s="85">
        <v>2</v>
      </c>
      <c r="B137" s="82" t="s">
        <v>227</v>
      </c>
      <c r="C137" s="82" t="s">
        <v>33</v>
      </c>
      <c r="D137" s="86">
        <v>8</v>
      </c>
      <c r="E137" s="85"/>
      <c r="F137" s="82" t="s">
        <v>226</v>
      </c>
      <c r="G137" s="87"/>
      <c r="H137" s="93">
        <v>1</v>
      </c>
      <c r="I137" s="87">
        <v>0</v>
      </c>
      <c r="J137" s="93">
        <v>0.0034</v>
      </c>
      <c r="K137" s="93">
        <v>0.0034</v>
      </c>
      <c r="L137" s="91"/>
      <c r="M137" s="93">
        <v>0.0168</v>
      </c>
      <c r="N137" s="93">
        <v>0.0168</v>
      </c>
      <c r="O137" s="91"/>
      <c r="P137" s="94" t="s">
        <v>70</v>
      </c>
      <c r="Q137" s="40">
        <v>2130505</v>
      </c>
      <c r="R137" s="40" t="s">
        <v>39</v>
      </c>
      <c r="S137" s="85"/>
    </row>
    <row r="138" s="63" customFormat="1" ht="40.25" customHeight="1" spans="1:19">
      <c r="A138" s="85">
        <v>3</v>
      </c>
      <c r="B138" s="82" t="s">
        <v>228</v>
      </c>
      <c r="C138" s="82" t="s">
        <v>33</v>
      </c>
      <c r="D138" s="86">
        <v>3.2</v>
      </c>
      <c r="E138" s="85"/>
      <c r="F138" s="82" t="s">
        <v>226</v>
      </c>
      <c r="G138" s="87"/>
      <c r="H138" s="93">
        <v>2</v>
      </c>
      <c r="I138" s="93">
        <v>2</v>
      </c>
      <c r="J138" s="93">
        <v>0.0016</v>
      </c>
      <c r="K138" s="93">
        <v>0.0016</v>
      </c>
      <c r="L138" s="91"/>
      <c r="M138" s="93">
        <v>0.0077</v>
      </c>
      <c r="N138" s="93">
        <v>0.0077</v>
      </c>
      <c r="O138" s="91"/>
      <c r="P138" s="94" t="s">
        <v>70</v>
      </c>
      <c r="Q138" s="40">
        <v>2130505</v>
      </c>
      <c r="R138" s="40" t="s">
        <v>39</v>
      </c>
      <c r="S138" s="85"/>
    </row>
    <row r="139" s="63" customFormat="1" ht="40.25" customHeight="1" spans="1:19">
      <c r="A139" s="85">
        <v>5</v>
      </c>
      <c r="B139" s="82" t="s">
        <v>229</v>
      </c>
      <c r="C139" s="82" t="s">
        <v>33</v>
      </c>
      <c r="D139" s="86">
        <v>2.8</v>
      </c>
      <c r="E139" s="85"/>
      <c r="F139" s="82" t="s">
        <v>226</v>
      </c>
      <c r="G139" s="87"/>
      <c r="H139" s="87"/>
      <c r="I139" s="87">
        <v>1</v>
      </c>
      <c r="J139" s="91">
        <v>0.0012</v>
      </c>
      <c r="K139" s="91">
        <v>0.0012</v>
      </c>
      <c r="L139" s="91"/>
      <c r="M139" s="91">
        <v>0.0006</v>
      </c>
      <c r="N139" s="91">
        <v>0.0006</v>
      </c>
      <c r="O139" s="91"/>
      <c r="P139" s="94" t="s">
        <v>70</v>
      </c>
      <c r="Q139" s="40">
        <v>2130505</v>
      </c>
      <c r="R139" s="40" t="s">
        <v>39</v>
      </c>
      <c r="S139" s="85"/>
    </row>
    <row r="140" s="63" customFormat="1" ht="40.25" customHeight="1" spans="1:19">
      <c r="A140" s="85">
        <v>6</v>
      </c>
      <c r="B140" s="82" t="s">
        <v>230</v>
      </c>
      <c r="C140" s="82" t="s">
        <v>33</v>
      </c>
      <c r="D140" s="86">
        <v>0.4</v>
      </c>
      <c r="E140" s="85"/>
      <c r="F140" s="82" t="s">
        <v>226</v>
      </c>
      <c r="G140" s="87"/>
      <c r="H140" s="87">
        <v>1</v>
      </c>
      <c r="I140" s="87"/>
      <c r="J140" s="91">
        <v>0.0002</v>
      </c>
      <c r="K140" s="91">
        <v>0.0002</v>
      </c>
      <c r="L140" s="91"/>
      <c r="M140" s="91">
        <v>0.0013</v>
      </c>
      <c r="N140" s="91">
        <v>0.0013</v>
      </c>
      <c r="O140" s="91"/>
      <c r="P140" s="94" t="s">
        <v>70</v>
      </c>
      <c r="Q140" s="40">
        <v>2130505</v>
      </c>
      <c r="R140" s="40" t="s">
        <v>39</v>
      </c>
      <c r="S140" s="85"/>
    </row>
    <row r="141" s="63" customFormat="1" ht="40.25" customHeight="1" spans="1:19">
      <c r="A141" s="85">
        <v>7</v>
      </c>
      <c r="B141" s="82" t="s">
        <v>231</v>
      </c>
      <c r="C141" s="82" t="s">
        <v>33</v>
      </c>
      <c r="D141" s="86">
        <v>9.8</v>
      </c>
      <c r="E141" s="85"/>
      <c r="F141" s="82" t="s">
        <v>226</v>
      </c>
      <c r="G141" s="87"/>
      <c r="H141" s="87">
        <v>1</v>
      </c>
      <c r="I141" s="87">
        <v>1</v>
      </c>
      <c r="J141" s="91">
        <v>0.0194</v>
      </c>
      <c r="K141" s="91">
        <v>0.0194</v>
      </c>
      <c r="L141" s="91"/>
      <c r="M141" s="91">
        <v>0.101</v>
      </c>
      <c r="N141" s="91">
        <v>0.101</v>
      </c>
      <c r="O141" s="91"/>
      <c r="P141" s="94" t="s">
        <v>70</v>
      </c>
      <c r="Q141" s="40">
        <v>2130505</v>
      </c>
      <c r="R141" s="40" t="s">
        <v>39</v>
      </c>
      <c r="S141" s="85"/>
    </row>
    <row r="142" s="63" customFormat="1" ht="40.25" customHeight="1" spans="1:19">
      <c r="A142" s="85">
        <v>8</v>
      </c>
      <c r="B142" s="82" t="s">
        <v>232</v>
      </c>
      <c r="C142" s="82" t="s">
        <v>33</v>
      </c>
      <c r="D142" s="86">
        <v>2.2</v>
      </c>
      <c r="E142" s="85"/>
      <c r="F142" s="82" t="s">
        <v>226</v>
      </c>
      <c r="G142" s="87"/>
      <c r="H142" s="87">
        <v>2</v>
      </c>
      <c r="I142" s="87">
        <v>3</v>
      </c>
      <c r="J142" s="91">
        <v>0.0011</v>
      </c>
      <c r="K142" s="91">
        <v>0.0011</v>
      </c>
      <c r="L142" s="91"/>
      <c r="M142" s="91">
        <v>0.0038</v>
      </c>
      <c r="N142" s="91">
        <v>0.0038</v>
      </c>
      <c r="O142" s="91">
        <v>0</v>
      </c>
      <c r="P142" s="94" t="s">
        <v>70</v>
      </c>
      <c r="Q142" s="40">
        <v>2130505</v>
      </c>
      <c r="R142" s="40" t="s">
        <v>39</v>
      </c>
      <c r="S142" s="85"/>
    </row>
    <row r="143" s="63" customFormat="1" ht="40.25" customHeight="1" spans="1:19">
      <c r="A143" s="85">
        <v>9</v>
      </c>
      <c r="B143" s="82" t="s">
        <v>233</v>
      </c>
      <c r="C143" s="82" t="s">
        <v>33</v>
      </c>
      <c r="D143" s="86">
        <v>1.2</v>
      </c>
      <c r="E143" s="85"/>
      <c r="F143" s="82" t="s">
        <v>226</v>
      </c>
      <c r="G143" s="87"/>
      <c r="H143" s="87">
        <v>1</v>
      </c>
      <c r="I143" s="87">
        <v>1</v>
      </c>
      <c r="J143" s="91"/>
      <c r="K143" s="91">
        <v>0.0004</v>
      </c>
      <c r="L143" s="91">
        <v>0</v>
      </c>
      <c r="M143" s="91">
        <v>0.0004</v>
      </c>
      <c r="N143" s="91">
        <v>0.0018</v>
      </c>
      <c r="O143" s="91">
        <v>0</v>
      </c>
      <c r="P143" s="94" t="s">
        <v>70</v>
      </c>
      <c r="Q143" s="40">
        <v>2130505</v>
      </c>
      <c r="R143" s="40" t="s">
        <v>39</v>
      </c>
      <c r="S143" s="85"/>
    </row>
    <row r="144" s="63" customFormat="1" ht="40.25" customHeight="1" spans="1:19">
      <c r="A144" s="85">
        <v>10</v>
      </c>
      <c r="B144" s="82" t="s">
        <v>234</v>
      </c>
      <c r="C144" s="82" t="s">
        <v>33</v>
      </c>
      <c r="D144" s="86">
        <v>0.4</v>
      </c>
      <c r="E144" s="85"/>
      <c r="F144" s="82" t="s">
        <v>226</v>
      </c>
      <c r="G144" s="87"/>
      <c r="H144" s="87">
        <v>1</v>
      </c>
      <c r="I144" s="87"/>
      <c r="J144" s="91">
        <v>0.0002</v>
      </c>
      <c r="K144" s="91">
        <v>0.0002</v>
      </c>
      <c r="L144" s="91"/>
      <c r="M144" s="91">
        <v>0.0012</v>
      </c>
      <c r="N144" s="91">
        <v>0.0012</v>
      </c>
      <c r="O144" s="91"/>
      <c r="P144" s="94" t="s">
        <v>70</v>
      </c>
      <c r="Q144" s="40">
        <v>2130505</v>
      </c>
      <c r="R144" s="40" t="s">
        <v>39</v>
      </c>
      <c r="S144" s="85"/>
    </row>
    <row r="145" s="63" customFormat="1" ht="40.25" customHeight="1" spans="1:19">
      <c r="A145" s="85">
        <v>11</v>
      </c>
      <c r="B145" s="82" t="s">
        <v>235</v>
      </c>
      <c r="C145" s="82" t="s">
        <v>33</v>
      </c>
      <c r="D145" s="86">
        <v>7.2</v>
      </c>
      <c r="E145" s="85"/>
      <c r="F145" s="82" t="s">
        <v>226</v>
      </c>
      <c r="G145" s="87"/>
      <c r="H145" s="87">
        <v>9</v>
      </c>
      <c r="I145" s="87"/>
      <c r="J145" s="91">
        <v>0.0036</v>
      </c>
      <c r="K145" s="91">
        <v>0.0036</v>
      </c>
      <c r="L145" s="91"/>
      <c r="M145" s="91">
        <v>0.0144</v>
      </c>
      <c r="N145" s="91">
        <v>0.0144</v>
      </c>
      <c r="O145" s="91"/>
      <c r="P145" s="94" t="s">
        <v>70</v>
      </c>
      <c r="Q145" s="40">
        <v>2130505</v>
      </c>
      <c r="R145" s="40" t="s">
        <v>39</v>
      </c>
      <c r="S145" s="85"/>
    </row>
    <row r="146" s="63" customFormat="1" ht="40.25" customHeight="1" spans="1:19">
      <c r="A146" s="85">
        <v>13</v>
      </c>
      <c r="B146" s="82" t="s">
        <v>236</v>
      </c>
      <c r="C146" s="82" t="s">
        <v>33</v>
      </c>
      <c r="D146" s="86">
        <v>9</v>
      </c>
      <c r="E146" s="85"/>
      <c r="F146" s="82" t="s">
        <v>226</v>
      </c>
      <c r="G146" s="87"/>
      <c r="H146" s="87">
        <v>5</v>
      </c>
      <c r="I146" s="87">
        <v>2</v>
      </c>
      <c r="J146" s="91">
        <v>0.0045</v>
      </c>
      <c r="K146" s="91">
        <v>0.0045</v>
      </c>
      <c r="L146" s="91"/>
      <c r="M146" s="91"/>
      <c r="N146" s="91">
        <v>0.0252</v>
      </c>
      <c r="O146" s="91"/>
      <c r="P146" s="94" t="s">
        <v>70</v>
      </c>
      <c r="Q146" s="40">
        <v>2130505</v>
      </c>
      <c r="R146" s="40" t="s">
        <v>39</v>
      </c>
      <c r="S146" s="85"/>
    </row>
    <row r="147" s="63" customFormat="1" ht="40.25" customHeight="1" spans="1:19">
      <c r="A147" s="85">
        <v>14</v>
      </c>
      <c r="B147" s="82" t="s">
        <v>237</v>
      </c>
      <c r="C147" s="82" t="s">
        <v>33</v>
      </c>
      <c r="D147" s="86">
        <v>0.2</v>
      </c>
      <c r="E147" s="85"/>
      <c r="F147" s="82" t="s">
        <v>226</v>
      </c>
      <c r="G147" s="87"/>
      <c r="H147" s="87">
        <v>1</v>
      </c>
      <c r="I147" s="87"/>
      <c r="J147" s="91">
        <v>0.0001</v>
      </c>
      <c r="K147" s="91">
        <v>0.0001</v>
      </c>
      <c r="L147" s="91">
        <v>0</v>
      </c>
      <c r="M147" s="91">
        <v>0.0005</v>
      </c>
      <c r="N147" s="91">
        <v>0.0005</v>
      </c>
      <c r="O147" s="91">
        <v>0</v>
      </c>
      <c r="P147" s="94" t="s">
        <v>70</v>
      </c>
      <c r="Q147" s="40">
        <v>2130505</v>
      </c>
      <c r="R147" s="40" t="s">
        <v>39</v>
      </c>
      <c r="S147" s="85"/>
    </row>
    <row r="148" s="63" customFormat="1" ht="40.25" customHeight="1" spans="1:19">
      <c r="A148" s="85">
        <v>15</v>
      </c>
      <c r="B148" s="82" t="s">
        <v>238</v>
      </c>
      <c r="C148" s="82" t="s">
        <v>33</v>
      </c>
      <c r="D148" s="86">
        <v>0.4</v>
      </c>
      <c r="E148" s="85"/>
      <c r="F148" s="82" t="s">
        <v>226</v>
      </c>
      <c r="G148" s="87"/>
      <c r="H148" s="93">
        <v>1</v>
      </c>
      <c r="I148" s="87"/>
      <c r="J148" s="93">
        <v>0.0001</v>
      </c>
      <c r="K148" s="93">
        <v>0.0001</v>
      </c>
      <c r="L148" s="93">
        <v>0</v>
      </c>
      <c r="M148" s="93">
        <v>0.0006</v>
      </c>
      <c r="N148" s="93">
        <v>0.0006</v>
      </c>
      <c r="O148" s="93">
        <v>0</v>
      </c>
      <c r="P148" s="94" t="s">
        <v>70</v>
      </c>
      <c r="Q148" s="40">
        <v>2130505</v>
      </c>
      <c r="R148" s="40" t="s">
        <v>39</v>
      </c>
      <c r="S148" s="85"/>
    </row>
    <row r="149" s="62" customFormat="1" ht="41" customHeight="1" spans="1:19">
      <c r="A149" s="74">
        <v>2.6</v>
      </c>
      <c r="B149" s="75" t="s">
        <v>239</v>
      </c>
      <c r="C149" s="75" t="s">
        <v>33</v>
      </c>
      <c r="D149" s="83">
        <f>SUM(D150:D157)</f>
        <v>196.885</v>
      </c>
      <c r="E149" s="83">
        <f>SUM(E150:E157)</f>
        <v>0</v>
      </c>
      <c r="F149" s="76"/>
      <c r="G149" s="76"/>
      <c r="H149" s="76"/>
      <c r="I149" s="76"/>
      <c r="J149" s="90"/>
      <c r="K149" s="90"/>
      <c r="L149" s="90"/>
      <c r="M149" s="90"/>
      <c r="N149" s="90"/>
      <c r="O149" s="90"/>
      <c r="P149" s="94"/>
      <c r="Q149" s="40"/>
      <c r="R149" s="40"/>
      <c r="S149" s="74"/>
    </row>
    <row r="150" s="63" customFormat="1" ht="39" spans="1:19">
      <c r="A150" s="85">
        <v>1</v>
      </c>
      <c r="B150" s="82" t="s">
        <v>240</v>
      </c>
      <c r="C150" s="82" t="s">
        <v>33</v>
      </c>
      <c r="D150" s="86">
        <v>30.39</v>
      </c>
      <c r="E150" s="85"/>
      <c r="F150" s="82" t="s">
        <v>241</v>
      </c>
      <c r="G150" s="87"/>
      <c r="H150" s="87">
        <v>1</v>
      </c>
      <c r="I150" s="87">
        <v>7</v>
      </c>
      <c r="J150" s="93">
        <v>0.0649</v>
      </c>
      <c r="K150" s="93">
        <v>0.0649</v>
      </c>
      <c r="L150" s="93">
        <v>0</v>
      </c>
      <c r="M150" s="93">
        <v>0.2921</v>
      </c>
      <c r="N150" s="93">
        <v>0.2921</v>
      </c>
      <c r="O150" s="93">
        <v>0</v>
      </c>
      <c r="P150" s="94" t="s">
        <v>70</v>
      </c>
      <c r="Q150" s="40">
        <v>2130505</v>
      </c>
      <c r="R150" s="40" t="s">
        <v>39</v>
      </c>
      <c r="S150" s="85"/>
    </row>
    <row r="151" s="63" customFormat="1" ht="39" spans="1:19">
      <c r="A151" s="85">
        <v>2</v>
      </c>
      <c r="B151" s="82" t="s">
        <v>242</v>
      </c>
      <c r="C151" s="82" t="s">
        <v>33</v>
      </c>
      <c r="D151" s="86">
        <v>27.3</v>
      </c>
      <c r="E151" s="85"/>
      <c r="F151" s="82" t="s">
        <v>241</v>
      </c>
      <c r="G151" s="87"/>
      <c r="H151" s="87">
        <v>3</v>
      </c>
      <c r="I151" s="87">
        <v>3</v>
      </c>
      <c r="J151" s="93">
        <v>0.0015</v>
      </c>
      <c r="K151" s="93">
        <v>0.0015</v>
      </c>
      <c r="L151" s="91"/>
      <c r="M151" s="93">
        <v>0.095</v>
      </c>
      <c r="N151" s="93">
        <v>0.095</v>
      </c>
      <c r="O151" s="91"/>
      <c r="P151" s="94" t="s">
        <v>70</v>
      </c>
      <c r="Q151" s="40">
        <v>2130505</v>
      </c>
      <c r="R151" s="40" t="s">
        <v>39</v>
      </c>
      <c r="S151" s="85"/>
    </row>
    <row r="152" s="63" customFormat="1" ht="39" spans="1:19">
      <c r="A152" s="85">
        <v>3</v>
      </c>
      <c r="B152" s="82" t="s">
        <v>243</v>
      </c>
      <c r="C152" s="82" t="s">
        <v>33</v>
      </c>
      <c r="D152" s="86">
        <v>21.7</v>
      </c>
      <c r="E152" s="85"/>
      <c r="F152" s="82" t="s">
        <v>241</v>
      </c>
      <c r="G152" s="87"/>
      <c r="H152" s="93">
        <v>4</v>
      </c>
      <c r="I152" s="93">
        <v>2</v>
      </c>
      <c r="J152" s="93">
        <v>0.0051</v>
      </c>
      <c r="K152" s="93">
        <v>0.0051</v>
      </c>
      <c r="L152" s="91"/>
      <c r="M152" s="93">
        <v>0.0229</v>
      </c>
      <c r="N152" s="93">
        <v>0.0229</v>
      </c>
      <c r="O152" s="91"/>
      <c r="P152" s="94" t="s">
        <v>70</v>
      </c>
      <c r="Q152" s="40">
        <v>2130505</v>
      </c>
      <c r="R152" s="40" t="s">
        <v>39</v>
      </c>
      <c r="S152" s="85"/>
    </row>
    <row r="153" s="63" customFormat="1" ht="39" spans="1:19">
      <c r="A153" s="85">
        <v>4</v>
      </c>
      <c r="B153" s="82" t="s">
        <v>244</v>
      </c>
      <c r="C153" s="82" t="s">
        <v>33</v>
      </c>
      <c r="D153" s="86">
        <v>8</v>
      </c>
      <c r="E153" s="85"/>
      <c r="F153" s="82" t="s">
        <v>241</v>
      </c>
      <c r="G153" s="87"/>
      <c r="H153" s="87">
        <v>3</v>
      </c>
      <c r="I153" s="87"/>
      <c r="J153" s="93">
        <v>0.00134</v>
      </c>
      <c r="K153" s="93">
        <v>0.00134</v>
      </c>
      <c r="L153" s="91"/>
      <c r="M153" s="93">
        <v>0.0468</v>
      </c>
      <c r="N153" s="93">
        <v>0.0468</v>
      </c>
      <c r="O153" s="91"/>
      <c r="P153" s="94" t="s">
        <v>70</v>
      </c>
      <c r="Q153" s="40">
        <v>2130505</v>
      </c>
      <c r="R153" s="40" t="s">
        <v>39</v>
      </c>
      <c r="S153" s="85"/>
    </row>
    <row r="154" s="63" customFormat="1" ht="39" spans="1:19">
      <c r="A154" s="85">
        <v>5</v>
      </c>
      <c r="B154" s="82" t="s">
        <v>245</v>
      </c>
      <c r="C154" s="82" t="s">
        <v>33</v>
      </c>
      <c r="D154" s="86">
        <v>64.455</v>
      </c>
      <c r="E154" s="85"/>
      <c r="F154" s="82" t="s">
        <v>241</v>
      </c>
      <c r="G154" s="87"/>
      <c r="H154" s="87">
        <v>7</v>
      </c>
      <c r="I154" s="87">
        <v>5</v>
      </c>
      <c r="J154" s="91">
        <v>0.0251</v>
      </c>
      <c r="K154" s="91">
        <v>0.0251</v>
      </c>
      <c r="L154" s="91"/>
      <c r="M154" s="91">
        <v>0.1307</v>
      </c>
      <c r="N154" s="91">
        <v>0.1307</v>
      </c>
      <c r="O154" s="91"/>
      <c r="P154" s="94" t="s">
        <v>70</v>
      </c>
      <c r="Q154" s="40">
        <v>2130505</v>
      </c>
      <c r="R154" s="40" t="s">
        <v>39</v>
      </c>
      <c r="S154" s="85"/>
    </row>
    <row r="155" s="63" customFormat="1" ht="39" spans="1:19">
      <c r="A155" s="85">
        <v>6</v>
      </c>
      <c r="B155" s="82" t="s">
        <v>246</v>
      </c>
      <c r="C155" s="82" t="s">
        <v>33</v>
      </c>
      <c r="D155" s="86">
        <v>13.15</v>
      </c>
      <c r="E155" s="85"/>
      <c r="F155" s="82" t="s">
        <v>241</v>
      </c>
      <c r="G155" s="87"/>
      <c r="H155" s="87"/>
      <c r="I155" s="87"/>
      <c r="J155" s="91">
        <v>0.0256</v>
      </c>
      <c r="K155" s="91">
        <v>0.0256</v>
      </c>
      <c r="L155" s="91"/>
      <c r="M155" s="91">
        <v>0.1408</v>
      </c>
      <c r="N155" s="91">
        <v>0.1408</v>
      </c>
      <c r="O155" s="91"/>
      <c r="P155" s="94" t="s">
        <v>70</v>
      </c>
      <c r="Q155" s="40">
        <v>2130505</v>
      </c>
      <c r="R155" s="40" t="s">
        <v>39</v>
      </c>
      <c r="S155" s="85"/>
    </row>
    <row r="156" s="63" customFormat="1" ht="39" spans="1:19">
      <c r="A156" s="85">
        <v>7</v>
      </c>
      <c r="B156" s="82" t="s">
        <v>247</v>
      </c>
      <c r="C156" s="82" t="s">
        <v>33</v>
      </c>
      <c r="D156" s="86">
        <v>15.99</v>
      </c>
      <c r="E156" s="85"/>
      <c r="F156" s="82" t="s">
        <v>241</v>
      </c>
      <c r="G156" s="87"/>
      <c r="H156" s="87">
        <v>1</v>
      </c>
      <c r="I156" s="87">
        <v>2</v>
      </c>
      <c r="J156" s="91">
        <v>0.0013</v>
      </c>
      <c r="K156" s="91">
        <v>0.0013</v>
      </c>
      <c r="L156" s="91"/>
      <c r="M156" s="91">
        <v>0.0048</v>
      </c>
      <c r="N156" s="91">
        <v>0.0048</v>
      </c>
      <c r="O156" s="91">
        <v>0</v>
      </c>
      <c r="P156" s="94" t="s">
        <v>70</v>
      </c>
      <c r="Q156" s="40">
        <v>2130505</v>
      </c>
      <c r="R156" s="40" t="s">
        <v>39</v>
      </c>
      <c r="S156" s="85"/>
    </row>
    <row r="157" s="63" customFormat="1" ht="39" spans="1:19">
      <c r="A157" s="85">
        <v>8</v>
      </c>
      <c r="B157" s="82" t="s">
        <v>248</v>
      </c>
      <c r="C157" s="82" t="s">
        <v>33</v>
      </c>
      <c r="D157" s="86">
        <v>15.9</v>
      </c>
      <c r="E157" s="85"/>
      <c r="F157" s="82" t="s">
        <v>241</v>
      </c>
      <c r="G157" s="87"/>
      <c r="H157" s="87" t="s">
        <v>249</v>
      </c>
      <c r="I157" s="87" t="s">
        <v>250</v>
      </c>
      <c r="J157" s="91" t="s">
        <v>112</v>
      </c>
      <c r="K157" s="91" t="s">
        <v>112</v>
      </c>
      <c r="L157" s="91" t="s">
        <v>62</v>
      </c>
      <c r="M157" s="91" t="s">
        <v>251</v>
      </c>
      <c r="N157" s="91" t="s">
        <v>251</v>
      </c>
      <c r="O157" s="91" t="s">
        <v>62</v>
      </c>
      <c r="P157" s="94" t="s">
        <v>70</v>
      </c>
      <c r="Q157" s="40">
        <v>2130505</v>
      </c>
      <c r="R157" s="40" t="s">
        <v>39</v>
      </c>
      <c r="S157" s="85"/>
    </row>
    <row r="158" s="62" customFormat="1" ht="38" customHeight="1" spans="1:19">
      <c r="A158" s="74">
        <v>2.7</v>
      </c>
      <c r="B158" s="75" t="s">
        <v>252</v>
      </c>
      <c r="C158" s="75" t="s">
        <v>33</v>
      </c>
      <c r="D158" s="83">
        <f>SUM(D159:D168)</f>
        <v>208</v>
      </c>
      <c r="E158" s="83">
        <f>SUM(E159:E168)</f>
        <v>0</v>
      </c>
      <c r="F158" s="76"/>
      <c r="G158" s="76"/>
      <c r="H158" s="76"/>
      <c r="I158" s="76"/>
      <c r="J158" s="90"/>
      <c r="K158" s="90"/>
      <c r="L158" s="90"/>
      <c r="M158" s="90"/>
      <c r="N158" s="90"/>
      <c r="O158" s="90"/>
      <c r="P158" s="94"/>
      <c r="Q158" s="40"/>
      <c r="R158" s="40"/>
      <c r="S158" s="74"/>
    </row>
    <row r="159" s="63" customFormat="1" ht="39" spans="1:19">
      <c r="A159" s="85">
        <v>1</v>
      </c>
      <c r="B159" s="82" t="s">
        <v>253</v>
      </c>
      <c r="C159" s="82" t="s">
        <v>33</v>
      </c>
      <c r="D159" s="86">
        <v>18</v>
      </c>
      <c r="E159" s="85"/>
      <c r="F159" s="82" t="s">
        <v>254</v>
      </c>
      <c r="G159" s="87"/>
      <c r="H159" s="87">
        <v>2</v>
      </c>
      <c r="I159" s="87">
        <v>2</v>
      </c>
      <c r="J159" s="91" t="s">
        <v>103</v>
      </c>
      <c r="K159" s="91" t="s">
        <v>103</v>
      </c>
      <c r="L159" s="91"/>
      <c r="M159" s="91" t="s">
        <v>255</v>
      </c>
      <c r="N159" s="91" t="s">
        <v>255</v>
      </c>
      <c r="O159" s="91"/>
      <c r="P159" s="94" t="s">
        <v>70</v>
      </c>
      <c r="Q159" s="40">
        <v>2130505</v>
      </c>
      <c r="R159" s="40" t="s">
        <v>39</v>
      </c>
      <c r="S159" s="85"/>
    </row>
    <row r="160" s="63" customFormat="1" ht="39" spans="1:19">
      <c r="A160" s="85">
        <v>2</v>
      </c>
      <c r="B160" s="82" t="s">
        <v>256</v>
      </c>
      <c r="C160" s="82" t="s">
        <v>33</v>
      </c>
      <c r="D160" s="86">
        <v>12</v>
      </c>
      <c r="E160" s="85"/>
      <c r="F160" s="82" t="s">
        <v>254</v>
      </c>
      <c r="G160" s="87"/>
      <c r="H160" s="87" t="s">
        <v>98</v>
      </c>
      <c r="I160" s="87" t="s">
        <v>98</v>
      </c>
      <c r="J160" s="91" t="s">
        <v>257</v>
      </c>
      <c r="K160" s="91" t="s">
        <v>257</v>
      </c>
      <c r="L160" s="91"/>
      <c r="M160" s="91" t="s">
        <v>258</v>
      </c>
      <c r="N160" s="91" t="s">
        <v>258</v>
      </c>
      <c r="O160" s="91"/>
      <c r="P160" s="94" t="s">
        <v>70</v>
      </c>
      <c r="Q160" s="40">
        <v>2130505</v>
      </c>
      <c r="R160" s="40" t="s">
        <v>39</v>
      </c>
      <c r="S160" s="85"/>
    </row>
    <row r="161" s="63" customFormat="1" ht="39" spans="1:19">
      <c r="A161" s="85">
        <v>3</v>
      </c>
      <c r="B161" s="82" t="s">
        <v>259</v>
      </c>
      <c r="C161" s="82" t="s">
        <v>33</v>
      </c>
      <c r="D161" s="86">
        <v>64</v>
      </c>
      <c r="E161" s="85"/>
      <c r="F161" s="82" t="s">
        <v>254</v>
      </c>
      <c r="G161" s="87"/>
      <c r="H161" s="87">
        <v>6</v>
      </c>
      <c r="I161" s="87">
        <v>2</v>
      </c>
      <c r="J161" s="91">
        <v>0.0194</v>
      </c>
      <c r="K161" s="91">
        <v>0.0194</v>
      </c>
      <c r="L161" s="91"/>
      <c r="M161" s="91">
        <v>0.101</v>
      </c>
      <c r="N161" s="91">
        <v>0.101</v>
      </c>
      <c r="O161" s="91"/>
      <c r="P161" s="94" t="s">
        <v>70</v>
      </c>
      <c r="Q161" s="40">
        <v>2130505</v>
      </c>
      <c r="R161" s="40" t="s">
        <v>39</v>
      </c>
      <c r="S161" s="85"/>
    </row>
    <row r="162" s="63" customFormat="1" ht="39" spans="1:19">
      <c r="A162" s="85">
        <v>4</v>
      </c>
      <c r="B162" s="82" t="s">
        <v>260</v>
      </c>
      <c r="C162" s="82" t="s">
        <v>33</v>
      </c>
      <c r="D162" s="86">
        <v>21</v>
      </c>
      <c r="E162" s="85"/>
      <c r="F162" s="82" t="s">
        <v>254</v>
      </c>
      <c r="G162" s="87"/>
      <c r="H162" s="87">
        <v>1</v>
      </c>
      <c r="I162" s="87">
        <v>5</v>
      </c>
      <c r="J162" s="91">
        <v>0.0019</v>
      </c>
      <c r="K162" s="91">
        <v>0.0019</v>
      </c>
      <c r="L162" s="91"/>
      <c r="M162" s="91">
        <v>0.0074</v>
      </c>
      <c r="N162" s="91">
        <v>0.0074</v>
      </c>
      <c r="O162" s="91">
        <v>0</v>
      </c>
      <c r="P162" s="94" t="s">
        <v>70</v>
      </c>
      <c r="Q162" s="40">
        <v>2130505</v>
      </c>
      <c r="R162" s="40" t="s">
        <v>39</v>
      </c>
      <c r="S162" s="85"/>
    </row>
    <row r="163" s="63" customFormat="1" ht="39" spans="1:19">
      <c r="A163" s="85">
        <v>5</v>
      </c>
      <c r="B163" s="82" t="s">
        <v>261</v>
      </c>
      <c r="C163" s="82" t="s">
        <v>33</v>
      </c>
      <c r="D163" s="86">
        <v>6</v>
      </c>
      <c r="E163" s="85"/>
      <c r="F163" s="82" t="s">
        <v>254</v>
      </c>
      <c r="G163" s="87"/>
      <c r="H163" s="87">
        <v>1</v>
      </c>
      <c r="I163" s="87">
        <v>1</v>
      </c>
      <c r="J163" s="91"/>
      <c r="K163" s="91"/>
      <c r="L163" s="91"/>
      <c r="M163" s="91"/>
      <c r="N163" s="91"/>
      <c r="O163" s="91"/>
      <c r="P163" s="94" t="s">
        <v>70</v>
      </c>
      <c r="Q163" s="40">
        <v>2130505</v>
      </c>
      <c r="R163" s="40" t="s">
        <v>39</v>
      </c>
      <c r="S163" s="85"/>
    </row>
    <row r="164" s="63" customFormat="1" ht="39" spans="1:19">
      <c r="A164" s="85">
        <v>6</v>
      </c>
      <c r="B164" s="82" t="s">
        <v>262</v>
      </c>
      <c r="C164" s="82" t="s">
        <v>33</v>
      </c>
      <c r="D164" s="86">
        <v>3</v>
      </c>
      <c r="E164" s="85"/>
      <c r="F164" s="82" t="s">
        <v>254</v>
      </c>
      <c r="G164" s="87"/>
      <c r="H164" s="87"/>
      <c r="I164" s="87">
        <v>1</v>
      </c>
      <c r="J164" s="91">
        <v>0.0003</v>
      </c>
      <c r="K164" s="91">
        <v>0.0003</v>
      </c>
      <c r="L164" s="91"/>
      <c r="M164" s="91">
        <v>0.0019</v>
      </c>
      <c r="N164" s="91">
        <v>0.0019</v>
      </c>
      <c r="O164" s="91"/>
      <c r="P164" s="94" t="s">
        <v>70</v>
      </c>
      <c r="Q164" s="40">
        <v>2130505</v>
      </c>
      <c r="R164" s="40" t="s">
        <v>39</v>
      </c>
      <c r="S164" s="85"/>
    </row>
    <row r="165" s="63" customFormat="1" ht="39" spans="1:19">
      <c r="A165" s="85">
        <v>7</v>
      </c>
      <c r="B165" s="82" t="s">
        <v>263</v>
      </c>
      <c r="C165" s="82" t="s">
        <v>33</v>
      </c>
      <c r="D165" s="86">
        <v>7</v>
      </c>
      <c r="E165" s="85"/>
      <c r="F165" s="82" t="s">
        <v>254</v>
      </c>
      <c r="G165" s="87"/>
      <c r="H165" s="87"/>
      <c r="I165" s="87">
        <v>1</v>
      </c>
      <c r="J165" s="91">
        <v>0.0001</v>
      </c>
      <c r="K165" s="91">
        <v>0.0001</v>
      </c>
      <c r="L165" s="91"/>
      <c r="M165" s="91">
        <v>0.0006</v>
      </c>
      <c r="N165" s="91">
        <v>0.0006</v>
      </c>
      <c r="O165" s="91"/>
      <c r="P165" s="94" t="s">
        <v>70</v>
      </c>
      <c r="Q165" s="40">
        <v>2130505</v>
      </c>
      <c r="R165" s="40" t="s">
        <v>39</v>
      </c>
      <c r="S165" s="85"/>
    </row>
    <row r="166" s="63" customFormat="1" ht="39" spans="1:19">
      <c r="A166" s="85">
        <v>8</v>
      </c>
      <c r="B166" s="82" t="s">
        <v>264</v>
      </c>
      <c r="C166" s="82" t="s">
        <v>33</v>
      </c>
      <c r="D166" s="86">
        <v>36</v>
      </c>
      <c r="E166" s="85"/>
      <c r="F166" s="82" t="s">
        <v>254</v>
      </c>
      <c r="G166" s="87"/>
      <c r="H166" s="87">
        <v>10</v>
      </c>
      <c r="I166" s="87"/>
      <c r="J166" s="91">
        <v>0.0036</v>
      </c>
      <c r="K166" s="91">
        <v>0.0036</v>
      </c>
      <c r="L166" s="91"/>
      <c r="M166" s="91">
        <v>0.0144</v>
      </c>
      <c r="N166" s="91">
        <v>0.0144</v>
      </c>
      <c r="O166" s="91"/>
      <c r="P166" s="94" t="s">
        <v>70</v>
      </c>
      <c r="Q166" s="40">
        <v>2130505</v>
      </c>
      <c r="R166" s="40" t="s">
        <v>39</v>
      </c>
      <c r="S166" s="85"/>
    </row>
    <row r="167" s="63" customFormat="1" ht="39" spans="1:19">
      <c r="A167" s="85">
        <v>9</v>
      </c>
      <c r="B167" s="82" t="s">
        <v>265</v>
      </c>
      <c r="C167" s="82" t="s">
        <v>33</v>
      </c>
      <c r="D167" s="86">
        <v>25</v>
      </c>
      <c r="E167" s="85"/>
      <c r="F167" s="82" t="s">
        <v>254</v>
      </c>
      <c r="G167" s="87"/>
      <c r="H167" s="87">
        <v>3</v>
      </c>
      <c r="I167" s="87">
        <v>2</v>
      </c>
      <c r="J167" s="91">
        <v>0.0026</v>
      </c>
      <c r="K167" s="91">
        <v>0.0026</v>
      </c>
      <c r="L167" s="91"/>
      <c r="M167" s="91"/>
      <c r="N167" s="91">
        <v>0.0102</v>
      </c>
      <c r="O167" s="91"/>
      <c r="P167" s="94" t="s">
        <v>70</v>
      </c>
      <c r="Q167" s="40">
        <v>2130505</v>
      </c>
      <c r="R167" s="40" t="s">
        <v>39</v>
      </c>
      <c r="S167" s="85"/>
    </row>
    <row r="168" s="63" customFormat="1" ht="39" spans="1:19">
      <c r="A168" s="85">
        <v>10</v>
      </c>
      <c r="B168" s="82" t="s">
        <v>266</v>
      </c>
      <c r="C168" s="82" t="s">
        <v>33</v>
      </c>
      <c r="D168" s="86">
        <v>16</v>
      </c>
      <c r="E168" s="85"/>
      <c r="F168" s="82" t="s">
        <v>254</v>
      </c>
      <c r="G168" s="87"/>
      <c r="H168" s="87" t="s">
        <v>122</v>
      </c>
      <c r="I168" s="87" t="s">
        <v>109</v>
      </c>
      <c r="J168" s="91" t="s">
        <v>267</v>
      </c>
      <c r="K168" s="91" t="s">
        <v>267</v>
      </c>
      <c r="L168" s="91" t="s">
        <v>62</v>
      </c>
      <c r="M168" s="91" t="s">
        <v>268</v>
      </c>
      <c r="N168" s="91" t="s">
        <v>268</v>
      </c>
      <c r="O168" s="91" t="s">
        <v>62</v>
      </c>
      <c r="P168" s="94" t="s">
        <v>70</v>
      </c>
      <c r="Q168" s="40">
        <v>2130505</v>
      </c>
      <c r="R168" s="40" t="s">
        <v>39</v>
      </c>
      <c r="S168" s="85"/>
    </row>
    <row r="169" s="62" customFormat="1" ht="32" customHeight="1" spans="1:19">
      <c r="A169" s="74">
        <v>2.8</v>
      </c>
      <c r="B169" s="75" t="s">
        <v>269</v>
      </c>
      <c r="C169" s="75" t="s">
        <v>33</v>
      </c>
      <c r="D169" s="83">
        <f>SUM(D170:D183)</f>
        <v>141.6</v>
      </c>
      <c r="E169" s="83">
        <f>SUM(E170:E183)</f>
        <v>0</v>
      </c>
      <c r="F169" s="76"/>
      <c r="G169" s="76"/>
      <c r="H169" s="76"/>
      <c r="I169" s="76"/>
      <c r="J169" s="90"/>
      <c r="K169" s="90"/>
      <c r="L169" s="90"/>
      <c r="M169" s="90"/>
      <c r="N169" s="90"/>
      <c r="O169" s="90"/>
      <c r="P169" s="94"/>
      <c r="Q169" s="40"/>
      <c r="R169" s="40"/>
      <c r="S169" s="74"/>
    </row>
    <row r="170" s="63" customFormat="1" ht="42" customHeight="1" spans="1:19">
      <c r="A170" s="85">
        <v>1</v>
      </c>
      <c r="B170" s="82" t="s">
        <v>270</v>
      </c>
      <c r="C170" s="82" t="s">
        <v>33</v>
      </c>
      <c r="D170" s="86">
        <v>5.2</v>
      </c>
      <c r="E170" s="85"/>
      <c r="F170" s="82" t="s">
        <v>271</v>
      </c>
      <c r="G170" s="87"/>
      <c r="H170" s="87">
        <v>2</v>
      </c>
      <c r="I170" s="87">
        <v>2</v>
      </c>
      <c r="J170" s="91" t="s">
        <v>187</v>
      </c>
      <c r="K170" s="91" t="s">
        <v>187</v>
      </c>
      <c r="L170" s="91"/>
      <c r="M170" s="91" t="s">
        <v>104</v>
      </c>
      <c r="N170" s="91" t="s">
        <v>104</v>
      </c>
      <c r="O170" s="91"/>
      <c r="P170" s="94" t="s">
        <v>70</v>
      </c>
      <c r="Q170" s="40">
        <v>2130505</v>
      </c>
      <c r="R170" s="40" t="s">
        <v>39</v>
      </c>
      <c r="S170" s="85"/>
    </row>
    <row r="171" s="63" customFormat="1" ht="42" customHeight="1" spans="1:19">
      <c r="A171" s="85">
        <v>2</v>
      </c>
      <c r="B171" s="82" t="s">
        <v>272</v>
      </c>
      <c r="C171" s="82" t="s">
        <v>33</v>
      </c>
      <c r="D171" s="86">
        <v>4.8</v>
      </c>
      <c r="E171" s="85"/>
      <c r="F171" s="82" t="s">
        <v>271</v>
      </c>
      <c r="G171" s="87"/>
      <c r="H171" s="87">
        <v>1</v>
      </c>
      <c r="I171" s="87">
        <v>1</v>
      </c>
      <c r="J171" s="91" t="s">
        <v>257</v>
      </c>
      <c r="K171" s="91" t="s">
        <v>257</v>
      </c>
      <c r="L171" s="91"/>
      <c r="M171" s="91" t="s">
        <v>273</v>
      </c>
      <c r="N171" s="91" t="s">
        <v>273</v>
      </c>
      <c r="O171" s="91"/>
      <c r="P171" s="94" t="s">
        <v>70</v>
      </c>
      <c r="Q171" s="40">
        <v>2130505</v>
      </c>
      <c r="R171" s="40" t="s">
        <v>39</v>
      </c>
      <c r="S171" s="85"/>
    </row>
    <row r="172" s="63" customFormat="1" ht="42" customHeight="1" spans="1:19">
      <c r="A172" s="85">
        <v>3</v>
      </c>
      <c r="B172" s="82" t="s">
        <v>274</v>
      </c>
      <c r="C172" s="82" t="s">
        <v>33</v>
      </c>
      <c r="D172" s="86">
        <v>27.6</v>
      </c>
      <c r="E172" s="85"/>
      <c r="F172" s="82" t="s">
        <v>271</v>
      </c>
      <c r="G172" s="87"/>
      <c r="H172" s="87">
        <v>5</v>
      </c>
      <c r="I172" s="87">
        <v>4</v>
      </c>
      <c r="J172" s="91">
        <v>0.0067</v>
      </c>
      <c r="K172" s="91">
        <v>0.0067</v>
      </c>
      <c r="L172" s="91"/>
      <c r="M172" s="91">
        <v>0.0458</v>
      </c>
      <c r="N172" s="91">
        <v>0.0458</v>
      </c>
      <c r="O172" s="91"/>
      <c r="P172" s="94" t="s">
        <v>70</v>
      </c>
      <c r="Q172" s="40">
        <v>2130505</v>
      </c>
      <c r="R172" s="40" t="s">
        <v>39</v>
      </c>
      <c r="S172" s="85"/>
    </row>
    <row r="173" s="63" customFormat="1" ht="42" customHeight="1" spans="1:19">
      <c r="A173" s="85">
        <v>4</v>
      </c>
      <c r="B173" s="82" t="s">
        <v>275</v>
      </c>
      <c r="C173" s="82" t="s">
        <v>33</v>
      </c>
      <c r="D173" s="86">
        <v>5</v>
      </c>
      <c r="E173" s="85"/>
      <c r="F173" s="82" t="s">
        <v>271</v>
      </c>
      <c r="G173" s="87"/>
      <c r="H173" s="87">
        <v>1</v>
      </c>
      <c r="I173" s="87"/>
      <c r="J173" s="91">
        <v>0.0011</v>
      </c>
      <c r="K173" s="91">
        <v>0.0003</v>
      </c>
      <c r="L173" s="91"/>
      <c r="M173" s="91">
        <v>0.0046</v>
      </c>
      <c r="N173" s="91">
        <v>0.0006</v>
      </c>
      <c r="O173" s="91">
        <v>0.004</v>
      </c>
      <c r="P173" s="94" t="s">
        <v>70</v>
      </c>
      <c r="Q173" s="40">
        <v>2130505</v>
      </c>
      <c r="R173" s="40" t="s">
        <v>39</v>
      </c>
      <c r="S173" s="85"/>
    </row>
    <row r="174" s="63" customFormat="1" ht="42" customHeight="1" spans="1:19">
      <c r="A174" s="85">
        <v>5</v>
      </c>
      <c r="B174" s="82" t="s">
        <v>276</v>
      </c>
      <c r="C174" s="82" t="s">
        <v>33</v>
      </c>
      <c r="D174" s="86">
        <v>32.4</v>
      </c>
      <c r="E174" s="85"/>
      <c r="F174" s="82" t="s">
        <v>271</v>
      </c>
      <c r="G174" s="87"/>
      <c r="H174" s="87">
        <v>5</v>
      </c>
      <c r="I174" s="87">
        <v>3</v>
      </c>
      <c r="J174" s="91">
        <v>0.0194</v>
      </c>
      <c r="K174" s="91">
        <v>0.0194</v>
      </c>
      <c r="L174" s="91"/>
      <c r="M174" s="91">
        <v>0.101</v>
      </c>
      <c r="N174" s="91">
        <v>0.101</v>
      </c>
      <c r="O174" s="91"/>
      <c r="P174" s="94" t="s">
        <v>70</v>
      </c>
      <c r="Q174" s="40">
        <v>2130505</v>
      </c>
      <c r="R174" s="40" t="s">
        <v>39</v>
      </c>
      <c r="S174" s="85"/>
    </row>
    <row r="175" s="63" customFormat="1" ht="42" customHeight="1" spans="1:19">
      <c r="A175" s="85">
        <v>6</v>
      </c>
      <c r="B175" s="82" t="s">
        <v>277</v>
      </c>
      <c r="C175" s="82" t="s">
        <v>33</v>
      </c>
      <c r="D175" s="86">
        <v>13.6</v>
      </c>
      <c r="E175" s="85"/>
      <c r="F175" s="82" t="s">
        <v>271</v>
      </c>
      <c r="G175" s="87"/>
      <c r="H175" s="87" t="s">
        <v>278</v>
      </c>
      <c r="I175" s="87">
        <v>4</v>
      </c>
      <c r="J175" s="91">
        <v>0.0034</v>
      </c>
      <c r="K175" s="91">
        <v>0.0034</v>
      </c>
      <c r="L175" s="91"/>
      <c r="M175" s="91">
        <v>0.0142</v>
      </c>
      <c r="N175" s="91">
        <v>0.0142</v>
      </c>
      <c r="O175" s="91">
        <v>0</v>
      </c>
      <c r="P175" s="94" t="s">
        <v>70</v>
      </c>
      <c r="Q175" s="40">
        <v>2130505</v>
      </c>
      <c r="R175" s="40" t="s">
        <v>39</v>
      </c>
      <c r="S175" s="85"/>
    </row>
    <row r="176" s="63" customFormat="1" ht="42" customHeight="1" spans="1:19">
      <c r="A176" s="85">
        <v>7</v>
      </c>
      <c r="B176" s="82" t="s">
        <v>279</v>
      </c>
      <c r="C176" s="82" t="s">
        <v>33</v>
      </c>
      <c r="D176" s="86">
        <v>4.4</v>
      </c>
      <c r="E176" s="85"/>
      <c r="F176" s="82" t="s">
        <v>271</v>
      </c>
      <c r="G176" s="87"/>
      <c r="H176" s="87">
        <v>2</v>
      </c>
      <c r="I176" s="87">
        <v>1</v>
      </c>
      <c r="J176" s="91">
        <v>0.0011</v>
      </c>
      <c r="K176" s="91">
        <v>0.0011</v>
      </c>
      <c r="L176" s="91"/>
      <c r="M176" s="91">
        <v>0.0086</v>
      </c>
      <c r="N176" s="91">
        <v>0.0086</v>
      </c>
      <c r="O176" s="91"/>
      <c r="P176" s="94" t="s">
        <v>70</v>
      </c>
      <c r="Q176" s="40">
        <v>2130505</v>
      </c>
      <c r="R176" s="40" t="s">
        <v>39</v>
      </c>
      <c r="S176" s="85"/>
    </row>
    <row r="177" s="63" customFormat="1" ht="42" customHeight="1" spans="1:19">
      <c r="A177" s="85">
        <v>8</v>
      </c>
      <c r="B177" s="82" t="s">
        <v>280</v>
      </c>
      <c r="C177" s="82" t="s">
        <v>33</v>
      </c>
      <c r="D177" s="86">
        <v>6.4</v>
      </c>
      <c r="E177" s="85"/>
      <c r="F177" s="82" t="s">
        <v>271</v>
      </c>
      <c r="G177" s="87"/>
      <c r="H177" s="87">
        <v>2</v>
      </c>
      <c r="I177" s="87"/>
      <c r="J177" s="91"/>
      <c r="K177" s="91">
        <v>0.0004</v>
      </c>
      <c r="L177" s="91">
        <v>0</v>
      </c>
      <c r="M177" s="91">
        <v>0.0004</v>
      </c>
      <c r="N177" s="91">
        <v>0.0018</v>
      </c>
      <c r="O177" s="91">
        <v>0</v>
      </c>
      <c r="P177" s="94" t="s">
        <v>70</v>
      </c>
      <c r="Q177" s="40">
        <v>2130505</v>
      </c>
      <c r="R177" s="40" t="s">
        <v>39</v>
      </c>
      <c r="S177" s="85"/>
    </row>
    <row r="178" s="63" customFormat="1" ht="42" customHeight="1" spans="1:19">
      <c r="A178" s="85">
        <v>9</v>
      </c>
      <c r="B178" s="82" t="s">
        <v>281</v>
      </c>
      <c r="C178" s="82" t="s">
        <v>33</v>
      </c>
      <c r="D178" s="86">
        <v>4.8</v>
      </c>
      <c r="E178" s="85"/>
      <c r="F178" s="82" t="s">
        <v>271</v>
      </c>
      <c r="G178" s="87"/>
      <c r="H178" s="87"/>
      <c r="I178" s="87">
        <v>4</v>
      </c>
      <c r="J178" s="91">
        <v>0.0012</v>
      </c>
      <c r="K178" s="91">
        <v>0.0012</v>
      </c>
      <c r="L178" s="91"/>
      <c r="M178" s="91">
        <v>0.0063</v>
      </c>
      <c r="N178" s="91">
        <v>0.0063</v>
      </c>
      <c r="O178" s="91"/>
      <c r="P178" s="94" t="s">
        <v>70</v>
      </c>
      <c r="Q178" s="40">
        <v>2130505</v>
      </c>
      <c r="R178" s="40" t="s">
        <v>39</v>
      </c>
      <c r="S178" s="85"/>
    </row>
    <row r="179" s="63" customFormat="1" ht="42" customHeight="1" spans="1:19">
      <c r="A179" s="85">
        <v>10</v>
      </c>
      <c r="B179" s="82" t="s">
        <v>282</v>
      </c>
      <c r="C179" s="82" t="s">
        <v>33</v>
      </c>
      <c r="D179" s="86">
        <v>15.6</v>
      </c>
      <c r="E179" s="85"/>
      <c r="F179" s="82" t="s">
        <v>271</v>
      </c>
      <c r="G179" s="87"/>
      <c r="H179" s="87">
        <v>2</v>
      </c>
      <c r="I179" s="87">
        <v>2</v>
      </c>
      <c r="J179" s="91">
        <v>0.0054</v>
      </c>
      <c r="K179" s="91">
        <v>0.0054</v>
      </c>
      <c r="L179" s="91"/>
      <c r="M179" s="91">
        <v>0.0312</v>
      </c>
      <c r="N179" s="91">
        <v>0.0312</v>
      </c>
      <c r="O179" s="91"/>
      <c r="P179" s="94" t="s">
        <v>70</v>
      </c>
      <c r="Q179" s="40">
        <v>2130505</v>
      </c>
      <c r="R179" s="40" t="s">
        <v>39</v>
      </c>
      <c r="S179" s="85"/>
    </row>
    <row r="180" s="63" customFormat="1" ht="42" customHeight="1" spans="1:19">
      <c r="A180" s="85">
        <v>11</v>
      </c>
      <c r="B180" s="82" t="s">
        <v>283</v>
      </c>
      <c r="C180" s="82" t="s">
        <v>33</v>
      </c>
      <c r="D180" s="86">
        <v>15.6</v>
      </c>
      <c r="E180" s="85"/>
      <c r="F180" s="82" t="s">
        <v>271</v>
      </c>
      <c r="G180" s="87"/>
      <c r="H180" s="87">
        <v>5</v>
      </c>
      <c r="I180" s="87"/>
      <c r="J180" s="91">
        <v>0.0039</v>
      </c>
      <c r="K180" s="91">
        <v>0.0039</v>
      </c>
      <c r="L180" s="91"/>
      <c r="M180" s="91">
        <v>0.0156</v>
      </c>
      <c r="N180" s="91">
        <v>0.0156</v>
      </c>
      <c r="O180" s="91"/>
      <c r="P180" s="94" t="s">
        <v>70</v>
      </c>
      <c r="Q180" s="40">
        <v>2130505</v>
      </c>
      <c r="R180" s="40" t="s">
        <v>39</v>
      </c>
      <c r="S180" s="85"/>
    </row>
    <row r="181" s="63" customFormat="1" ht="42" customHeight="1" spans="1:19">
      <c r="A181" s="85">
        <v>12</v>
      </c>
      <c r="B181" s="82" t="s">
        <v>284</v>
      </c>
      <c r="C181" s="82" t="s">
        <v>33</v>
      </c>
      <c r="D181" s="86">
        <v>1</v>
      </c>
      <c r="E181" s="85"/>
      <c r="F181" s="82" t="s">
        <v>271</v>
      </c>
      <c r="G181" s="87"/>
      <c r="H181" s="87">
        <v>1</v>
      </c>
      <c r="I181" s="87"/>
      <c r="J181" s="91">
        <v>0.0001</v>
      </c>
      <c r="K181" s="91">
        <v>0.0001</v>
      </c>
      <c r="L181" s="91"/>
      <c r="M181" s="91"/>
      <c r="N181" s="91">
        <v>0.0004</v>
      </c>
      <c r="O181" s="91"/>
      <c r="P181" s="94" t="s">
        <v>70</v>
      </c>
      <c r="Q181" s="40">
        <v>2130505</v>
      </c>
      <c r="R181" s="40" t="s">
        <v>39</v>
      </c>
      <c r="S181" s="85"/>
    </row>
    <row r="182" s="63" customFormat="1" ht="42" customHeight="1" spans="1:19">
      <c r="A182" s="85">
        <v>13</v>
      </c>
      <c r="B182" s="82" t="s">
        <v>285</v>
      </c>
      <c r="C182" s="82" t="s">
        <v>33</v>
      </c>
      <c r="D182" s="86">
        <v>0.4</v>
      </c>
      <c r="E182" s="85"/>
      <c r="F182" s="82" t="s">
        <v>271</v>
      </c>
      <c r="G182" s="87"/>
      <c r="H182" s="87"/>
      <c r="I182" s="87">
        <v>1</v>
      </c>
      <c r="J182" s="91" t="s">
        <v>135</v>
      </c>
      <c r="K182" s="91" t="s">
        <v>135</v>
      </c>
      <c r="L182" s="91"/>
      <c r="M182" s="91" t="s">
        <v>168</v>
      </c>
      <c r="N182" s="91" t="s">
        <v>168</v>
      </c>
      <c r="O182" s="91"/>
      <c r="P182" s="94" t="s">
        <v>70</v>
      </c>
      <c r="Q182" s="40">
        <v>2130505</v>
      </c>
      <c r="R182" s="40" t="s">
        <v>39</v>
      </c>
      <c r="S182" s="85"/>
    </row>
    <row r="183" s="63" customFormat="1" ht="42" customHeight="1" spans="1:19">
      <c r="A183" s="85">
        <v>14</v>
      </c>
      <c r="B183" s="82" t="s">
        <v>286</v>
      </c>
      <c r="C183" s="82" t="s">
        <v>33</v>
      </c>
      <c r="D183" s="86">
        <v>4.8</v>
      </c>
      <c r="E183" s="85"/>
      <c r="F183" s="82" t="s">
        <v>271</v>
      </c>
      <c r="G183" s="87"/>
      <c r="H183" s="87">
        <v>2</v>
      </c>
      <c r="I183" s="87">
        <v>2</v>
      </c>
      <c r="J183" s="91">
        <v>0.0013</v>
      </c>
      <c r="K183" s="91">
        <v>0.0013</v>
      </c>
      <c r="L183" s="91"/>
      <c r="M183" s="91"/>
      <c r="N183" s="91">
        <v>0.0072</v>
      </c>
      <c r="O183" s="91"/>
      <c r="P183" s="94" t="s">
        <v>70</v>
      </c>
      <c r="Q183" s="40">
        <v>2130505</v>
      </c>
      <c r="R183" s="40" t="s">
        <v>39</v>
      </c>
      <c r="S183" s="85"/>
    </row>
    <row r="184" s="62" customFormat="1" ht="32" customHeight="1" spans="1:19">
      <c r="A184" s="74">
        <v>2.9</v>
      </c>
      <c r="B184" s="75" t="s">
        <v>287</v>
      </c>
      <c r="C184" s="75" t="s">
        <v>33</v>
      </c>
      <c r="D184" s="83">
        <f>SUM(D185:D192)</f>
        <v>90.555</v>
      </c>
      <c r="E184" s="83">
        <f>SUM(E185:E192)</f>
        <v>0</v>
      </c>
      <c r="F184" s="76"/>
      <c r="G184" s="76"/>
      <c r="H184" s="76"/>
      <c r="I184" s="76"/>
      <c r="J184" s="90"/>
      <c r="K184" s="90"/>
      <c r="L184" s="90"/>
      <c r="M184" s="90"/>
      <c r="N184" s="90"/>
      <c r="O184" s="90"/>
      <c r="P184" s="94"/>
      <c r="Q184" s="40"/>
      <c r="R184" s="40"/>
      <c r="S184" s="74"/>
    </row>
    <row r="185" s="63" customFormat="1" ht="39" spans="1:19">
      <c r="A185" s="85">
        <v>1</v>
      </c>
      <c r="B185" s="82" t="s">
        <v>288</v>
      </c>
      <c r="C185" s="82" t="s">
        <v>33</v>
      </c>
      <c r="D185" s="86">
        <v>1.5</v>
      </c>
      <c r="E185" s="85"/>
      <c r="F185" s="82" t="s">
        <v>289</v>
      </c>
      <c r="G185" s="87"/>
      <c r="H185" s="87">
        <v>1</v>
      </c>
      <c r="I185" s="87"/>
      <c r="J185" s="91">
        <v>0.0001</v>
      </c>
      <c r="K185" s="91">
        <v>0.0001</v>
      </c>
      <c r="L185" s="91"/>
      <c r="M185" s="91">
        <v>0.0005</v>
      </c>
      <c r="N185" s="91">
        <v>0.0005</v>
      </c>
      <c r="O185" s="91"/>
      <c r="P185" s="94" t="s">
        <v>70</v>
      </c>
      <c r="Q185" s="40">
        <v>2130505</v>
      </c>
      <c r="R185" s="40" t="s">
        <v>39</v>
      </c>
      <c r="S185" s="85"/>
    </row>
    <row r="186" s="63" customFormat="1" ht="39" spans="1:19">
      <c r="A186" s="85">
        <v>2</v>
      </c>
      <c r="B186" s="82" t="s">
        <v>290</v>
      </c>
      <c r="C186" s="82" t="s">
        <v>33</v>
      </c>
      <c r="D186" s="86">
        <v>15</v>
      </c>
      <c r="E186" s="85"/>
      <c r="F186" s="82" t="s">
        <v>291</v>
      </c>
      <c r="G186" s="87"/>
      <c r="H186" s="87">
        <v>1</v>
      </c>
      <c r="I186" s="87">
        <v>0</v>
      </c>
      <c r="J186" s="91">
        <v>0.0002</v>
      </c>
      <c r="K186" s="91">
        <v>0.0002</v>
      </c>
      <c r="L186" s="91"/>
      <c r="M186" s="91">
        <v>0.0011</v>
      </c>
      <c r="N186" s="91">
        <v>0.0011</v>
      </c>
      <c r="O186" s="91">
        <v>0</v>
      </c>
      <c r="P186" s="94" t="s">
        <v>70</v>
      </c>
      <c r="Q186" s="40">
        <v>2130505</v>
      </c>
      <c r="R186" s="40" t="s">
        <v>39</v>
      </c>
      <c r="S186" s="85"/>
    </row>
    <row r="187" s="63" customFormat="1" ht="39" spans="1:19">
      <c r="A187" s="85">
        <v>3</v>
      </c>
      <c r="B187" s="82" t="s">
        <v>292</v>
      </c>
      <c r="C187" s="82" t="s">
        <v>33</v>
      </c>
      <c r="D187" s="86">
        <v>4.5</v>
      </c>
      <c r="E187" s="85"/>
      <c r="F187" s="82" t="s">
        <v>291</v>
      </c>
      <c r="G187" s="87"/>
      <c r="H187" s="87">
        <v>3</v>
      </c>
      <c r="I187" s="87"/>
      <c r="J187" s="91"/>
      <c r="K187" s="91">
        <v>0.0007</v>
      </c>
      <c r="L187" s="91">
        <v>0.0007</v>
      </c>
      <c r="M187" s="91">
        <v>0</v>
      </c>
      <c r="N187" s="91">
        <v>0.0031</v>
      </c>
      <c r="O187" s="91">
        <v>0.0031</v>
      </c>
      <c r="P187" s="94" t="s">
        <v>70</v>
      </c>
      <c r="Q187" s="40">
        <v>2130505</v>
      </c>
      <c r="R187" s="40" t="s">
        <v>39</v>
      </c>
      <c r="S187" s="85"/>
    </row>
    <row r="188" s="63" customFormat="1" ht="39" spans="1:19">
      <c r="A188" s="85">
        <v>4</v>
      </c>
      <c r="B188" s="82" t="s">
        <v>293</v>
      </c>
      <c r="C188" s="82" t="s">
        <v>33</v>
      </c>
      <c r="D188" s="86">
        <v>6</v>
      </c>
      <c r="E188" s="85"/>
      <c r="F188" s="82" t="s">
        <v>291</v>
      </c>
      <c r="G188" s="87"/>
      <c r="H188" s="87">
        <v>1</v>
      </c>
      <c r="I188" s="87">
        <v>1</v>
      </c>
      <c r="J188" s="91">
        <v>0.0002</v>
      </c>
      <c r="K188" s="91">
        <v>0.0002</v>
      </c>
      <c r="L188" s="91"/>
      <c r="M188" s="91">
        <v>0.0006</v>
      </c>
      <c r="N188" s="91">
        <v>0.0006</v>
      </c>
      <c r="O188" s="91"/>
      <c r="P188" s="94" t="s">
        <v>70</v>
      </c>
      <c r="Q188" s="40">
        <v>2130505</v>
      </c>
      <c r="R188" s="40" t="s">
        <v>39</v>
      </c>
      <c r="S188" s="85"/>
    </row>
    <row r="189" s="63" customFormat="1" ht="39" spans="1:19">
      <c r="A189" s="85">
        <v>5</v>
      </c>
      <c r="B189" s="82" t="s">
        <v>294</v>
      </c>
      <c r="C189" s="82" t="s">
        <v>33</v>
      </c>
      <c r="D189" s="86">
        <v>3.975</v>
      </c>
      <c r="E189" s="85"/>
      <c r="F189" s="82" t="s">
        <v>291</v>
      </c>
      <c r="G189" s="87"/>
      <c r="H189" s="87"/>
      <c r="I189" s="87">
        <v>1</v>
      </c>
      <c r="J189" s="91">
        <v>0.0001</v>
      </c>
      <c r="K189" s="91">
        <v>0.0001</v>
      </c>
      <c r="L189" s="91"/>
      <c r="M189" s="91">
        <v>0.0006</v>
      </c>
      <c r="N189" s="91">
        <v>0.0006</v>
      </c>
      <c r="O189" s="91"/>
      <c r="P189" s="94" t="s">
        <v>70</v>
      </c>
      <c r="Q189" s="40">
        <v>2130505</v>
      </c>
      <c r="R189" s="40" t="s">
        <v>39</v>
      </c>
      <c r="S189" s="85"/>
    </row>
    <row r="190" s="63" customFormat="1" ht="39" spans="1:19">
      <c r="A190" s="85">
        <v>6</v>
      </c>
      <c r="B190" s="82" t="s">
        <v>295</v>
      </c>
      <c r="C190" s="82" t="s">
        <v>33</v>
      </c>
      <c r="D190" s="86">
        <v>6</v>
      </c>
      <c r="E190" s="85"/>
      <c r="F190" s="82" t="s">
        <v>291</v>
      </c>
      <c r="G190" s="87"/>
      <c r="H190" s="87"/>
      <c r="I190" s="87">
        <v>1</v>
      </c>
      <c r="J190" s="91">
        <v>1</v>
      </c>
      <c r="K190" s="91">
        <v>0.0001</v>
      </c>
      <c r="L190" s="91"/>
      <c r="M190" s="91"/>
      <c r="N190" s="91">
        <v>0.0005</v>
      </c>
      <c r="O190" s="91"/>
      <c r="P190" s="94" t="s">
        <v>70</v>
      </c>
      <c r="Q190" s="40">
        <v>2130505</v>
      </c>
      <c r="R190" s="40" t="s">
        <v>39</v>
      </c>
      <c r="S190" s="85"/>
    </row>
    <row r="191" s="63" customFormat="1" ht="39" spans="1:19">
      <c r="A191" s="85">
        <v>7</v>
      </c>
      <c r="B191" s="82" t="s">
        <v>296</v>
      </c>
      <c r="C191" s="82" t="s">
        <v>33</v>
      </c>
      <c r="D191" s="86">
        <v>3</v>
      </c>
      <c r="E191" s="85"/>
      <c r="F191" s="82" t="s">
        <v>291</v>
      </c>
      <c r="G191" s="87"/>
      <c r="H191" s="87"/>
      <c r="I191" s="87">
        <v>2</v>
      </c>
      <c r="J191" s="91">
        <v>0.0002</v>
      </c>
      <c r="K191" s="91">
        <v>0.0002</v>
      </c>
      <c r="L191" s="91">
        <v>0</v>
      </c>
      <c r="M191" s="91">
        <v>0.0012</v>
      </c>
      <c r="N191" s="91">
        <v>0.0012</v>
      </c>
      <c r="O191" s="91">
        <v>0</v>
      </c>
      <c r="P191" s="94" t="s">
        <v>70</v>
      </c>
      <c r="Q191" s="40">
        <v>2130505</v>
      </c>
      <c r="R191" s="40" t="s">
        <v>39</v>
      </c>
      <c r="S191" s="85"/>
    </row>
    <row r="192" s="63" customFormat="1" ht="39" spans="1:19">
      <c r="A192" s="85">
        <v>8</v>
      </c>
      <c r="B192" s="82" t="s">
        <v>297</v>
      </c>
      <c r="C192" s="82" t="s">
        <v>33</v>
      </c>
      <c r="D192" s="86">
        <v>50.58</v>
      </c>
      <c r="E192" s="85"/>
      <c r="F192" s="82" t="s">
        <v>291</v>
      </c>
      <c r="G192" s="87"/>
      <c r="H192" s="87" t="s">
        <v>98</v>
      </c>
      <c r="I192" s="87" t="s">
        <v>98</v>
      </c>
      <c r="J192" s="91" t="s">
        <v>298</v>
      </c>
      <c r="K192" s="91" t="s">
        <v>298</v>
      </c>
      <c r="L192" s="91" t="s">
        <v>62</v>
      </c>
      <c r="M192" s="91" t="s">
        <v>299</v>
      </c>
      <c r="N192" s="91" t="s">
        <v>299</v>
      </c>
      <c r="O192" s="91" t="s">
        <v>62</v>
      </c>
      <c r="P192" s="94" t="s">
        <v>70</v>
      </c>
      <c r="Q192" s="40">
        <v>2130505</v>
      </c>
      <c r="R192" s="40" t="s">
        <v>39</v>
      </c>
      <c r="S192" s="85"/>
    </row>
    <row r="193" s="62" customFormat="1" ht="27" customHeight="1" spans="1:19">
      <c r="A193" s="73" t="s">
        <v>300</v>
      </c>
      <c r="B193" s="75" t="s">
        <v>301</v>
      </c>
      <c r="C193" s="75" t="s">
        <v>33</v>
      </c>
      <c r="D193" s="83">
        <f>SUM(D194:D208)</f>
        <v>167.955</v>
      </c>
      <c r="E193" s="83">
        <f>SUM(E194:E208)</f>
        <v>0</v>
      </c>
      <c r="F193" s="76"/>
      <c r="G193" s="76"/>
      <c r="H193" s="76"/>
      <c r="I193" s="76"/>
      <c r="J193" s="90"/>
      <c r="K193" s="90"/>
      <c r="L193" s="90"/>
      <c r="M193" s="90"/>
      <c r="N193" s="90"/>
      <c r="O193" s="90"/>
      <c r="P193" s="40"/>
      <c r="Q193" s="40"/>
      <c r="R193" s="40"/>
      <c r="S193" s="74"/>
    </row>
    <row r="194" s="63" customFormat="1" ht="40.25" customHeight="1" spans="1:19">
      <c r="A194" s="85">
        <v>1</v>
      </c>
      <c r="B194" s="82" t="s">
        <v>302</v>
      </c>
      <c r="C194" s="82" t="s">
        <v>33</v>
      </c>
      <c r="D194" s="86">
        <v>0.95</v>
      </c>
      <c r="E194" s="85"/>
      <c r="F194" s="82" t="s">
        <v>303</v>
      </c>
      <c r="G194" s="87"/>
      <c r="H194" s="87">
        <v>1</v>
      </c>
      <c r="I194" s="87" t="s">
        <v>109</v>
      </c>
      <c r="J194" s="91" t="s">
        <v>168</v>
      </c>
      <c r="K194" s="91" t="s">
        <v>168</v>
      </c>
      <c r="L194" s="91"/>
      <c r="M194" s="91" t="s">
        <v>169</v>
      </c>
      <c r="N194" s="91" t="s">
        <v>169</v>
      </c>
      <c r="O194" s="91"/>
      <c r="P194" s="40" t="s">
        <v>38</v>
      </c>
      <c r="Q194" s="40">
        <v>2130505</v>
      </c>
      <c r="R194" s="40" t="s">
        <v>39</v>
      </c>
      <c r="S194" s="85"/>
    </row>
    <row r="195" s="63" customFormat="1" ht="40.25" customHeight="1" spans="1:19">
      <c r="A195" s="85">
        <v>2</v>
      </c>
      <c r="B195" s="82" t="s">
        <v>304</v>
      </c>
      <c r="C195" s="82" t="s">
        <v>33</v>
      </c>
      <c r="D195" s="86">
        <v>1.7</v>
      </c>
      <c r="E195" s="85"/>
      <c r="F195" s="82" t="s">
        <v>303</v>
      </c>
      <c r="G195" s="87"/>
      <c r="H195" s="87">
        <v>1</v>
      </c>
      <c r="I195" s="87">
        <v>3</v>
      </c>
      <c r="J195" s="91" t="s">
        <v>305</v>
      </c>
      <c r="K195" s="91" t="s">
        <v>306</v>
      </c>
      <c r="L195" s="91"/>
      <c r="M195" s="91" t="s">
        <v>307</v>
      </c>
      <c r="N195" s="91" t="s">
        <v>307</v>
      </c>
      <c r="O195" s="91"/>
      <c r="P195" s="40" t="s">
        <v>38</v>
      </c>
      <c r="Q195" s="40">
        <v>2130505</v>
      </c>
      <c r="R195" s="40" t="s">
        <v>39</v>
      </c>
      <c r="S195" s="85"/>
    </row>
    <row r="196" s="63" customFormat="1" ht="40.25" customHeight="1" spans="1:19">
      <c r="A196" s="85">
        <v>3</v>
      </c>
      <c r="B196" s="82" t="s">
        <v>308</v>
      </c>
      <c r="C196" s="82" t="s">
        <v>33</v>
      </c>
      <c r="D196" s="86">
        <v>8.25</v>
      </c>
      <c r="E196" s="85"/>
      <c r="F196" s="82" t="s">
        <v>303</v>
      </c>
      <c r="G196" s="87"/>
      <c r="H196" s="93">
        <v>4</v>
      </c>
      <c r="I196" s="93">
        <v>2</v>
      </c>
      <c r="J196" s="93">
        <v>0.0055</v>
      </c>
      <c r="K196" s="93">
        <v>0.0055</v>
      </c>
      <c r="L196" s="91"/>
      <c r="M196" s="93">
        <v>0.0257</v>
      </c>
      <c r="N196" s="93">
        <v>0.0257</v>
      </c>
      <c r="O196" s="91"/>
      <c r="P196" s="40" t="s">
        <v>38</v>
      </c>
      <c r="Q196" s="40">
        <v>2130505</v>
      </c>
      <c r="R196" s="40" t="s">
        <v>39</v>
      </c>
      <c r="S196" s="85"/>
    </row>
    <row r="197" s="63" customFormat="1" ht="40.25" customHeight="1" spans="1:19">
      <c r="A197" s="85">
        <v>4</v>
      </c>
      <c r="B197" s="82" t="s">
        <v>309</v>
      </c>
      <c r="C197" s="82" t="s">
        <v>33</v>
      </c>
      <c r="D197" s="86">
        <v>7.56</v>
      </c>
      <c r="E197" s="85"/>
      <c r="F197" s="82" t="s">
        <v>303</v>
      </c>
      <c r="G197" s="87"/>
      <c r="H197" s="87">
        <v>3</v>
      </c>
      <c r="I197" s="93">
        <v>1</v>
      </c>
      <c r="J197" s="93">
        <v>0.0012</v>
      </c>
      <c r="K197" s="93">
        <v>0.0012</v>
      </c>
      <c r="L197" s="91"/>
      <c r="M197" s="93">
        <v>0.0064</v>
      </c>
      <c r="N197" s="93">
        <v>0.0064</v>
      </c>
      <c r="O197" s="91"/>
      <c r="P197" s="40" t="s">
        <v>38</v>
      </c>
      <c r="Q197" s="40">
        <v>2130505</v>
      </c>
      <c r="R197" s="40" t="s">
        <v>39</v>
      </c>
      <c r="S197" s="85"/>
    </row>
    <row r="198" s="63" customFormat="1" ht="40.25" customHeight="1" spans="1:19">
      <c r="A198" s="85">
        <v>5</v>
      </c>
      <c r="B198" s="82" t="s">
        <v>309</v>
      </c>
      <c r="C198" s="82" t="s">
        <v>33</v>
      </c>
      <c r="D198" s="86">
        <v>0.15</v>
      </c>
      <c r="E198" s="85"/>
      <c r="F198" s="82" t="s">
        <v>303</v>
      </c>
      <c r="G198" s="87"/>
      <c r="H198" s="87"/>
      <c r="I198" s="93">
        <v>1</v>
      </c>
      <c r="J198" s="93">
        <v>0.0001</v>
      </c>
      <c r="K198" s="93">
        <v>0.0001</v>
      </c>
      <c r="L198" s="91"/>
      <c r="M198" s="93">
        <v>0.0005</v>
      </c>
      <c r="N198" s="93">
        <v>0.0005</v>
      </c>
      <c r="O198" s="91"/>
      <c r="P198" s="40" t="s">
        <v>38</v>
      </c>
      <c r="Q198" s="40">
        <v>2130505</v>
      </c>
      <c r="R198" s="40" t="s">
        <v>39</v>
      </c>
      <c r="S198" s="85"/>
    </row>
    <row r="199" s="63" customFormat="1" ht="40.25" customHeight="1" spans="1:19">
      <c r="A199" s="85">
        <v>6</v>
      </c>
      <c r="B199" s="82" t="s">
        <v>310</v>
      </c>
      <c r="C199" s="82" t="s">
        <v>33</v>
      </c>
      <c r="D199" s="86">
        <v>0.3</v>
      </c>
      <c r="E199" s="85"/>
      <c r="F199" s="82" t="s">
        <v>303</v>
      </c>
      <c r="G199" s="87"/>
      <c r="H199" s="87">
        <v>1</v>
      </c>
      <c r="I199" s="87"/>
      <c r="J199" s="91">
        <v>0.0001</v>
      </c>
      <c r="K199" s="91">
        <v>0.0001</v>
      </c>
      <c r="L199" s="91"/>
      <c r="M199" s="91">
        <v>0.0002</v>
      </c>
      <c r="N199" s="91">
        <v>0.0002</v>
      </c>
      <c r="O199" s="91"/>
      <c r="P199" s="40" t="s">
        <v>38</v>
      </c>
      <c r="Q199" s="40">
        <v>2130505</v>
      </c>
      <c r="R199" s="40" t="s">
        <v>39</v>
      </c>
      <c r="S199" s="85"/>
    </row>
    <row r="200" s="63" customFormat="1" ht="40.25" customHeight="1" spans="1:19">
      <c r="A200" s="85">
        <v>7</v>
      </c>
      <c r="B200" s="82" t="s">
        <v>311</v>
      </c>
      <c r="C200" s="82" t="s">
        <v>33</v>
      </c>
      <c r="D200" s="86">
        <v>0.45</v>
      </c>
      <c r="E200" s="85"/>
      <c r="F200" s="82" t="s">
        <v>303</v>
      </c>
      <c r="G200" s="87"/>
      <c r="H200" s="87">
        <v>1</v>
      </c>
      <c r="I200" s="87"/>
      <c r="J200" s="91">
        <v>0.0003</v>
      </c>
      <c r="K200" s="91">
        <v>0.0003</v>
      </c>
      <c r="L200" s="91"/>
      <c r="M200" s="91"/>
      <c r="N200" s="91">
        <v>0.0647</v>
      </c>
      <c r="O200" s="91"/>
      <c r="P200" s="40" t="s">
        <v>38</v>
      </c>
      <c r="Q200" s="40">
        <v>2130505</v>
      </c>
      <c r="R200" s="40" t="s">
        <v>39</v>
      </c>
      <c r="S200" s="85"/>
    </row>
    <row r="201" s="63" customFormat="1" ht="40.25" customHeight="1" spans="1:19">
      <c r="A201" s="85">
        <v>8</v>
      </c>
      <c r="B201" s="82" t="s">
        <v>312</v>
      </c>
      <c r="C201" s="82" t="s">
        <v>33</v>
      </c>
      <c r="D201" s="86">
        <v>5.5</v>
      </c>
      <c r="E201" s="85"/>
      <c r="F201" s="82" t="s">
        <v>303</v>
      </c>
      <c r="G201" s="87"/>
      <c r="H201" s="87">
        <v>3</v>
      </c>
      <c r="I201" s="87">
        <v>1</v>
      </c>
      <c r="J201" s="91">
        <v>0.0014</v>
      </c>
      <c r="K201" s="91">
        <v>0.0014</v>
      </c>
      <c r="L201" s="91"/>
      <c r="M201" s="91">
        <v>0.0071</v>
      </c>
      <c r="N201" s="91">
        <v>0.0071</v>
      </c>
      <c r="O201" s="91"/>
      <c r="P201" s="40" t="s">
        <v>38</v>
      </c>
      <c r="Q201" s="40">
        <v>2130505</v>
      </c>
      <c r="R201" s="40" t="s">
        <v>39</v>
      </c>
      <c r="S201" s="85"/>
    </row>
    <row r="202" s="63" customFormat="1" ht="40.25" customHeight="1" spans="1:19">
      <c r="A202" s="85">
        <v>9</v>
      </c>
      <c r="B202" s="82" t="s">
        <v>313</v>
      </c>
      <c r="C202" s="82" t="s">
        <v>33</v>
      </c>
      <c r="D202" s="86">
        <v>54.71</v>
      </c>
      <c r="E202" s="85"/>
      <c r="F202" s="82" t="s">
        <v>303</v>
      </c>
      <c r="G202" s="87"/>
      <c r="H202" s="87">
        <v>10</v>
      </c>
      <c r="I202" s="87">
        <v>5</v>
      </c>
      <c r="J202" s="91">
        <v>0.029</v>
      </c>
      <c r="K202" s="91">
        <v>0.029</v>
      </c>
      <c r="L202" s="91"/>
      <c r="M202" s="91">
        <v>0.1448</v>
      </c>
      <c r="N202" s="91">
        <v>0.1448</v>
      </c>
      <c r="O202" s="91"/>
      <c r="P202" s="40" t="s">
        <v>38</v>
      </c>
      <c r="Q202" s="40">
        <v>2130505</v>
      </c>
      <c r="R202" s="40" t="s">
        <v>39</v>
      </c>
      <c r="S202" s="85"/>
    </row>
    <row r="203" s="63" customFormat="1" ht="40.25" customHeight="1" spans="1:19">
      <c r="A203" s="85">
        <v>10</v>
      </c>
      <c r="B203" s="82" t="s">
        <v>314</v>
      </c>
      <c r="C203" s="82" t="s">
        <v>33</v>
      </c>
      <c r="D203" s="86">
        <v>26.875</v>
      </c>
      <c r="E203" s="85"/>
      <c r="F203" s="82" t="s">
        <v>303</v>
      </c>
      <c r="G203" s="87"/>
      <c r="H203" s="87"/>
      <c r="I203" s="87"/>
      <c r="J203" s="91"/>
      <c r="K203" s="91">
        <v>0.001</v>
      </c>
      <c r="L203" s="91">
        <v>10</v>
      </c>
      <c r="M203" s="91">
        <v>0</v>
      </c>
      <c r="N203" s="91">
        <v>0.0045</v>
      </c>
      <c r="O203" s="91">
        <v>0.0045</v>
      </c>
      <c r="P203" s="40" t="s">
        <v>38</v>
      </c>
      <c r="Q203" s="40">
        <v>2130505</v>
      </c>
      <c r="R203" s="40" t="s">
        <v>39</v>
      </c>
      <c r="S203" s="85"/>
    </row>
    <row r="204" s="63" customFormat="1" ht="40.25" customHeight="1" spans="1:19">
      <c r="A204" s="85">
        <v>11</v>
      </c>
      <c r="B204" s="82" t="s">
        <v>315</v>
      </c>
      <c r="C204" s="82" t="s">
        <v>33</v>
      </c>
      <c r="D204" s="86">
        <v>0.15</v>
      </c>
      <c r="E204" s="85"/>
      <c r="F204" s="82" t="s">
        <v>303</v>
      </c>
      <c r="G204" s="87"/>
      <c r="H204" s="87">
        <v>1</v>
      </c>
      <c r="I204" s="87"/>
      <c r="J204" s="91">
        <v>0.0001</v>
      </c>
      <c r="K204" s="91">
        <v>0.0001</v>
      </c>
      <c r="L204" s="91"/>
      <c r="M204" s="91">
        <v>0.0007</v>
      </c>
      <c r="N204" s="91">
        <v>0.0007</v>
      </c>
      <c r="O204" s="91"/>
      <c r="P204" s="40" t="s">
        <v>38</v>
      </c>
      <c r="Q204" s="40">
        <v>2130505</v>
      </c>
      <c r="R204" s="40" t="s">
        <v>39</v>
      </c>
      <c r="S204" s="85"/>
    </row>
    <row r="205" s="63" customFormat="1" ht="40.25" customHeight="1" spans="1:19">
      <c r="A205" s="85">
        <v>12</v>
      </c>
      <c r="B205" s="82" t="s">
        <v>316</v>
      </c>
      <c r="C205" s="82" t="s">
        <v>33</v>
      </c>
      <c r="D205" s="86">
        <v>5.47</v>
      </c>
      <c r="E205" s="85"/>
      <c r="F205" s="82" t="s">
        <v>303</v>
      </c>
      <c r="G205" s="87"/>
      <c r="H205" s="87">
        <v>8</v>
      </c>
      <c r="I205" s="87"/>
      <c r="J205" s="91">
        <v>0.0052</v>
      </c>
      <c r="K205" s="91">
        <v>0.0052</v>
      </c>
      <c r="L205" s="91"/>
      <c r="M205" s="91">
        <v>0.0208</v>
      </c>
      <c r="N205" s="91">
        <v>0.0208</v>
      </c>
      <c r="O205" s="91"/>
      <c r="P205" s="40" t="s">
        <v>38</v>
      </c>
      <c r="Q205" s="40">
        <v>2130505</v>
      </c>
      <c r="R205" s="40" t="s">
        <v>39</v>
      </c>
      <c r="S205" s="85"/>
    </row>
    <row r="206" s="63" customFormat="1" ht="40.25" customHeight="1" spans="1:19">
      <c r="A206" s="85">
        <v>13</v>
      </c>
      <c r="B206" s="82" t="s">
        <v>317</v>
      </c>
      <c r="C206" s="82" t="s">
        <v>33</v>
      </c>
      <c r="D206" s="86">
        <v>7.56</v>
      </c>
      <c r="E206" s="85"/>
      <c r="F206" s="82" t="s">
        <v>303</v>
      </c>
      <c r="G206" s="87"/>
      <c r="H206" s="87">
        <v>1</v>
      </c>
      <c r="I206" s="87">
        <v>4</v>
      </c>
      <c r="J206" s="91">
        <v>0.0033</v>
      </c>
      <c r="K206" s="91">
        <v>0.0033</v>
      </c>
      <c r="L206" s="91"/>
      <c r="M206" s="91">
        <v>0.0113</v>
      </c>
      <c r="N206" s="91">
        <v>0.0113</v>
      </c>
      <c r="O206" s="91">
        <v>0</v>
      </c>
      <c r="P206" s="40" t="s">
        <v>38</v>
      </c>
      <c r="Q206" s="40">
        <v>2130505</v>
      </c>
      <c r="R206" s="40" t="s">
        <v>39</v>
      </c>
      <c r="S206" s="85"/>
    </row>
    <row r="207" s="63" customFormat="1" ht="40.25" customHeight="1" spans="1:19">
      <c r="A207" s="85">
        <v>14</v>
      </c>
      <c r="B207" s="82" t="s">
        <v>318</v>
      </c>
      <c r="C207" s="82" t="s">
        <v>33</v>
      </c>
      <c r="D207" s="86">
        <v>20.84</v>
      </c>
      <c r="E207" s="85"/>
      <c r="F207" s="82" t="s">
        <v>303</v>
      </c>
      <c r="G207" s="87"/>
      <c r="H207" s="87">
        <v>10</v>
      </c>
      <c r="I207" s="87">
        <v>7</v>
      </c>
      <c r="J207" s="91">
        <v>0.0099</v>
      </c>
      <c r="K207" s="91">
        <v>0.0099</v>
      </c>
      <c r="L207" s="91"/>
      <c r="M207" s="91"/>
      <c r="N207" s="91">
        <v>0.0418</v>
      </c>
      <c r="O207" s="91"/>
      <c r="P207" s="40" t="s">
        <v>38</v>
      </c>
      <c r="Q207" s="40">
        <v>2130505</v>
      </c>
      <c r="R207" s="40" t="s">
        <v>39</v>
      </c>
      <c r="S207" s="85"/>
    </row>
    <row r="208" s="63" customFormat="1" ht="40.25" customHeight="1" spans="1:19">
      <c r="A208" s="85">
        <v>15</v>
      </c>
      <c r="B208" s="82" t="s">
        <v>319</v>
      </c>
      <c r="C208" s="82" t="s">
        <v>33</v>
      </c>
      <c r="D208" s="86">
        <f>27.49</f>
        <v>27.49</v>
      </c>
      <c r="E208" s="85"/>
      <c r="F208" s="82" t="s">
        <v>303</v>
      </c>
      <c r="G208" s="87"/>
      <c r="H208" s="87">
        <v>13</v>
      </c>
      <c r="I208" s="87" t="s">
        <v>250</v>
      </c>
      <c r="J208" s="91" t="s">
        <v>320</v>
      </c>
      <c r="K208" s="91">
        <v>0.0192</v>
      </c>
      <c r="L208" s="91"/>
      <c r="M208" s="91" t="s">
        <v>321</v>
      </c>
      <c r="N208" s="91">
        <v>0.0921</v>
      </c>
      <c r="O208" s="91"/>
      <c r="P208" s="94" t="s">
        <v>38</v>
      </c>
      <c r="Q208" s="40">
        <v>2130505</v>
      </c>
      <c r="R208" s="40" t="s">
        <v>39</v>
      </c>
      <c r="S208" s="85"/>
    </row>
    <row r="209" s="62" customFormat="1" ht="39" spans="1:19">
      <c r="A209" s="71" t="s">
        <v>322</v>
      </c>
      <c r="B209" s="75" t="s">
        <v>323</v>
      </c>
      <c r="C209" s="82"/>
      <c r="D209" s="83">
        <f>D210+D226+D241+D258+D238+D263</f>
        <v>1579.2575</v>
      </c>
      <c r="E209" s="83">
        <f>E210+E226+E241+E258+E238+E263</f>
        <v>494.665</v>
      </c>
      <c r="F209" s="76"/>
      <c r="G209" s="76"/>
      <c r="H209" s="76"/>
      <c r="I209" s="76"/>
      <c r="J209" s="90"/>
      <c r="K209" s="90"/>
      <c r="L209" s="90"/>
      <c r="M209" s="90"/>
      <c r="N209" s="90"/>
      <c r="O209" s="90"/>
      <c r="P209" s="85"/>
      <c r="Q209" s="40"/>
      <c r="R209" s="40"/>
      <c r="S209" s="74"/>
    </row>
    <row r="210" s="62" customFormat="1" ht="25" customHeight="1" spans="1:19">
      <c r="A210" s="74">
        <v>4.1</v>
      </c>
      <c r="B210" s="75" t="s">
        <v>65</v>
      </c>
      <c r="C210" s="75" t="s">
        <v>33</v>
      </c>
      <c r="D210" s="83">
        <f>SUM(D211:D225)</f>
        <v>1166.834</v>
      </c>
      <c r="E210" s="83">
        <f>SUM(E211:E225)</f>
        <v>0</v>
      </c>
      <c r="F210" s="76"/>
      <c r="G210" s="76"/>
      <c r="H210" s="76"/>
      <c r="I210" s="76"/>
      <c r="J210" s="90"/>
      <c r="K210" s="90"/>
      <c r="L210" s="90"/>
      <c r="M210" s="90"/>
      <c r="N210" s="90"/>
      <c r="O210" s="90"/>
      <c r="P210" s="94"/>
      <c r="Q210" s="40"/>
      <c r="R210" s="40"/>
      <c r="S210" s="74"/>
    </row>
    <row r="211" s="63" customFormat="1" ht="39" spans="1:19">
      <c r="A211" s="85">
        <v>1</v>
      </c>
      <c r="B211" s="82" t="s">
        <v>66</v>
      </c>
      <c r="C211" s="82" t="s">
        <v>33</v>
      </c>
      <c r="D211" s="86">
        <v>53.16</v>
      </c>
      <c r="E211" s="86"/>
      <c r="F211" s="82" t="s">
        <v>67</v>
      </c>
      <c r="G211" s="87"/>
      <c r="H211" s="87">
        <v>1</v>
      </c>
      <c r="I211" s="87">
        <v>5</v>
      </c>
      <c r="J211" s="91" t="s">
        <v>324</v>
      </c>
      <c r="K211" s="91"/>
      <c r="L211" s="91" t="s">
        <v>324</v>
      </c>
      <c r="M211" s="91" t="s">
        <v>325</v>
      </c>
      <c r="N211" s="91"/>
      <c r="O211" s="91" t="s">
        <v>325</v>
      </c>
      <c r="P211" s="94" t="s">
        <v>70</v>
      </c>
      <c r="Q211" s="40">
        <v>2130505</v>
      </c>
      <c r="R211" s="40" t="s">
        <v>39</v>
      </c>
      <c r="S211" s="85"/>
    </row>
    <row r="212" s="63" customFormat="1" ht="39" spans="1:19">
      <c r="A212" s="85">
        <v>2</v>
      </c>
      <c r="B212" s="82" t="s">
        <v>326</v>
      </c>
      <c r="C212" s="82" t="s">
        <v>33</v>
      </c>
      <c r="D212" s="86">
        <v>129.98</v>
      </c>
      <c r="E212" s="86"/>
      <c r="F212" s="82" t="s">
        <v>67</v>
      </c>
      <c r="G212" s="87"/>
      <c r="H212" s="87">
        <v>7</v>
      </c>
      <c r="I212" s="87">
        <v>6</v>
      </c>
      <c r="J212" s="91" t="s">
        <v>327</v>
      </c>
      <c r="K212" s="91"/>
      <c r="L212" s="91" t="s">
        <v>327</v>
      </c>
      <c r="M212" s="91" t="s">
        <v>328</v>
      </c>
      <c r="N212" s="91"/>
      <c r="O212" s="91" t="s">
        <v>328</v>
      </c>
      <c r="P212" s="94" t="s">
        <v>70</v>
      </c>
      <c r="Q212" s="40">
        <v>2130505</v>
      </c>
      <c r="R212" s="40" t="s">
        <v>39</v>
      </c>
      <c r="S212" s="85"/>
    </row>
    <row r="213" s="63" customFormat="1" ht="39" spans="1:19">
      <c r="A213" s="85">
        <v>3</v>
      </c>
      <c r="B213" s="82" t="s">
        <v>73</v>
      </c>
      <c r="C213" s="82" t="s">
        <v>33</v>
      </c>
      <c r="D213" s="86">
        <v>28.2</v>
      </c>
      <c r="E213" s="86"/>
      <c r="F213" s="82" t="s">
        <v>67</v>
      </c>
      <c r="G213" s="87"/>
      <c r="H213" s="87" t="s">
        <v>109</v>
      </c>
      <c r="I213" s="87" t="s">
        <v>98</v>
      </c>
      <c r="J213" s="91" t="s">
        <v>329</v>
      </c>
      <c r="K213" s="91"/>
      <c r="L213" s="91" t="s">
        <v>329</v>
      </c>
      <c r="M213" s="91" t="s">
        <v>330</v>
      </c>
      <c r="N213" s="91"/>
      <c r="O213" s="91" t="s">
        <v>330</v>
      </c>
      <c r="P213" s="94" t="s">
        <v>70</v>
      </c>
      <c r="Q213" s="40">
        <v>2130505</v>
      </c>
      <c r="R213" s="40" t="s">
        <v>39</v>
      </c>
      <c r="S213" s="85"/>
    </row>
    <row r="214" s="63" customFormat="1" ht="39" spans="1:19">
      <c r="A214" s="85">
        <v>4</v>
      </c>
      <c r="B214" s="82" t="s">
        <v>76</v>
      </c>
      <c r="C214" s="82" t="s">
        <v>33</v>
      </c>
      <c r="D214" s="86">
        <v>7.64</v>
      </c>
      <c r="E214" s="86"/>
      <c r="F214" s="82" t="s">
        <v>67</v>
      </c>
      <c r="G214" s="87"/>
      <c r="H214" s="87">
        <v>2</v>
      </c>
      <c r="I214" s="87"/>
      <c r="J214" s="91" t="s">
        <v>331</v>
      </c>
      <c r="K214" s="91">
        <v>0.0166</v>
      </c>
      <c r="L214" s="91"/>
      <c r="M214" s="91" t="s">
        <v>332</v>
      </c>
      <c r="N214" s="91">
        <v>0.083</v>
      </c>
      <c r="O214" s="91"/>
      <c r="P214" s="94" t="s">
        <v>70</v>
      </c>
      <c r="Q214" s="40">
        <v>2130505</v>
      </c>
      <c r="R214" s="40" t="s">
        <v>39</v>
      </c>
      <c r="S214" s="85"/>
    </row>
    <row r="215" s="63" customFormat="1" ht="39" spans="1:19">
      <c r="A215" s="85">
        <v>5</v>
      </c>
      <c r="B215" s="82" t="s">
        <v>78</v>
      </c>
      <c r="C215" s="82" t="s">
        <v>33</v>
      </c>
      <c r="D215" s="86">
        <v>69.966</v>
      </c>
      <c r="E215" s="86"/>
      <c r="F215" s="82" t="s">
        <v>67</v>
      </c>
      <c r="G215" s="87"/>
      <c r="H215" s="87">
        <v>7</v>
      </c>
      <c r="I215" s="87">
        <v>3</v>
      </c>
      <c r="J215" s="91">
        <v>0.0884</v>
      </c>
      <c r="K215" s="91"/>
      <c r="L215" s="91">
        <v>0.0884</v>
      </c>
      <c r="M215" s="91">
        <v>0.458</v>
      </c>
      <c r="N215" s="91"/>
      <c r="O215" s="91">
        <v>0.458</v>
      </c>
      <c r="P215" s="94" t="s">
        <v>70</v>
      </c>
      <c r="Q215" s="40">
        <v>2130505</v>
      </c>
      <c r="R215" s="40" t="s">
        <v>39</v>
      </c>
      <c r="S215" s="85"/>
    </row>
    <row r="216" s="63" customFormat="1" ht="39" spans="1:19">
      <c r="A216" s="85">
        <v>6</v>
      </c>
      <c r="B216" s="82" t="s">
        <v>79</v>
      </c>
      <c r="C216" s="82" t="s">
        <v>33</v>
      </c>
      <c r="D216" s="86">
        <v>108.228</v>
      </c>
      <c r="E216" s="86"/>
      <c r="F216" s="82" t="s">
        <v>67</v>
      </c>
      <c r="G216" s="87"/>
      <c r="H216" s="87">
        <v>10</v>
      </c>
      <c r="I216" s="87">
        <v>6</v>
      </c>
      <c r="J216" s="91">
        <v>0.0909</v>
      </c>
      <c r="K216" s="91"/>
      <c r="L216" s="91">
        <v>0.0909</v>
      </c>
      <c r="M216" s="91">
        <v>0.4466</v>
      </c>
      <c r="N216" s="91"/>
      <c r="O216" s="91">
        <v>0.4466</v>
      </c>
      <c r="P216" s="94" t="s">
        <v>70</v>
      </c>
      <c r="Q216" s="40">
        <v>2130505</v>
      </c>
      <c r="R216" s="40" t="s">
        <v>39</v>
      </c>
      <c r="S216" s="85"/>
    </row>
    <row r="217" s="63" customFormat="1" ht="39" spans="1:19">
      <c r="A217" s="85">
        <v>7</v>
      </c>
      <c r="B217" s="82" t="s">
        <v>80</v>
      </c>
      <c r="C217" s="82" t="s">
        <v>33</v>
      </c>
      <c r="D217" s="86">
        <v>19.08</v>
      </c>
      <c r="E217" s="86"/>
      <c r="F217" s="82" t="s">
        <v>67</v>
      </c>
      <c r="G217" s="87"/>
      <c r="H217" s="87">
        <v>4</v>
      </c>
      <c r="I217" s="87">
        <v>9</v>
      </c>
      <c r="J217" s="91">
        <v>0.024</v>
      </c>
      <c r="K217" s="91">
        <v>0.024</v>
      </c>
      <c r="L217" s="91"/>
      <c r="M217" s="91">
        <v>0.1084</v>
      </c>
      <c r="N217" s="91">
        <v>0.1084</v>
      </c>
      <c r="O217" s="91">
        <v>0</v>
      </c>
      <c r="P217" s="94" t="s">
        <v>70</v>
      </c>
      <c r="Q217" s="40">
        <v>2130505</v>
      </c>
      <c r="R217" s="40" t="s">
        <v>39</v>
      </c>
      <c r="S217" s="85"/>
    </row>
    <row r="218" s="63" customFormat="1" ht="39" spans="1:19">
      <c r="A218" s="85">
        <v>8</v>
      </c>
      <c r="B218" s="82" t="s">
        <v>81</v>
      </c>
      <c r="C218" s="82" t="s">
        <v>33</v>
      </c>
      <c r="D218" s="86">
        <v>53</v>
      </c>
      <c r="E218" s="86"/>
      <c r="F218" s="96" t="s">
        <v>333</v>
      </c>
      <c r="G218" s="96" t="s">
        <v>334</v>
      </c>
      <c r="H218" s="87">
        <v>3</v>
      </c>
      <c r="I218" s="87">
        <v>4</v>
      </c>
      <c r="J218" s="91">
        <v>0.0846</v>
      </c>
      <c r="K218" s="91"/>
      <c r="L218" s="91">
        <v>0.0846</v>
      </c>
      <c r="M218" s="91">
        <v>0.3235</v>
      </c>
      <c r="N218" s="91"/>
      <c r="O218" s="91">
        <v>0.3235</v>
      </c>
      <c r="P218" s="94" t="s">
        <v>70</v>
      </c>
      <c r="Q218" s="40">
        <v>2130505</v>
      </c>
      <c r="R218" s="40" t="s">
        <v>39</v>
      </c>
      <c r="S218" s="85"/>
    </row>
    <row r="219" s="63" customFormat="1" ht="39" spans="1:19">
      <c r="A219" s="85">
        <v>9</v>
      </c>
      <c r="B219" s="82" t="s">
        <v>82</v>
      </c>
      <c r="C219" s="82" t="s">
        <v>33</v>
      </c>
      <c r="D219" s="86">
        <v>146.64</v>
      </c>
      <c r="E219" s="86"/>
      <c r="F219" s="82" t="s">
        <v>67</v>
      </c>
      <c r="G219" s="87"/>
      <c r="H219" s="87">
        <v>7</v>
      </c>
      <c r="I219" s="87">
        <v>4</v>
      </c>
      <c r="J219" s="91"/>
      <c r="K219" s="91">
        <v>0.0007</v>
      </c>
      <c r="L219" s="91">
        <v>0.0007</v>
      </c>
      <c r="M219" s="91">
        <v>0</v>
      </c>
      <c r="N219" s="91">
        <v>0.003</v>
      </c>
      <c r="O219" s="91">
        <v>0.003</v>
      </c>
      <c r="P219" s="94" t="s">
        <v>70</v>
      </c>
      <c r="Q219" s="40">
        <v>2130505</v>
      </c>
      <c r="R219" s="40" t="s">
        <v>39</v>
      </c>
      <c r="S219" s="85"/>
    </row>
    <row r="220" s="63" customFormat="1" ht="39" spans="1:19">
      <c r="A220" s="85">
        <v>10</v>
      </c>
      <c r="B220" s="82" t="s">
        <v>83</v>
      </c>
      <c r="C220" s="82" t="s">
        <v>33</v>
      </c>
      <c r="D220" s="86">
        <v>53.66</v>
      </c>
      <c r="E220" s="86"/>
      <c r="F220" s="82" t="s">
        <v>67</v>
      </c>
      <c r="G220" s="87"/>
      <c r="H220" s="87"/>
      <c r="I220" s="87">
        <v>8</v>
      </c>
      <c r="J220" s="91">
        <v>0.0856</v>
      </c>
      <c r="K220" s="91">
        <v>0.0856</v>
      </c>
      <c r="L220" s="91"/>
      <c r="M220" s="91">
        <v>0.4126</v>
      </c>
      <c r="N220" s="91">
        <v>0.4126</v>
      </c>
      <c r="O220" s="91"/>
      <c r="P220" s="94" t="s">
        <v>70</v>
      </c>
      <c r="Q220" s="40">
        <v>2130505</v>
      </c>
      <c r="R220" s="40" t="s">
        <v>39</v>
      </c>
      <c r="S220" s="85"/>
    </row>
    <row r="221" s="63" customFormat="1" ht="39" spans="1:19">
      <c r="A221" s="85">
        <v>11</v>
      </c>
      <c r="B221" s="82" t="s">
        <v>84</v>
      </c>
      <c r="C221" s="82" t="s">
        <v>33</v>
      </c>
      <c r="D221" s="86">
        <v>111.64</v>
      </c>
      <c r="E221" s="86"/>
      <c r="F221" s="82" t="s">
        <v>67</v>
      </c>
      <c r="G221" s="87"/>
      <c r="H221" s="87">
        <v>1</v>
      </c>
      <c r="I221" s="87">
        <v>1</v>
      </c>
      <c r="J221" s="91">
        <v>0.0423</v>
      </c>
      <c r="K221" s="91"/>
      <c r="L221" s="91">
        <v>0.0423</v>
      </c>
      <c r="M221" s="91">
        <v>0.23265</v>
      </c>
      <c r="N221" s="91"/>
      <c r="O221" s="91">
        <v>0.23265</v>
      </c>
      <c r="P221" s="94" t="s">
        <v>70</v>
      </c>
      <c r="Q221" s="40">
        <v>2130505</v>
      </c>
      <c r="R221" s="40" t="s">
        <v>39</v>
      </c>
      <c r="S221" s="85"/>
    </row>
    <row r="222" s="63" customFormat="1" ht="39" spans="1:19">
      <c r="A222" s="85">
        <v>12</v>
      </c>
      <c r="B222" s="82" t="s">
        <v>85</v>
      </c>
      <c r="C222" s="82" t="s">
        <v>33</v>
      </c>
      <c r="D222" s="86">
        <v>43.32</v>
      </c>
      <c r="E222" s="86"/>
      <c r="F222" s="82" t="s">
        <v>67</v>
      </c>
      <c r="G222" s="87"/>
      <c r="H222" s="87">
        <v>13</v>
      </c>
      <c r="I222" s="87"/>
      <c r="J222" s="91">
        <v>0.0897</v>
      </c>
      <c r="K222" s="91"/>
      <c r="L222" s="91">
        <v>0.0897</v>
      </c>
      <c r="M222" s="91">
        <v>0.3612</v>
      </c>
      <c r="N222" s="91"/>
      <c r="O222" s="91">
        <v>0.3612</v>
      </c>
      <c r="P222" s="94" t="s">
        <v>70</v>
      </c>
      <c r="Q222" s="40">
        <v>2130505</v>
      </c>
      <c r="R222" s="40" t="s">
        <v>39</v>
      </c>
      <c r="S222" s="85"/>
    </row>
    <row r="223" s="63" customFormat="1" ht="39" spans="1:19">
      <c r="A223" s="85">
        <v>13</v>
      </c>
      <c r="B223" s="82" t="s">
        <v>86</v>
      </c>
      <c r="C223" s="82" t="s">
        <v>33</v>
      </c>
      <c r="D223" s="86">
        <v>151.16</v>
      </c>
      <c r="E223" s="86"/>
      <c r="F223" s="82" t="s">
        <v>67</v>
      </c>
      <c r="G223" s="87"/>
      <c r="H223" s="87">
        <v>7</v>
      </c>
      <c r="I223" s="87">
        <v>5</v>
      </c>
      <c r="J223" s="91"/>
      <c r="K223" s="91"/>
      <c r="L223" s="91">
        <v>0.1315</v>
      </c>
      <c r="M223" s="91"/>
      <c r="N223" s="91"/>
      <c r="O223" s="91">
        <v>0.5918</v>
      </c>
      <c r="P223" s="94" t="s">
        <v>70</v>
      </c>
      <c r="Q223" s="40">
        <v>2130505</v>
      </c>
      <c r="R223" s="40" t="s">
        <v>39</v>
      </c>
      <c r="S223" s="85"/>
    </row>
    <row r="224" s="63" customFormat="1" ht="39" spans="1:19">
      <c r="A224" s="85">
        <v>13</v>
      </c>
      <c r="B224" s="82" t="s">
        <v>87</v>
      </c>
      <c r="C224" s="82" t="s">
        <v>33</v>
      </c>
      <c r="D224" s="86">
        <v>116.7</v>
      </c>
      <c r="E224" s="86"/>
      <c r="F224" s="82" t="s">
        <v>67</v>
      </c>
      <c r="G224" s="87"/>
      <c r="H224" s="87">
        <v>9</v>
      </c>
      <c r="I224" s="87">
        <v>8</v>
      </c>
      <c r="J224" s="91">
        <v>0.2</v>
      </c>
      <c r="K224" s="91">
        <v>0</v>
      </c>
      <c r="L224" s="91">
        <v>0.2</v>
      </c>
      <c r="M224" s="91">
        <v>0.7568</v>
      </c>
      <c r="N224" s="91">
        <v>0</v>
      </c>
      <c r="O224" s="91">
        <v>0.7568</v>
      </c>
      <c r="P224" s="94" t="s">
        <v>70</v>
      </c>
      <c r="Q224" s="40">
        <v>2130505</v>
      </c>
      <c r="R224" s="40" t="s">
        <v>39</v>
      </c>
      <c r="S224" s="85"/>
    </row>
    <row r="225" s="63" customFormat="1" ht="39" spans="1:19">
      <c r="A225" s="85">
        <v>15</v>
      </c>
      <c r="B225" s="82" t="s">
        <v>88</v>
      </c>
      <c r="C225" s="82" t="s">
        <v>33</v>
      </c>
      <c r="D225" s="86">
        <v>74.46</v>
      </c>
      <c r="E225" s="86"/>
      <c r="F225" s="82" t="s">
        <v>67</v>
      </c>
      <c r="G225" s="87"/>
      <c r="H225" s="87" t="s">
        <v>60</v>
      </c>
      <c r="I225" s="87" t="s">
        <v>249</v>
      </c>
      <c r="J225" s="91">
        <v>0.0902</v>
      </c>
      <c r="K225" s="91"/>
      <c r="L225" s="91">
        <v>0.0902</v>
      </c>
      <c r="M225" s="91">
        <v>0.3529</v>
      </c>
      <c r="N225" s="91"/>
      <c r="O225" s="91">
        <v>0.3529</v>
      </c>
      <c r="P225" s="94" t="s">
        <v>70</v>
      </c>
      <c r="Q225" s="40">
        <v>2130505</v>
      </c>
      <c r="R225" s="40" t="s">
        <v>39</v>
      </c>
      <c r="S225" s="85"/>
    </row>
    <row r="226" s="62" customFormat="1" spans="1:19">
      <c r="A226" s="74">
        <v>4.2</v>
      </c>
      <c r="B226" s="75" t="s">
        <v>32</v>
      </c>
      <c r="C226" s="75" t="s">
        <v>335</v>
      </c>
      <c r="D226" s="83">
        <f>SUM(D227:D237)</f>
        <v>0</v>
      </c>
      <c r="E226" s="83">
        <f>SUM(E227:E237)</f>
        <v>494.665</v>
      </c>
      <c r="F226" s="76"/>
      <c r="G226" s="76"/>
      <c r="H226" s="76"/>
      <c r="I226" s="76"/>
      <c r="J226" s="90"/>
      <c r="K226" s="90"/>
      <c r="L226" s="90"/>
      <c r="M226" s="90"/>
      <c r="N226" s="90"/>
      <c r="O226" s="90"/>
      <c r="P226" s="94"/>
      <c r="Q226" s="40"/>
      <c r="R226" s="40"/>
      <c r="S226" s="74"/>
    </row>
    <row r="227" s="63" customFormat="1" ht="39" spans="1:19">
      <c r="A227" s="85">
        <v>1</v>
      </c>
      <c r="B227" s="82" t="s">
        <v>34</v>
      </c>
      <c r="C227" s="82" t="s">
        <v>335</v>
      </c>
      <c r="D227" s="85"/>
      <c r="E227" s="86">
        <v>40.6</v>
      </c>
      <c r="F227" s="82" t="s">
        <v>35</v>
      </c>
      <c r="G227" s="87"/>
      <c r="H227" s="87">
        <v>2</v>
      </c>
      <c r="I227" s="87">
        <v>6</v>
      </c>
      <c r="J227" s="91">
        <v>0.00018</v>
      </c>
      <c r="K227" s="91"/>
      <c r="L227" s="91" t="s">
        <v>36</v>
      </c>
      <c r="M227" s="91" t="s">
        <v>336</v>
      </c>
      <c r="N227" s="91"/>
      <c r="O227" s="91" t="s">
        <v>36</v>
      </c>
      <c r="P227" s="94" t="s">
        <v>38</v>
      </c>
      <c r="Q227" s="40">
        <v>2130505</v>
      </c>
      <c r="R227" s="40" t="s">
        <v>337</v>
      </c>
      <c r="S227" s="85"/>
    </row>
    <row r="228" s="63" customFormat="1" ht="39" spans="1:19">
      <c r="A228" s="85">
        <v>2</v>
      </c>
      <c r="B228" s="82" t="s">
        <v>40</v>
      </c>
      <c r="C228" s="82" t="s">
        <v>335</v>
      </c>
      <c r="D228" s="85"/>
      <c r="E228" s="86">
        <v>101.55</v>
      </c>
      <c r="F228" s="82" t="s">
        <v>35</v>
      </c>
      <c r="G228" s="87"/>
      <c r="H228" s="87">
        <v>7</v>
      </c>
      <c r="I228" s="87">
        <v>6</v>
      </c>
      <c r="J228" s="91" t="s">
        <v>338</v>
      </c>
      <c r="K228" s="91"/>
      <c r="L228" s="91" t="s">
        <v>338</v>
      </c>
      <c r="M228" s="91" t="s">
        <v>339</v>
      </c>
      <c r="N228" s="91"/>
      <c r="O228" s="91" t="s">
        <v>339</v>
      </c>
      <c r="P228" s="94" t="s">
        <v>38</v>
      </c>
      <c r="Q228" s="40">
        <v>2130505</v>
      </c>
      <c r="R228" s="40" t="s">
        <v>337</v>
      </c>
      <c r="S228" s="85"/>
    </row>
    <row r="229" s="63" customFormat="1" ht="39" spans="1:19">
      <c r="A229" s="85">
        <v>3</v>
      </c>
      <c r="B229" s="82" t="s">
        <v>49</v>
      </c>
      <c r="C229" s="82" t="s">
        <v>335</v>
      </c>
      <c r="D229" s="85"/>
      <c r="E229" s="86">
        <v>50.7</v>
      </c>
      <c r="F229" s="82" t="s">
        <v>35</v>
      </c>
      <c r="G229" s="87"/>
      <c r="H229" s="87">
        <v>7</v>
      </c>
      <c r="I229" s="87">
        <v>2</v>
      </c>
      <c r="J229" s="91">
        <v>0.115</v>
      </c>
      <c r="K229" s="91"/>
      <c r="L229" s="91">
        <v>0.115</v>
      </c>
      <c r="M229" s="91">
        <v>0.6336</v>
      </c>
      <c r="N229" s="91"/>
      <c r="O229" s="91">
        <v>0.6336</v>
      </c>
      <c r="P229" s="94" t="s">
        <v>38</v>
      </c>
      <c r="Q229" s="40">
        <v>2130505</v>
      </c>
      <c r="R229" s="40" t="s">
        <v>337</v>
      </c>
      <c r="S229" s="85"/>
    </row>
    <row r="230" s="63" customFormat="1" ht="39" spans="1:19">
      <c r="A230" s="85">
        <v>4</v>
      </c>
      <c r="B230" s="82" t="s">
        <v>50</v>
      </c>
      <c r="C230" s="82" t="s">
        <v>335</v>
      </c>
      <c r="D230" s="85"/>
      <c r="E230" s="86">
        <v>49.89</v>
      </c>
      <c r="F230" s="82" t="s">
        <v>35</v>
      </c>
      <c r="G230" s="87"/>
      <c r="H230" s="87">
        <v>7</v>
      </c>
      <c r="I230" s="87">
        <v>3</v>
      </c>
      <c r="J230" s="91">
        <v>0.0621</v>
      </c>
      <c r="K230" s="91"/>
      <c r="L230" s="91">
        <v>0.0621</v>
      </c>
      <c r="M230" s="91">
        <v>0.3299</v>
      </c>
      <c r="N230" s="91"/>
      <c r="O230" s="91">
        <v>0.3299</v>
      </c>
      <c r="P230" s="94" t="s">
        <v>38</v>
      </c>
      <c r="Q230" s="40">
        <v>2130505</v>
      </c>
      <c r="R230" s="40" t="s">
        <v>337</v>
      </c>
      <c r="S230" s="85"/>
    </row>
    <row r="231" s="63" customFormat="1" ht="39" spans="1:19">
      <c r="A231" s="85">
        <v>5</v>
      </c>
      <c r="B231" s="82" t="s">
        <v>52</v>
      </c>
      <c r="C231" s="82" t="s">
        <v>335</v>
      </c>
      <c r="D231" s="85"/>
      <c r="E231" s="86">
        <v>30</v>
      </c>
      <c r="F231" s="82" t="s">
        <v>35</v>
      </c>
      <c r="G231" s="87"/>
      <c r="H231" s="87">
        <v>3</v>
      </c>
      <c r="I231" s="87">
        <v>4</v>
      </c>
      <c r="J231" s="91">
        <v>0.0436</v>
      </c>
      <c r="K231" s="91"/>
      <c r="L231" s="91">
        <v>0.0436</v>
      </c>
      <c r="M231" s="91">
        <v>0.4987</v>
      </c>
      <c r="N231" s="91"/>
      <c r="O231" s="91">
        <v>0.4987</v>
      </c>
      <c r="P231" s="94" t="s">
        <v>38</v>
      </c>
      <c r="Q231" s="40">
        <v>2130505</v>
      </c>
      <c r="R231" s="40" t="s">
        <v>337</v>
      </c>
      <c r="S231" s="85"/>
    </row>
    <row r="232" s="63" customFormat="1" ht="39" spans="1:19">
      <c r="A232" s="85">
        <v>6</v>
      </c>
      <c r="B232" s="82" t="s">
        <v>54</v>
      </c>
      <c r="C232" s="82" t="s">
        <v>335</v>
      </c>
      <c r="D232" s="85"/>
      <c r="E232" s="86">
        <v>40.9</v>
      </c>
      <c r="F232" s="82" t="s">
        <v>35</v>
      </c>
      <c r="G232" s="87"/>
      <c r="H232" s="87"/>
      <c r="I232" s="87"/>
      <c r="J232" s="91">
        <v>0.0725</v>
      </c>
      <c r="K232" s="91"/>
      <c r="L232" s="91">
        <v>0.0725</v>
      </c>
      <c r="M232" s="91">
        <v>0.39875</v>
      </c>
      <c r="N232" s="91"/>
      <c r="O232" s="91">
        <v>0.39875</v>
      </c>
      <c r="P232" s="94" t="s">
        <v>38</v>
      </c>
      <c r="Q232" s="40">
        <v>2130505</v>
      </c>
      <c r="R232" s="40" t="s">
        <v>337</v>
      </c>
      <c r="S232" s="85"/>
    </row>
    <row r="233" s="63" customFormat="1" ht="39" spans="1:19">
      <c r="A233" s="85">
        <v>7</v>
      </c>
      <c r="B233" s="82" t="s">
        <v>55</v>
      </c>
      <c r="C233" s="82" t="s">
        <v>335</v>
      </c>
      <c r="D233" s="85"/>
      <c r="E233" s="86">
        <v>45.2</v>
      </c>
      <c r="F233" s="82" t="s">
        <v>35</v>
      </c>
      <c r="G233" s="87"/>
      <c r="H233" s="87">
        <v>10</v>
      </c>
      <c r="I233" s="87"/>
      <c r="J233" s="91">
        <v>0.0674</v>
      </c>
      <c r="K233" s="91"/>
      <c r="L233" s="91">
        <v>0.0674</v>
      </c>
      <c r="M233" s="91">
        <v>0.2708</v>
      </c>
      <c r="N233" s="91"/>
      <c r="O233" s="91">
        <v>0.2708</v>
      </c>
      <c r="P233" s="94" t="s">
        <v>38</v>
      </c>
      <c r="Q233" s="40">
        <v>2130505</v>
      </c>
      <c r="R233" s="40" t="s">
        <v>337</v>
      </c>
      <c r="S233" s="85"/>
    </row>
    <row r="234" s="63" customFormat="1" ht="39" spans="1:19">
      <c r="A234" s="85">
        <v>8</v>
      </c>
      <c r="B234" s="82" t="s">
        <v>56</v>
      </c>
      <c r="C234" s="82" t="s">
        <v>335</v>
      </c>
      <c r="D234" s="85"/>
      <c r="E234" s="86">
        <v>43.2</v>
      </c>
      <c r="F234" s="82" t="s">
        <v>35</v>
      </c>
      <c r="G234" s="87"/>
      <c r="H234" s="87">
        <v>4</v>
      </c>
      <c r="I234" s="87">
        <v>6</v>
      </c>
      <c r="J234" s="91"/>
      <c r="K234" s="91"/>
      <c r="L234" s="91">
        <v>0.0848</v>
      </c>
      <c r="M234" s="91"/>
      <c r="N234" s="91"/>
      <c r="O234" s="91">
        <v>0.424</v>
      </c>
      <c r="P234" s="94" t="s">
        <v>38</v>
      </c>
      <c r="Q234" s="40">
        <v>2130505</v>
      </c>
      <c r="R234" s="40" t="s">
        <v>337</v>
      </c>
      <c r="S234" s="85"/>
    </row>
    <row r="235" s="63" customFormat="1" ht="39" spans="1:19">
      <c r="A235" s="85">
        <v>9</v>
      </c>
      <c r="B235" s="82" t="s">
        <v>57</v>
      </c>
      <c r="C235" s="82" t="s">
        <v>335</v>
      </c>
      <c r="D235" s="85"/>
      <c r="E235" s="86">
        <v>25</v>
      </c>
      <c r="F235" s="82" t="s">
        <v>35</v>
      </c>
      <c r="G235" s="87"/>
      <c r="H235" s="87">
        <v>1</v>
      </c>
      <c r="I235" s="87">
        <v>3</v>
      </c>
      <c r="J235" s="91">
        <v>0.004</v>
      </c>
      <c r="K235" s="91">
        <v>0.004</v>
      </c>
      <c r="L235" s="91">
        <v>0</v>
      </c>
      <c r="M235" s="91">
        <v>0.0186</v>
      </c>
      <c r="N235" s="91">
        <v>0.0186</v>
      </c>
      <c r="O235" s="91">
        <v>0</v>
      </c>
      <c r="P235" s="94" t="s">
        <v>38</v>
      </c>
      <c r="Q235" s="40">
        <v>2130505</v>
      </c>
      <c r="R235" s="40" t="s">
        <v>337</v>
      </c>
      <c r="S235" s="85"/>
    </row>
    <row r="236" s="63" customFormat="1" ht="39" spans="1:19">
      <c r="A236" s="85">
        <v>10</v>
      </c>
      <c r="B236" s="82" t="s">
        <v>340</v>
      </c>
      <c r="C236" s="82" t="s">
        <v>335</v>
      </c>
      <c r="D236" s="85"/>
      <c r="E236" s="86">
        <v>28.825</v>
      </c>
      <c r="F236" s="82" t="s">
        <v>35</v>
      </c>
      <c r="G236" s="87"/>
      <c r="H236" s="87" t="s">
        <v>250</v>
      </c>
      <c r="I236" s="87" t="s">
        <v>109</v>
      </c>
      <c r="J236" s="91" t="s">
        <v>124</v>
      </c>
      <c r="K236" s="91"/>
      <c r="L236" s="91" t="s">
        <v>124</v>
      </c>
      <c r="M236" s="91" t="s">
        <v>341</v>
      </c>
      <c r="N236" s="91"/>
      <c r="O236" s="91" t="s">
        <v>341</v>
      </c>
      <c r="P236" s="94" t="s">
        <v>38</v>
      </c>
      <c r="Q236" s="40">
        <v>2130505</v>
      </c>
      <c r="R236" s="40" t="s">
        <v>337</v>
      </c>
      <c r="S236" s="85"/>
    </row>
    <row r="237" s="63" customFormat="1" ht="39" spans="1:19">
      <c r="A237" s="85">
        <v>11</v>
      </c>
      <c r="B237" s="82" t="s">
        <v>64</v>
      </c>
      <c r="C237" s="82" t="s">
        <v>335</v>
      </c>
      <c r="D237" s="85"/>
      <c r="E237" s="86">
        <v>38.8</v>
      </c>
      <c r="F237" s="82" t="s">
        <v>35</v>
      </c>
      <c r="G237" s="87"/>
      <c r="H237" s="87">
        <v>13</v>
      </c>
      <c r="I237" s="87">
        <v>6</v>
      </c>
      <c r="J237" s="91">
        <v>0.0776</v>
      </c>
      <c r="K237" s="91">
        <v>0.0776</v>
      </c>
      <c r="L237" s="91">
        <v>0</v>
      </c>
      <c r="M237" s="91">
        <v>0.3292</v>
      </c>
      <c r="N237" s="91">
        <v>0.3292</v>
      </c>
      <c r="O237" s="91">
        <v>0</v>
      </c>
      <c r="P237" s="94" t="s">
        <v>38</v>
      </c>
      <c r="Q237" s="40">
        <v>2130505</v>
      </c>
      <c r="R237" s="40" t="s">
        <v>337</v>
      </c>
      <c r="S237" s="85"/>
    </row>
    <row r="238" s="62" customFormat="1" spans="1:19">
      <c r="A238" s="74">
        <v>4.3</v>
      </c>
      <c r="B238" s="75" t="s">
        <v>125</v>
      </c>
      <c r="C238" s="75" t="s">
        <v>33</v>
      </c>
      <c r="D238" s="83">
        <f>D239+D240</f>
        <v>132.372</v>
      </c>
      <c r="E238" s="83">
        <f>E239+E240</f>
        <v>0</v>
      </c>
      <c r="F238" s="76"/>
      <c r="G238" s="76"/>
      <c r="H238" s="76"/>
      <c r="I238" s="76"/>
      <c r="J238" s="90"/>
      <c r="K238" s="90"/>
      <c r="L238" s="90"/>
      <c r="M238" s="90"/>
      <c r="N238" s="90"/>
      <c r="O238" s="90"/>
      <c r="P238" s="94"/>
      <c r="Q238" s="40"/>
      <c r="R238" s="40"/>
      <c r="S238" s="74"/>
    </row>
    <row r="239" s="62" customFormat="1" ht="39" spans="1:19">
      <c r="A239" s="85">
        <v>1</v>
      </c>
      <c r="B239" s="82" t="s">
        <v>126</v>
      </c>
      <c r="C239" s="82" t="s">
        <v>33</v>
      </c>
      <c r="D239" s="86">
        <v>132.042</v>
      </c>
      <c r="E239" s="86"/>
      <c r="F239" s="82" t="s">
        <v>342</v>
      </c>
      <c r="G239" s="87"/>
      <c r="H239" s="87">
        <v>10</v>
      </c>
      <c r="I239" s="87">
        <v>6</v>
      </c>
      <c r="J239" s="91">
        <v>0.0678</v>
      </c>
      <c r="K239" s="91"/>
      <c r="L239" s="91">
        <v>0.0678</v>
      </c>
      <c r="M239" s="91">
        <v>0.3119</v>
      </c>
      <c r="N239" s="91"/>
      <c r="O239" s="91">
        <v>0.3119</v>
      </c>
      <c r="P239" s="94" t="s">
        <v>38</v>
      </c>
      <c r="Q239" s="40">
        <v>2130505</v>
      </c>
      <c r="R239" s="40" t="s">
        <v>39</v>
      </c>
      <c r="S239" s="74"/>
    </row>
    <row r="240" s="62" customFormat="1" ht="39" spans="1:19">
      <c r="A240" s="85">
        <v>2</v>
      </c>
      <c r="B240" s="82" t="s">
        <v>128</v>
      </c>
      <c r="C240" s="82" t="s">
        <v>33</v>
      </c>
      <c r="D240" s="86">
        <v>0.33</v>
      </c>
      <c r="E240" s="86"/>
      <c r="F240" s="82" t="s">
        <v>342</v>
      </c>
      <c r="G240" s="87"/>
      <c r="H240" s="87">
        <v>1</v>
      </c>
      <c r="I240" s="87">
        <v>1</v>
      </c>
      <c r="J240" s="91">
        <v>0.0005</v>
      </c>
      <c r="K240" s="91">
        <v>0.0005</v>
      </c>
      <c r="L240" s="91"/>
      <c r="M240" s="91">
        <v>0.0026</v>
      </c>
      <c r="N240" s="91">
        <v>0.0026</v>
      </c>
      <c r="O240" s="91">
        <v>0</v>
      </c>
      <c r="P240" s="94" t="s">
        <v>38</v>
      </c>
      <c r="Q240" s="40">
        <v>2130505</v>
      </c>
      <c r="R240" s="40" t="s">
        <v>39</v>
      </c>
      <c r="S240" s="74"/>
    </row>
    <row r="241" s="62" customFormat="1" spans="1:19">
      <c r="A241" s="74">
        <v>4.4</v>
      </c>
      <c r="B241" s="75" t="s">
        <v>100</v>
      </c>
      <c r="C241" s="75" t="s">
        <v>33</v>
      </c>
      <c r="D241" s="83">
        <f>SUM(D242:D257)</f>
        <v>258.9715</v>
      </c>
      <c r="E241" s="83">
        <v>0</v>
      </c>
      <c r="F241" s="76"/>
      <c r="G241" s="76"/>
      <c r="H241" s="76"/>
      <c r="I241" s="76"/>
      <c r="J241" s="90"/>
      <c r="K241" s="90"/>
      <c r="L241" s="90"/>
      <c r="M241" s="90"/>
      <c r="N241" s="90"/>
      <c r="O241" s="90"/>
      <c r="P241" s="94"/>
      <c r="Q241" s="40"/>
      <c r="R241" s="40"/>
      <c r="S241" s="74"/>
    </row>
    <row r="242" s="62" customFormat="1" ht="39" spans="1:19">
      <c r="A242" s="85">
        <v>1</v>
      </c>
      <c r="B242" s="82" t="s">
        <v>101</v>
      </c>
      <c r="C242" s="82" t="s">
        <v>33</v>
      </c>
      <c r="D242" s="86">
        <v>7.6</v>
      </c>
      <c r="E242" s="74"/>
      <c r="F242" s="82" t="s">
        <v>102</v>
      </c>
      <c r="G242" s="87"/>
      <c r="H242" s="87"/>
      <c r="I242" s="87">
        <v>1</v>
      </c>
      <c r="J242" s="91" t="s">
        <v>103</v>
      </c>
      <c r="K242" s="91" t="s">
        <v>103</v>
      </c>
      <c r="L242" s="91" t="s">
        <v>36</v>
      </c>
      <c r="M242" s="91" t="s">
        <v>104</v>
      </c>
      <c r="N242" s="91" t="s">
        <v>104</v>
      </c>
      <c r="O242" s="91" t="s">
        <v>36</v>
      </c>
      <c r="P242" s="94" t="s">
        <v>38</v>
      </c>
      <c r="Q242" s="40">
        <v>2130505</v>
      </c>
      <c r="R242" s="40" t="s">
        <v>39</v>
      </c>
      <c r="S242" s="74"/>
    </row>
    <row r="243" s="62" customFormat="1" ht="39" spans="1:19">
      <c r="A243" s="85">
        <v>2</v>
      </c>
      <c r="B243" s="82" t="s">
        <v>105</v>
      </c>
      <c r="C243" s="82" t="s">
        <v>33</v>
      </c>
      <c r="D243" s="86">
        <v>6.4</v>
      </c>
      <c r="E243" s="74"/>
      <c r="F243" s="82" t="s">
        <v>102</v>
      </c>
      <c r="G243" s="87"/>
      <c r="H243" s="87">
        <v>0</v>
      </c>
      <c r="I243" s="87">
        <v>1</v>
      </c>
      <c r="J243" s="91">
        <v>0.0003</v>
      </c>
      <c r="K243" s="91">
        <v>0</v>
      </c>
      <c r="L243" s="91"/>
      <c r="M243" s="91">
        <v>0.0015</v>
      </c>
      <c r="N243" s="91">
        <v>0</v>
      </c>
      <c r="O243" s="91">
        <v>0.0015</v>
      </c>
      <c r="P243" s="94" t="s">
        <v>38</v>
      </c>
      <c r="Q243" s="40">
        <v>2130505</v>
      </c>
      <c r="R243" s="40" t="s">
        <v>39</v>
      </c>
      <c r="S243" s="74"/>
    </row>
    <row r="244" s="62" customFormat="1" ht="39" spans="1:19">
      <c r="A244" s="85">
        <v>3</v>
      </c>
      <c r="B244" s="82" t="s">
        <v>113</v>
      </c>
      <c r="C244" s="82" t="s">
        <v>33</v>
      </c>
      <c r="D244" s="86">
        <v>1.48</v>
      </c>
      <c r="E244" s="74"/>
      <c r="F244" s="82" t="s">
        <v>102</v>
      </c>
      <c r="G244" s="87"/>
      <c r="H244" s="87">
        <v>2</v>
      </c>
      <c r="I244" s="87"/>
      <c r="J244" s="91">
        <v>0.0005</v>
      </c>
      <c r="K244" s="91"/>
      <c r="L244" s="91">
        <v>0.0005</v>
      </c>
      <c r="M244" s="91">
        <v>0.0025</v>
      </c>
      <c r="N244" s="91">
        <v>0</v>
      </c>
      <c r="O244" s="91">
        <v>0.025</v>
      </c>
      <c r="P244" s="94" t="s">
        <v>38</v>
      </c>
      <c r="Q244" s="40">
        <v>2130505</v>
      </c>
      <c r="R244" s="40" t="s">
        <v>39</v>
      </c>
      <c r="S244" s="74"/>
    </row>
    <row r="245" s="62" customFormat="1" ht="39" spans="1:19">
      <c r="A245" s="85">
        <v>4</v>
      </c>
      <c r="B245" s="82" t="s">
        <v>114</v>
      </c>
      <c r="C245" s="82" t="s">
        <v>33</v>
      </c>
      <c r="D245" s="86">
        <v>4.36</v>
      </c>
      <c r="E245" s="74"/>
      <c r="F245" s="82" t="s">
        <v>102</v>
      </c>
      <c r="G245" s="87"/>
      <c r="H245" s="87">
        <v>0</v>
      </c>
      <c r="I245" s="87">
        <v>3</v>
      </c>
      <c r="J245" s="91">
        <v>0.0022</v>
      </c>
      <c r="K245" s="91">
        <v>0.0022</v>
      </c>
      <c r="L245" s="91"/>
      <c r="M245" s="91">
        <v>0.0098</v>
      </c>
      <c r="N245" s="91">
        <v>0.0098</v>
      </c>
      <c r="O245" s="91">
        <v>0</v>
      </c>
      <c r="P245" s="94" t="s">
        <v>38</v>
      </c>
      <c r="Q245" s="40">
        <v>2130505</v>
      </c>
      <c r="R245" s="40" t="s">
        <v>39</v>
      </c>
      <c r="S245" s="74"/>
    </row>
    <row r="246" s="62" customFormat="1" ht="39" spans="1:19">
      <c r="A246" s="85">
        <v>5</v>
      </c>
      <c r="B246" s="82" t="s">
        <v>114</v>
      </c>
      <c r="C246" s="82" t="s">
        <v>33</v>
      </c>
      <c r="D246" s="86">
        <v>3.75</v>
      </c>
      <c r="E246" s="74"/>
      <c r="F246" s="82" t="s">
        <v>102</v>
      </c>
      <c r="G246" s="87"/>
      <c r="H246" s="87">
        <v>0</v>
      </c>
      <c r="I246" s="87">
        <v>4</v>
      </c>
      <c r="J246" s="91">
        <v>0.0014</v>
      </c>
      <c r="K246" s="91">
        <v>0.0014</v>
      </c>
      <c r="L246" s="91"/>
      <c r="M246" s="91">
        <v>0.0058</v>
      </c>
      <c r="N246" s="91">
        <v>0.0058</v>
      </c>
      <c r="O246" s="91">
        <v>0</v>
      </c>
      <c r="P246" s="94" t="s">
        <v>38</v>
      </c>
      <c r="Q246" s="40">
        <v>2130505</v>
      </c>
      <c r="R246" s="40" t="s">
        <v>39</v>
      </c>
      <c r="S246" s="74"/>
    </row>
    <row r="247" s="62" customFormat="1" ht="39" spans="1:19">
      <c r="A247" s="85">
        <v>6</v>
      </c>
      <c r="B247" s="82" t="s">
        <v>343</v>
      </c>
      <c r="C247" s="82" t="s">
        <v>33</v>
      </c>
      <c r="D247" s="86">
        <v>63.08</v>
      </c>
      <c r="E247" s="74"/>
      <c r="F247" s="82" t="s">
        <v>102</v>
      </c>
      <c r="G247" s="87"/>
      <c r="H247" s="87">
        <v>3</v>
      </c>
      <c r="I247" s="87">
        <v>3</v>
      </c>
      <c r="J247" s="91">
        <v>0.0277</v>
      </c>
      <c r="K247" s="91"/>
      <c r="L247" s="91">
        <v>0.0277</v>
      </c>
      <c r="M247" s="91">
        <v>0.1385</v>
      </c>
      <c r="N247" s="91"/>
      <c r="O247" s="91">
        <v>0.1385</v>
      </c>
      <c r="P247" s="94" t="s">
        <v>38</v>
      </c>
      <c r="Q247" s="40">
        <v>2130505</v>
      </c>
      <c r="R247" s="40" t="s">
        <v>39</v>
      </c>
      <c r="S247" s="74"/>
    </row>
    <row r="248" s="62" customFormat="1" ht="39" spans="1:19">
      <c r="A248" s="85">
        <v>7</v>
      </c>
      <c r="B248" s="82" t="s">
        <v>116</v>
      </c>
      <c r="C248" s="82" t="s">
        <v>33</v>
      </c>
      <c r="D248" s="86">
        <v>38.64</v>
      </c>
      <c r="E248" s="74"/>
      <c r="F248" s="82" t="s">
        <v>102</v>
      </c>
      <c r="G248" s="87"/>
      <c r="H248" s="87">
        <v>2</v>
      </c>
      <c r="I248" s="87">
        <v>9</v>
      </c>
      <c r="J248" s="91">
        <v>0.0172</v>
      </c>
      <c r="K248" s="91">
        <v>0.0172</v>
      </c>
      <c r="L248" s="91"/>
      <c r="M248" s="91">
        <v>0.0914</v>
      </c>
      <c r="N248" s="91">
        <v>0.0914</v>
      </c>
      <c r="O248" s="91"/>
      <c r="P248" s="94" t="s">
        <v>38</v>
      </c>
      <c r="Q248" s="40">
        <v>2130505</v>
      </c>
      <c r="R248" s="40" t="s">
        <v>39</v>
      </c>
      <c r="S248" s="74"/>
    </row>
    <row r="249" s="62" customFormat="1" ht="39" spans="1:19">
      <c r="A249" s="85">
        <v>8</v>
      </c>
      <c r="B249" s="82" t="s">
        <v>344</v>
      </c>
      <c r="C249" s="82" t="s">
        <v>33</v>
      </c>
      <c r="D249" s="86">
        <v>4</v>
      </c>
      <c r="E249" s="74"/>
      <c r="F249" s="82" t="s">
        <v>102</v>
      </c>
      <c r="G249" s="87"/>
      <c r="H249" s="87">
        <v>3</v>
      </c>
      <c r="I249" s="87"/>
      <c r="J249" s="91">
        <v>0.0285</v>
      </c>
      <c r="K249" s="91"/>
      <c r="L249" s="91">
        <v>0.0285</v>
      </c>
      <c r="M249" s="91">
        <v>0.15675</v>
      </c>
      <c r="N249" s="91"/>
      <c r="O249" s="91">
        <v>0.15675</v>
      </c>
      <c r="P249" s="94" t="s">
        <v>38</v>
      </c>
      <c r="Q249" s="40">
        <v>2130505</v>
      </c>
      <c r="R249" s="40" t="s">
        <v>39</v>
      </c>
      <c r="S249" s="74"/>
    </row>
    <row r="250" s="62" customFormat="1" ht="39" spans="1:19">
      <c r="A250" s="85">
        <v>9</v>
      </c>
      <c r="B250" s="82" t="s">
        <v>345</v>
      </c>
      <c r="C250" s="82" t="s">
        <v>33</v>
      </c>
      <c r="D250" s="86">
        <v>2.4</v>
      </c>
      <c r="E250" s="74"/>
      <c r="F250" s="82" t="s">
        <v>102</v>
      </c>
      <c r="G250" s="87"/>
      <c r="H250" s="87">
        <v>3</v>
      </c>
      <c r="I250" s="87"/>
      <c r="J250" s="91">
        <v>0.0285</v>
      </c>
      <c r="K250" s="91"/>
      <c r="L250" s="91">
        <v>0.0285</v>
      </c>
      <c r="M250" s="91">
        <v>0.15675</v>
      </c>
      <c r="N250" s="91"/>
      <c r="O250" s="91">
        <v>0.15675</v>
      </c>
      <c r="P250" s="94" t="s">
        <v>38</v>
      </c>
      <c r="Q250" s="40">
        <v>2130505</v>
      </c>
      <c r="R250" s="40" t="s">
        <v>39</v>
      </c>
      <c r="S250" s="74"/>
    </row>
    <row r="251" s="62" customFormat="1" ht="39" spans="1:19">
      <c r="A251" s="85">
        <v>10</v>
      </c>
      <c r="B251" s="82" t="s">
        <v>346</v>
      </c>
      <c r="C251" s="82" t="s">
        <v>33</v>
      </c>
      <c r="D251" s="86">
        <v>1.84</v>
      </c>
      <c r="E251" s="74"/>
      <c r="F251" s="82" t="s">
        <v>102</v>
      </c>
      <c r="G251" s="87"/>
      <c r="H251" s="87">
        <v>1</v>
      </c>
      <c r="I251" s="87"/>
      <c r="J251" s="91">
        <v>0.0033</v>
      </c>
      <c r="K251" s="91"/>
      <c r="L251" s="91">
        <v>0.0033</v>
      </c>
      <c r="M251" s="91">
        <v>0.0132</v>
      </c>
      <c r="N251" s="91"/>
      <c r="O251" s="91">
        <v>0.0132</v>
      </c>
      <c r="P251" s="94" t="s">
        <v>38</v>
      </c>
      <c r="Q251" s="40">
        <v>2130505</v>
      </c>
      <c r="R251" s="40" t="s">
        <v>39</v>
      </c>
      <c r="S251" s="74"/>
    </row>
    <row r="252" s="62" customFormat="1" ht="39" spans="1:19">
      <c r="A252" s="85">
        <v>11</v>
      </c>
      <c r="B252" s="82" t="s">
        <v>347</v>
      </c>
      <c r="C252" s="82" t="s">
        <v>33</v>
      </c>
      <c r="D252" s="86">
        <v>4.56</v>
      </c>
      <c r="E252" s="74"/>
      <c r="F252" s="82" t="s">
        <v>102</v>
      </c>
      <c r="G252" s="87"/>
      <c r="H252" s="87"/>
      <c r="I252" s="87"/>
      <c r="J252" s="91"/>
      <c r="K252" s="91"/>
      <c r="L252" s="91">
        <v>0.0006</v>
      </c>
      <c r="M252" s="91"/>
      <c r="N252" s="91"/>
      <c r="O252" s="91">
        <v>0.0045</v>
      </c>
      <c r="P252" s="94" t="s">
        <v>38</v>
      </c>
      <c r="Q252" s="40">
        <v>2130505</v>
      </c>
      <c r="R252" s="40" t="s">
        <v>39</v>
      </c>
      <c r="S252" s="74"/>
    </row>
    <row r="253" s="62" customFormat="1" ht="39" spans="1:19">
      <c r="A253" s="85">
        <v>12</v>
      </c>
      <c r="B253" s="82" t="s">
        <v>120</v>
      </c>
      <c r="C253" s="82" t="s">
        <v>33</v>
      </c>
      <c r="D253" s="86">
        <v>10.64</v>
      </c>
      <c r="E253" s="74"/>
      <c r="F253" s="82" t="s">
        <v>102</v>
      </c>
      <c r="G253" s="87"/>
      <c r="H253" s="87">
        <v>2</v>
      </c>
      <c r="I253" s="87">
        <v>1</v>
      </c>
      <c r="J253" s="91">
        <v>0.004</v>
      </c>
      <c r="K253" s="91">
        <v>0.004</v>
      </c>
      <c r="L253" s="91">
        <v>0</v>
      </c>
      <c r="M253" s="91">
        <v>0.0186</v>
      </c>
      <c r="N253" s="91">
        <v>0.0186</v>
      </c>
      <c r="O253" s="91">
        <v>0</v>
      </c>
      <c r="P253" s="94" t="s">
        <v>38</v>
      </c>
      <c r="Q253" s="40">
        <v>2130505</v>
      </c>
      <c r="R253" s="40" t="s">
        <v>39</v>
      </c>
      <c r="S253" s="74"/>
    </row>
    <row r="254" s="62" customFormat="1" ht="39" spans="1:19">
      <c r="A254" s="85">
        <v>13</v>
      </c>
      <c r="B254" s="82" t="s">
        <v>348</v>
      </c>
      <c r="C254" s="82" t="s">
        <v>33</v>
      </c>
      <c r="D254" s="86">
        <v>25.552</v>
      </c>
      <c r="E254" s="74"/>
      <c r="F254" s="82" t="s">
        <v>102</v>
      </c>
      <c r="G254" s="87"/>
      <c r="H254" s="93">
        <v>5</v>
      </c>
      <c r="I254" s="93">
        <v>2</v>
      </c>
      <c r="J254" s="91">
        <v>0.0027</v>
      </c>
      <c r="K254" s="91"/>
      <c r="L254" s="91">
        <v>0.0027</v>
      </c>
      <c r="M254" s="91">
        <v>0.0232</v>
      </c>
      <c r="N254" s="91"/>
      <c r="O254" s="91">
        <v>0.0232</v>
      </c>
      <c r="P254" s="94" t="s">
        <v>38</v>
      </c>
      <c r="Q254" s="40">
        <v>2130505</v>
      </c>
      <c r="R254" s="40" t="s">
        <v>39</v>
      </c>
      <c r="S254" s="74"/>
    </row>
    <row r="255" s="62" customFormat="1" ht="39" spans="1:19">
      <c r="A255" s="85">
        <v>14</v>
      </c>
      <c r="B255" s="82" t="s">
        <v>349</v>
      </c>
      <c r="C255" s="82" t="s">
        <v>33</v>
      </c>
      <c r="D255" s="86">
        <v>39.3975</v>
      </c>
      <c r="E255" s="74"/>
      <c r="F255" s="82" t="s">
        <v>102</v>
      </c>
      <c r="G255" s="87"/>
      <c r="H255" s="93">
        <v>2</v>
      </c>
      <c r="I255" s="93">
        <v>1</v>
      </c>
      <c r="J255" s="93">
        <v>0.0053</v>
      </c>
      <c r="K255" s="91"/>
      <c r="L255" s="93">
        <v>0.0053</v>
      </c>
      <c r="M255" s="93">
        <v>0.0261</v>
      </c>
      <c r="N255" s="91"/>
      <c r="O255" s="93">
        <v>0.0261</v>
      </c>
      <c r="P255" s="94" t="s">
        <v>38</v>
      </c>
      <c r="Q255" s="40">
        <v>2130505</v>
      </c>
      <c r="R255" s="40" t="s">
        <v>39</v>
      </c>
      <c r="S255" s="74"/>
    </row>
    <row r="256" s="62" customFormat="1" ht="39" spans="1:19">
      <c r="A256" s="85">
        <v>15</v>
      </c>
      <c r="B256" s="82" t="s">
        <v>350</v>
      </c>
      <c r="C256" s="82" t="s">
        <v>33</v>
      </c>
      <c r="D256" s="86">
        <v>40.872</v>
      </c>
      <c r="E256" s="74"/>
      <c r="F256" s="82" t="s">
        <v>102</v>
      </c>
      <c r="G256" s="87"/>
      <c r="H256" s="87">
        <v>3</v>
      </c>
      <c r="I256" s="93">
        <v>1</v>
      </c>
      <c r="J256" s="93">
        <v>0.016</v>
      </c>
      <c r="K256" s="91"/>
      <c r="L256" s="93">
        <v>0.016</v>
      </c>
      <c r="M256" s="93">
        <v>0.0815</v>
      </c>
      <c r="N256" s="91"/>
      <c r="O256" s="93">
        <v>0.0815</v>
      </c>
      <c r="P256" s="94" t="s">
        <v>38</v>
      </c>
      <c r="Q256" s="40">
        <v>2130505</v>
      </c>
      <c r="R256" s="40" t="s">
        <v>39</v>
      </c>
      <c r="S256" s="74"/>
    </row>
    <row r="257" s="62" customFormat="1" ht="39" spans="1:19">
      <c r="A257" s="85">
        <v>16</v>
      </c>
      <c r="B257" s="82" t="s">
        <v>351</v>
      </c>
      <c r="C257" s="82" t="s">
        <v>33</v>
      </c>
      <c r="D257" s="86">
        <v>4.4</v>
      </c>
      <c r="E257" s="74"/>
      <c r="F257" s="82" t="s">
        <v>102</v>
      </c>
      <c r="G257" s="87"/>
      <c r="H257" s="87"/>
      <c r="I257" s="93">
        <v>1</v>
      </c>
      <c r="J257" s="93">
        <v>0.0019</v>
      </c>
      <c r="K257" s="91"/>
      <c r="L257" s="93">
        <v>0.0019</v>
      </c>
      <c r="M257" s="93">
        <v>0.0094</v>
      </c>
      <c r="N257" s="91"/>
      <c r="O257" s="93">
        <v>0.0094</v>
      </c>
      <c r="P257" s="94" t="s">
        <v>38</v>
      </c>
      <c r="Q257" s="40">
        <v>2130505</v>
      </c>
      <c r="R257" s="40" t="s">
        <v>39</v>
      </c>
      <c r="S257" s="74"/>
    </row>
    <row r="258" s="62" customFormat="1" ht="23" customHeight="1" spans="1:19">
      <c r="A258" s="74">
        <v>4.5</v>
      </c>
      <c r="B258" s="75" t="s">
        <v>91</v>
      </c>
      <c r="C258" s="75" t="s">
        <v>33</v>
      </c>
      <c r="D258" s="83">
        <f>SUM(D259:D262)</f>
        <v>18.08</v>
      </c>
      <c r="E258" s="83">
        <f>SUM(E259:E262)</f>
        <v>0</v>
      </c>
      <c r="F258" s="76"/>
      <c r="G258" s="76"/>
      <c r="H258" s="76"/>
      <c r="I258" s="76"/>
      <c r="J258" s="90"/>
      <c r="K258" s="90"/>
      <c r="L258" s="90"/>
      <c r="M258" s="90"/>
      <c r="N258" s="90"/>
      <c r="O258" s="90"/>
      <c r="P258" s="94"/>
      <c r="Q258" s="40"/>
      <c r="R258" s="40"/>
      <c r="S258" s="74"/>
    </row>
    <row r="259" s="63" customFormat="1" ht="40.25" customHeight="1" spans="1:19">
      <c r="A259" s="85">
        <v>1</v>
      </c>
      <c r="B259" s="82" t="s">
        <v>94</v>
      </c>
      <c r="C259" s="82" t="s">
        <v>33</v>
      </c>
      <c r="D259" s="86">
        <v>2.84</v>
      </c>
      <c r="E259" s="86"/>
      <c r="F259" s="82" t="s">
        <v>352</v>
      </c>
      <c r="G259" s="87"/>
      <c r="H259" s="87">
        <v>1</v>
      </c>
      <c r="I259" s="87"/>
      <c r="J259" s="91">
        <v>0.0035</v>
      </c>
      <c r="K259" s="91"/>
      <c r="L259" s="91">
        <v>0.0035</v>
      </c>
      <c r="M259" s="91">
        <v>0.0234</v>
      </c>
      <c r="N259" s="91"/>
      <c r="O259" s="91">
        <v>0.0234</v>
      </c>
      <c r="P259" s="94" t="s">
        <v>70</v>
      </c>
      <c r="Q259" s="40">
        <v>2130505</v>
      </c>
      <c r="R259" s="40" t="s">
        <v>39</v>
      </c>
      <c r="S259" s="85"/>
    </row>
    <row r="260" s="63" customFormat="1" ht="40.25" customHeight="1" spans="1:19">
      <c r="A260" s="85">
        <v>2</v>
      </c>
      <c r="B260" s="82" t="s">
        <v>95</v>
      </c>
      <c r="C260" s="82" t="s">
        <v>33</v>
      </c>
      <c r="D260" s="86">
        <v>3.66</v>
      </c>
      <c r="E260" s="86"/>
      <c r="F260" s="82" t="s">
        <v>352</v>
      </c>
      <c r="G260" s="87"/>
      <c r="H260" s="87">
        <v>0</v>
      </c>
      <c r="I260" s="87">
        <v>4</v>
      </c>
      <c r="J260" s="91">
        <v>0.0034</v>
      </c>
      <c r="K260" s="91">
        <v>0.0034</v>
      </c>
      <c r="L260" s="91"/>
      <c r="M260" s="91">
        <v>0.0128</v>
      </c>
      <c r="N260" s="91">
        <v>0.0128</v>
      </c>
      <c r="O260" s="91">
        <v>0</v>
      </c>
      <c r="P260" s="94" t="s">
        <v>70</v>
      </c>
      <c r="Q260" s="40">
        <v>2130505</v>
      </c>
      <c r="R260" s="40" t="s">
        <v>39</v>
      </c>
      <c r="S260" s="85"/>
    </row>
    <row r="261" s="63" customFormat="1" ht="40.25" customHeight="1" spans="1:19">
      <c r="A261" s="85">
        <v>3</v>
      </c>
      <c r="B261" s="82" t="s">
        <v>96</v>
      </c>
      <c r="C261" s="82" t="s">
        <v>33</v>
      </c>
      <c r="D261" s="86">
        <v>1.8</v>
      </c>
      <c r="E261" s="86"/>
      <c r="F261" s="82" t="s">
        <v>352</v>
      </c>
      <c r="G261" s="87"/>
      <c r="H261" s="87">
        <v>1</v>
      </c>
      <c r="I261" s="87">
        <v>1</v>
      </c>
      <c r="J261" s="91"/>
      <c r="K261" s="91"/>
      <c r="L261" s="91">
        <v>0.0035</v>
      </c>
      <c r="M261" s="91"/>
      <c r="N261" s="91"/>
      <c r="O261" s="91">
        <v>0.0152</v>
      </c>
      <c r="P261" s="94" t="s">
        <v>70</v>
      </c>
      <c r="Q261" s="40">
        <v>2130505</v>
      </c>
      <c r="R261" s="40" t="s">
        <v>39</v>
      </c>
      <c r="S261" s="85"/>
    </row>
    <row r="262" s="63" customFormat="1" ht="40.25" customHeight="1" spans="1:19">
      <c r="A262" s="85">
        <v>4</v>
      </c>
      <c r="B262" s="82" t="s">
        <v>97</v>
      </c>
      <c r="C262" s="82" t="s">
        <v>33</v>
      </c>
      <c r="D262" s="86">
        <v>9.78</v>
      </c>
      <c r="E262" s="86"/>
      <c r="F262" s="82" t="s">
        <v>352</v>
      </c>
      <c r="G262" s="87"/>
      <c r="H262" s="87" t="s">
        <v>98</v>
      </c>
      <c r="I262" s="87" t="s">
        <v>109</v>
      </c>
      <c r="J262" s="91" t="s">
        <v>353</v>
      </c>
      <c r="K262" s="91"/>
      <c r="L262" s="91" t="s">
        <v>353</v>
      </c>
      <c r="M262" s="91" t="s">
        <v>354</v>
      </c>
      <c r="N262" s="91"/>
      <c r="O262" s="91" t="s">
        <v>354</v>
      </c>
      <c r="P262" s="94" t="s">
        <v>70</v>
      </c>
      <c r="Q262" s="40">
        <v>2130505</v>
      </c>
      <c r="R262" s="40" t="s">
        <v>39</v>
      </c>
      <c r="S262" s="85"/>
    </row>
    <row r="263" s="62" customFormat="1" ht="25" customHeight="1" spans="1:19">
      <c r="A263" s="74">
        <v>4.6</v>
      </c>
      <c r="B263" s="75" t="s">
        <v>129</v>
      </c>
      <c r="C263" s="75" t="s">
        <v>33</v>
      </c>
      <c r="D263" s="83">
        <f>D264</f>
        <v>3</v>
      </c>
      <c r="E263" s="83">
        <f>E264</f>
        <v>0</v>
      </c>
      <c r="F263" s="76"/>
      <c r="G263" s="76"/>
      <c r="H263" s="76"/>
      <c r="I263" s="76"/>
      <c r="J263" s="90"/>
      <c r="K263" s="90"/>
      <c r="L263" s="90"/>
      <c r="M263" s="90"/>
      <c r="N263" s="90"/>
      <c r="O263" s="90"/>
      <c r="P263" s="94"/>
      <c r="Q263" s="40"/>
      <c r="R263" s="40"/>
      <c r="S263" s="74"/>
    </row>
    <row r="264" s="63" customFormat="1" ht="39" spans="1:19">
      <c r="A264" s="85">
        <v>1</v>
      </c>
      <c r="B264" s="82" t="s">
        <v>355</v>
      </c>
      <c r="C264" s="82" t="s">
        <v>33</v>
      </c>
      <c r="D264" s="86">
        <v>3</v>
      </c>
      <c r="E264" s="86"/>
      <c r="F264" s="82" t="s">
        <v>356</v>
      </c>
      <c r="G264" s="82" t="s">
        <v>357</v>
      </c>
      <c r="H264" s="87">
        <v>1</v>
      </c>
      <c r="I264" s="87"/>
      <c r="J264" s="91"/>
      <c r="K264" s="91"/>
      <c r="L264" s="91"/>
      <c r="M264" s="91"/>
      <c r="N264" s="91"/>
      <c r="O264" s="91"/>
      <c r="P264" s="94" t="s">
        <v>38</v>
      </c>
      <c r="Q264" s="40">
        <v>2130505</v>
      </c>
      <c r="R264" s="40" t="s">
        <v>39</v>
      </c>
      <c r="S264" s="85"/>
    </row>
    <row r="265" s="62" customFormat="1" ht="39" spans="1:19">
      <c r="A265" s="71" t="s">
        <v>358</v>
      </c>
      <c r="B265" s="75" t="s">
        <v>359</v>
      </c>
      <c r="C265" s="82"/>
      <c r="D265" s="83">
        <f t="shared" ref="D265:O265" si="0">D266+D280+D294+D307+D317+D340+D349+D331</f>
        <v>734.2</v>
      </c>
      <c r="E265" s="83">
        <f t="shared" si="0"/>
        <v>994.364</v>
      </c>
      <c r="F265" s="83">
        <f t="shared" si="0"/>
        <v>0</v>
      </c>
      <c r="G265" s="83">
        <f t="shared" si="0"/>
        <v>0</v>
      </c>
      <c r="H265" s="83">
        <f t="shared" si="0"/>
        <v>0</v>
      </c>
      <c r="I265" s="83">
        <f t="shared" si="0"/>
        <v>0</v>
      </c>
      <c r="J265" s="83">
        <f t="shared" si="0"/>
        <v>0</v>
      </c>
      <c r="K265" s="83">
        <f t="shared" si="0"/>
        <v>0</v>
      </c>
      <c r="L265" s="83">
        <f t="shared" si="0"/>
        <v>0</v>
      </c>
      <c r="M265" s="83">
        <f t="shared" si="0"/>
        <v>0</v>
      </c>
      <c r="N265" s="83">
        <f t="shared" si="0"/>
        <v>0</v>
      </c>
      <c r="O265" s="83">
        <f t="shared" si="0"/>
        <v>0</v>
      </c>
      <c r="P265" s="85"/>
      <c r="Q265" s="40"/>
      <c r="R265" s="40"/>
      <c r="S265" s="74"/>
    </row>
    <row r="266" s="62" customFormat="1" ht="42" customHeight="1" spans="1:19">
      <c r="A266" s="74">
        <v>5.1</v>
      </c>
      <c r="B266" s="75" t="s">
        <v>141</v>
      </c>
      <c r="C266" s="75" t="s">
        <v>360</v>
      </c>
      <c r="D266" s="83">
        <f>SUM(D267:D279)</f>
        <v>498.6</v>
      </c>
      <c r="E266" s="83">
        <f>SUM(E267:E279)</f>
        <v>412.8</v>
      </c>
      <c r="F266" s="76"/>
      <c r="G266" s="76"/>
      <c r="H266" s="76"/>
      <c r="I266" s="76"/>
      <c r="J266" s="90"/>
      <c r="K266" s="90"/>
      <c r="L266" s="90"/>
      <c r="M266" s="90"/>
      <c r="N266" s="90"/>
      <c r="O266" s="90"/>
      <c r="P266" s="94"/>
      <c r="Q266" s="40"/>
      <c r="R266" s="40"/>
      <c r="S266" s="74"/>
    </row>
    <row r="267" s="63" customFormat="1" ht="40.25" customHeight="1" spans="1:19">
      <c r="A267" s="85">
        <v>1</v>
      </c>
      <c r="B267" s="82" t="s">
        <v>142</v>
      </c>
      <c r="C267" s="82" t="s">
        <v>33</v>
      </c>
      <c r="D267" s="86">
        <v>30.6</v>
      </c>
      <c r="E267" s="85"/>
      <c r="F267" s="82" t="s">
        <v>143</v>
      </c>
      <c r="G267" s="87"/>
      <c r="H267" s="87"/>
      <c r="I267" s="87" t="s">
        <v>205</v>
      </c>
      <c r="J267" s="91" t="s">
        <v>361</v>
      </c>
      <c r="K267" s="91"/>
      <c r="L267" s="91" t="s">
        <v>361</v>
      </c>
      <c r="M267" s="91" t="s">
        <v>362</v>
      </c>
      <c r="N267" s="91"/>
      <c r="O267" s="91" t="s">
        <v>362</v>
      </c>
      <c r="P267" s="94" t="s">
        <v>70</v>
      </c>
      <c r="Q267" s="40">
        <v>2130505</v>
      </c>
      <c r="R267" s="40" t="s">
        <v>39</v>
      </c>
      <c r="S267" s="85"/>
    </row>
    <row r="268" s="63" customFormat="1" ht="40.25" customHeight="1" spans="1:19">
      <c r="A268" s="85">
        <v>2</v>
      </c>
      <c r="B268" s="82" t="s">
        <v>146</v>
      </c>
      <c r="C268" s="82" t="s">
        <v>33</v>
      </c>
      <c r="D268" s="86">
        <v>79.8</v>
      </c>
      <c r="E268" s="85"/>
      <c r="F268" s="82" t="s">
        <v>143</v>
      </c>
      <c r="G268" s="87"/>
      <c r="H268" s="87">
        <v>3</v>
      </c>
      <c r="I268" s="87">
        <v>5</v>
      </c>
      <c r="J268" s="91" t="s">
        <v>147</v>
      </c>
      <c r="K268" s="91"/>
      <c r="L268" s="91" t="s">
        <v>147</v>
      </c>
      <c r="M268" s="91" t="s">
        <v>363</v>
      </c>
      <c r="N268" s="91"/>
      <c r="O268" s="91" t="s">
        <v>363</v>
      </c>
      <c r="P268" s="94" t="s">
        <v>70</v>
      </c>
      <c r="Q268" s="40">
        <v>2130505</v>
      </c>
      <c r="R268" s="40" t="s">
        <v>39</v>
      </c>
      <c r="S268" s="85"/>
    </row>
    <row r="269" s="63" customFormat="1" ht="40.25" customHeight="1" spans="1:19">
      <c r="A269" s="85">
        <v>3</v>
      </c>
      <c r="B269" s="82" t="s">
        <v>149</v>
      </c>
      <c r="C269" s="82" t="s">
        <v>33</v>
      </c>
      <c r="D269" s="86">
        <v>27.6</v>
      </c>
      <c r="E269" s="85"/>
      <c r="F269" s="82" t="s">
        <v>143</v>
      </c>
      <c r="G269" s="87"/>
      <c r="H269" s="87" t="s">
        <v>250</v>
      </c>
      <c r="I269" s="87">
        <v>1</v>
      </c>
      <c r="J269" s="91" t="s">
        <v>364</v>
      </c>
      <c r="K269" s="91"/>
      <c r="L269" s="91" t="s">
        <v>364</v>
      </c>
      <c r="M269" s="91" t="s">
        <v>365</v>
      </c>
      <c r="N269" s="91"/>
      <c r="O269" s="91" t="s">
        <v>365</v>
      </c>
      <c r="P269" s="94" t="s">
        <v>70</v>
      </c>
      <c r="Q269" s="40">
        <v>2130505</v>
      </c>
      <c r="R269" s="40" t="s">
        <v>39</v>
      </c>
      <c r="S269" s="85"/>
    </row>
    <row r="270" s="63" customFormat="1" ht="40.25" customHeight="1" spans="1:19">
      <c r="A270" s="85">
        <v>4</v>
      </c>
      <c r="B270" s="82" t="s">
        <v>153</v>
      </c>
      <c r="C270" s="82" t="s">
        <v>33</v>
      </c>
      <c r="D270" s="86">
        <v>86.1</v>
      </c>
      <c r="E270" s="85"/>
      <c r="F270" s="82" t="s">
        <v>143</v>
      </c>
      <c r="G270" s="87"/>
      <c r="H270" s="87">
        <v>9</v>
      </c>
      <c r="I270" s="87">
        <v>2</v>
      </c>
      <c r="J270" s="91">
        <v>0.0208</v>
      </c>
      <c r="K270" s="91"/>
      <c r="L270" s="91">
        <v>0.0208</v>
      </c>
      <c r="M270" s="91">
        <v>0.1052</v>
      </c>
      <c r="N270" s="91"/>
      <c r="O270" s="91">
        <v>0.1052</v>
      </c>
      <c r="P270" s="94" t="s">
        <v>70</v>
      </c>
      <c r="Q270" s="40">
        <v>2130505</v>
      </c>
      <c r="R270" s="40" t="s">
        <v>39</v>
      </c>
      <c r="S270" s="85"/>
    </row>
    <row r="271" s="63" customFormat="1" ht="40.25" customHeight="1" spans="1:19">
      <c r="A271" s="85">
        <v>5</v>
      </c>
      <c r="B271" s="82" t="s">
        <v>154</v>
      </c>
      <c r="C271" s="82" t="s">
        <v>33</v>
      </c>
      <c r="D271" s="86">
        <v>86.4</v>
      </c>
      <c r="E271" s="85"/>
      <c r="F271" s="82" t="s">
        <v>143</v>
      </c>
      <c r="G271" s="87"/>
      <c r="H271" s="87">
        <v>8</v>
      </c>
      <c r="I271" s="87">
        <v>4</v>
      </c>
      <c r="J271" s="91">
        <v>0.0664</v>
      </c>
      <c r="K271" s="91">
        <v>0.0664</v>
      </c>
      <c r="L271" s="91"/>
      <c r="M271" s="91">
        <v>0.322</v>
      </c>
      <c r="N271" s="91">
        <v>0.322</v>
      </c>
      <c r="O271" s="91"/>
      <c r="P271" s="94" t="s">
        <v>70</v>
      </c>
      <c r="Q271" s="40">
        <v>2130505</v>
      </c>
      <c r="R271" s="40" t="s">
        <v>39</v>
      </c>
      <c r="S271" s="85"/>
    </row>
    <row r="272" s="63" customFormat="1" ht="40.25" customHeight="1" spans="1:19">
      <c r="A272" s="85">
        <v>6</v>
      </c>
      <c r="B272" s="82" t="s">
        <v>155</v>
      </c>
      <c r="C272" s="82" t="s">
        <v>33</v>
      </c>
      <c r="D272" s="86">
        <v>83.4</v>
      </c>
      <c r="E272" s="85"/>
      <c r="F272" s="82" t="s">
        <v>143</v>
      </c>
      <c r="G272" s="87"/>
      <c r="H272" s="87">
        <v>1</v>
      </c>
      <c r="I272" s="87">
        <v>7</v>
      </c>
      <c r="J272" s="91">
        <v>0.0073</v>
      </c>
      <c r="K272" s="91">
        <v>0.0073</v>
      </c>
      <c r="L272" s="91"/>
      <c r="M272" s="91">
        <v>0.0248</v>
      </c>
      <c r="N272" s="91">
        <v>0.0248</v>
      </c>
      <c r="O272" s="91">
        <v>0</v>
      </c>
      <c r="P272" s="94" t="s">
        <v>70</v>
      </c>
      <c r="Q272" s="40">
        <v>2130505</v>
      </c>
      <c r="R272" s="40" t="s">
        <v>39</v>
      </c>
      <c r="S272" s="85"/>
    </row>
    <row r="273" s="63" customFormat="1" ht="40.25" customHeight="1" spans="1:19">
      <c r="A273" s="85">
        <v>7</v>
      </c>
      <c r="B273" s="82" t="s">
        <v>156</v>
      </c>
      <c r="C273" s="82" t="s">
        <v>33</v>
      </c>
      <c r="D273" s="86">
        <v>26.4</v>
      </c>
      <c r="E273" s="85"/>
      <c r="F273" s="82" t="s">
        <v>143</v>
      </c>
      <c r="G273" s="87"/>
      <c r="H273" s="87">
        <v>2</v>
      </c>
      <c r="I273" s="87">
        <v>3</v>
      </c>
      <c r="J273" s="91">
        <v>0.008</v>
      </c>
      <c r="K273" s="91"/>
      <c r="L273" s="91">
        <v>0.008</v>
      </c>
      <c r="M273" s="91">
        <v>0.1132</v>
      </c>
      <c r="N273" s="91"/>
      <c r="O273" s="91">
        <v>0.1132</v>
      </c>
      <c r="P273" s="94" t="s">
        <v>70</v>
      </c>
      <c r="Q273" s="40">
        <v>2130505</v>
      </c>
      <c r="R273" s="40" t="s">
        <v>39</v>
      </c>
      <c r="S273" s="85"/>
    </row>
    <row r="274" s="63" customFormat="1" ht="40.25" customHeight="1" spans="1:19">
      <c r="A274" s="85">
        <v>8</v>
      </c>
      <c r="B274" s="82" t="s">
        <v>157</v>
      </c>
      <c r="C274" s="82" t="s">
        <v>33</v>
      </c>
      <c r="D274" s="86">
        <v>78.3</v>
      </c>
      <c r="E274" s="85"/>
      <c r="F274" s="82" t="s">
        <v>143</v>
      </c>
      <c r="G274" s="87"/>
      <c r="H274" s="87">
        <v>2</v>
      </c>
      <c r="I274" s="87">
        <v>4</v>
      </c>
      <c r="J274" s="91"/>
      <c r="K274" s="91">
        <v>0.061</v>
      </c>
      <c r="L274" s="91">
        <v>0</v>
      </c>
      <c r="M274" s="91">
        <v>0.061</v>
      </c>
      <c r="N274" s="91">
        <v>0.244</v>
      </c>
      <c r="O274" s="91">
        <v>0</v>
      </c>
      <c r="P274" s="94" t="s">
        <v>70</v>
      </c>
      <c r="Q274" s="40">
        <v>2130505</v>
      </c>
      <c r="R274" s="40" t="s">
        <v>39</v>
      </c>
      <c r="S274" s="85"/>
    </row>
    <row r="275" s="63" customFormat="1" ht="40.25" customHeight="1" spans="1:19">
      <c r="A275" s="85">
        <v>9</v>
      </c>
      <c r="B275" s="82" t="s">
        <v>159</v>
      </c>
      <c r="C275" s="82" t="s">
        <v>335</v>
      </c>
      <c r="D275" s="85"/>
      <c r="E275" s="86">
        <v>75.9</v>
      </c>
      <c r="F275" s="82" t="s">
        <v>143</v>
      </c>
      <c r="G275" s="87"/>
      <c r="H275" s="87">
        <v>5</v>
      </c>
      <c r="I275" s="87">
        <v>1</v>
      </c>
      <c r="J275" s="91">
        <v>0.0245</v>
      </c>
      <c r="K275" s="91"/>
      <c r="L275" s="91">
        <v>0.0245</v>
      </c>
      <c r="M275" s="91">
        <v>0.13475</v>
      </c>
      <c r="N275" s="91"/>
      <c r="O275" s="91">
        <v>0.13475</v>
      </c>
      <c r="P275" s="94" t="s">
        <v>70</v>
      </c>
      <c r="Q275" s="40">
        <v>2130505</v>
      </c>
      <c r="R275" s="40" t="s">
        <v>337</v>
      </c>
      <c r="S275" s="85"/>
    </row>
    <row r="276" s="63" customFormat="1" ht="40.25" customHeight="1" spans="1:19">
      <c r="A276" s="85">
        <v>10</v>
      </c>
      <c r="B276" s="82" t="s">
        <v>160</v>
      </c>
      <c r="C276" s="82" t="s">
        <v>335</v>
      </c>
      <c r="D276" s="85"/>
      <c r="E276" s="86">
        <v>75.6</v>
      </c>
      <c r="F276" s="82" t="s">
        <v>143</v>
      </c>
      <c r="G276" s="87"/>
      <c r="H276" s="87">
        <v>12</v>
      </c>
      <c r="I276" s="87"/>
      <c r="J276" s="91">
        <v>0.0187</v>
      </c>
      <c r="K276" s="91"/>
      <c r="L276" s="91">
        <v>0.0187</v>
      </c>
      <c r="M276" s="91">
        <v>0.0748</v>
      </c>
      <c r="N276" s="91"/>
      <c r="O276" s="91">
        <v>0.0748</v>
      </c>
      <c r="P276" s="94" t="s">
        <v>70</v>
      </c>
      <c r="Q276" s="40">
        <v>2130505</v>
      </c>
      <c r="R276" s="40" t="s">
        <v>337</v>
      </c>
      <c r="S276" s="85"/>
    </row>
    <row r="277" s="63" customFormat="1" ht="40.25" customHeight="1" spans="1:19">
      <c r="A277" s="85">
        <v>11</v>
      </c>
      <c r="B277" s="82" t="s">
        <v>161</v>
      </c>
      <c r="C277" s="82" t="s">
        <v>335</v>
      </c>
      <c r="D277" s="85"/>
      <c r="E277" s="86">
        <v>60.6</v>
      </c>
      <c r="F277" s="82" t="s">
        <v>143</v>
      </c>
      <c r="G277" s="87"/>
      <c r="H277" s="87">
        <v>5</v>
      </c>
      <c r="I277" s="87">
        <v>5</v>
      </c>
      <c r="J277" s="91"/>
      <c r="K277" s="91"/>
      <c r="L277" s="91">
        <v>0.0158</v>
      </c>
      <c r="M277" s="91"/>
      <c r="N277" s="91"/>
      <c r="O277" s="91">
        <v>0.0628</v>
      </c>
      <c r="P277" s="94" t="s">
        <v>70</v>
      </c>
      <c r="Q277" s="40">
        <v>2130505</v>
      </c>
      <c r="R277" s="40" t="s">
        <v>337</v>
      </c>
      <c r="S277" s="85"/>
    </row>
    <row r="278" s="63" customFormat="1" ht="40.25" customHeight="1" spans="1:19">
      <c r="A278" s="85">
        <v>12</v>
      </c>
      <c r="B278" s="82" t="s">
        <v>162</v>
      </c>
      <c r="C278" s="82" t="s">
        <v>335</v>
      </c>
      <c r="D278" s="85"/>
      <c r="E278" s="86">
        <v>167.4</v>
      </c>
      <c r="F278" s="82" t="s">
        <v>143</v>
      </c>
      <c r="G278" s="87"/>
      <c r="H278" s="87">
        <v>5</v>
      </c>
      <c r="I278" s="87">
        <v>6</v>
      </c>
      <c r="J278" s="91">
        <v>0.0253</v>
      </c>
      <c r="K278" s="91">
        <v>0</v>
      </c>
      <c r="L278" s="91">
        <v>0.0253</v>
      </c>
      <c r="M278" s="91">
        <v>0.0459</v>
      </c>
      <c r="N278" s="91">
        <v>0</v>
      </c>
      <c r="O278" s="91">
        <v>0.0459</v>
      </c>
      <c r="P278" s="94" t="s">
        <v>70</v>
      </c>
      <c r="Q278" s="40">
        <v>2130505</v>
      </c>
      <c r="R278" s="40" t="s">
        <v>337</v>
      </c>
      <c r="S278" s="85"/>
    </row>
    <row r="279" s="63" customFormat="1" ht="40.25" customHeight="1" spans="1:19">
      <c r="A279" s="85">
        <v>13</v>
      </c>
      <c r="B279" s="82" t="s">
        <v>163</v>
      </c>
      <c r="C279" s="82" t="s">
        <v>335</v>
      </c>
      <c r="D279" s="85"/>
      <c r="E279" s="86">
        <v>33.3</v>
      </c>
      <c r="F279" s="82" t="s">
        <v>143</v>
      </c>
      <c r="G279" s="87"/>
      <c r="H279" s="87" t="s">
        <v>109</v>
      </c>
      <c r="I279" s="87" t="s">
        <v>109</v>
      </c>
      <c r="J279" s="91" t="s">
        <v>144</v>
      </c>
      <c r="K279" s="91"/>
      <c r="L279" s="91" t="s">
        <v>144</v>
      </c>
      <c r="M279" s="91" t="s">
        <v>366</v>
      </c>
      <c r="N279" s="91"/>
      <c r="O279" s="91" t="s">
        <v>366</v>
      </c>
      <c r="P279" s="94" t="s">
        <v>70</v>
      </c>
      <c r="Q279" s="40">
        <v>2130505</v>
      </c>
      <c r="R279" s="40" t="s">
        <v>337</v>
      </c>
      <c r="S279" s="85"/>
    </row>
    <row r="280" s="62" customFormat="1" ht="40.25" customHeight="1" spans="1:19">
      <c r="A280" s="74">
        <v>5.2</v>
      </c>
      <c r="B280" s="75" t="s">
        <v>165</v>
      </c>
      <c r="C280" s="75" t="s">
        <v>335</v>
      </c>
      <c r="D280" s="83">
        <f>SUM(D281:D293)</f>
        <v>0</v>
      </c>
      <c r="E280" s="83">
        <f>SUM(E281:E293)</f>
        <v>220.08</v>
      </c>
      <c r="F280" s="76"/>
      <c r="G280" s="76"/>
      <c r="H280" s="76"/>
      <c r="I280" s="76"/>
      <c r="J280" s="90"/>
      <c r="K280" s="90"/>
      <c r="L280" s="90"/>
      <c r="M280" s="90"/>
      <c r="N280" s="90"/>
      <c r="O280" s="90"/>
      <c r="P280" s="94"/>
      <c r="Q280" s="40"/>
      <c r="R280" s="40"/>
      <c r="S280" s="74"/>
    </row>
    <row r="281" s="63" customFormat="1" ht="39" spans="1:19">
      <c r="A281" s="85">
        <v>1</v>
      </c>
      <c r="B281" s="82" t="s">
        <v>166</v>
      </c>
      <c r="C281" s="82" t="s">
        <v>335</v>
      </c>
      <c r="D281" s="85"/>
      <c r="E281" s="86">
        <v>6.9</v>
      </c>
      <c r="F281" s="82" t="s">
        <v>367</v>
      </c>
      <c r="G281" s="87"/>
      <c r="H281" s="87"/>
      <c r="I281" s="87" t="s">
        <v>109</v>
      </c>
      <c r="J281" s="91" t="s">
        <v>368</v>
      </c>
      <c r="K281" s="91"/>
      <c r="L281" s="91" t="s">
        <v>368</v>
      </c>
      <c r="M281" s="91" t="s">
        <v>369</v>
      </c>
      <c r="N281" s="91"/>
      <c r="O281" s="91" t="s">
        <v>369</v>
      </c>
      <c r="P281" s="94" t="s">
        <v>70</v>
      </c>
      <c r="Q281" s="40">
        <v>2130505</v>
      </c>
      <c r="R281" s="40" t="s">
        <v>337</v>
      </c>
      <c r="S281" s="85"/>
    </row>
    <row r="282" s="63" customFormat="1" ht="39" spans="1:19">
      <c r="A282" s="85">
        <v>2</v>
      </c>
      <c r="B282" s="82" t="s">
        <v>170</v>
      </c>
      <c r="C282" s="82" t="s">
        <v>335</v>
      </c>
      <c r="D282" s="85"/>
      <c r="E282" s="86">
        <v>20.25</v>
      </c>
      <c r="F282" s="82" t="s">
        <v>367</v>
      </c>
      <c r="G282" s="87"/>
      <c r="H282" s="87">
        <v>2</v>
      </c>
      <c r="I282" s="87">
        <v>2</v>
      </c>
      <c r="J282" s="91" t="s">
        <v>370</v>
      </c>
      <c r="K282" s="91"/>
      <c r="L282" s="91" t="s">
        <v>370</v>
      </c>
      <c r="M282" s="91" t="s">
        <v>366</v>
      </c>
      <c r="N282" s="91"/>
      <c r="O282" s="91" t="s">
        <v>366</v>
      </c>
      <c r="P282" s="94" t="s">
        <v>70</v>
      </c>
      <c r="Q282" s="40">
        <v>2130505</v>
      </c>
      <c r="R282" s="40" t="s">
        <v>337</v>
      </c>
      <c r="S282" s="85"/>
    </row>
    <row r="283" s="63" customFormat="1" ht="39" spans="1:19">
      <c r="A283" s="85">
        <v>3</v>
      </c>
      <c r="B283" s="82" t="s">
        <v>173</v>
      </c>
      <c r="C283" s="82" t="s">
        <v>335</v>
      </c>
      <c r="D283" s="85"/>
      <c r="E283" s="86">
        <v>20.7</v>
      </c>
      <c r="F283" s="82" t="s">
        <v>367</v>
      </c>
      <c r="G283" s="87"/>
      <c r="H283" s="87">
        <v>3</v>
      </c>
      <c r="I283" s="87">
        <v>2</v>
      </c>
      <c r="J283" s="91">
        <v>0.0013</v>
      </c>
      <c r="K283" s="91"/>
      <c r="L283" s="91">
        <v>0.0013</v>
      </c>
      <c r="M283" s="91">
        <v>0.0078</v>
      </c>
      <c r="N283" s="91"/>
      <c r="O283" s="91">
        <v>0.0078</v>
      </c>
      <c r="P283" s="94" t="s">
        <v>70</v>
      </c>
      <c r="Q283" s="40">
        <v>2130505</v>
      </c>
      <c r="R283" s="40" t="s">
        <v>337</v>
      </c>
      <c r="S283" s="85"/>
    </row>
    <row r="284" s="63" customFormat="1" ht="39" spans="1:19">
      <c r="A284" s="85">
        <v>4</v>
      </c>
      <c r="B284" s="82" t="s">
        <v>174</v>
      </c>
      <c r="C284" s="82" t="s">
        <v>335</v>
      </c>
      <c r="D284" s="85"/>
      <c r="E284" s="86">
        <v>20.1</v>
      </c>
      <c r="F284" s="82" t="s">
        <v>367</v>
      </c>
      <c r="G284" s="87"/>
      <c r="H284" s="87">
        <v>3</v>
      </c>
      <c r="I284" s="87">
        <v>2</v>
      </c>
      <c r="J284" s="91">
        <v>0.0476</v>
      </c>
      <c r="K284" s="91">
        <v>0.0476</v>
      </c>
      <c r="L284" s="91"/>
      <c r="M284" s="91">
        <v>0.2384</v>
      </c>
      <c r="N284" s="91">
        <v>0.2384</v>
      </c>
      <c r="O284" s="91"/>
      <c r="P284" s="94" t="s">
        <v>70</v>
      </c>
      <c r="Q284" s="40">
        <v>2130505</v>
      </c>
      <c r="R284" s="40" t="s">
        <v>337</v>
      </c>
      <c r="S284" s="85"/>
    </row>
    <row r="285" s="63" customFormat="1" ht="39" spans="1:19">
      <c r="A285" s="85">
        <v>5</v>
      </c>
      <c r="B285" s="82" t="s">
        <v>175</v>
      </c>
      <c r="C285" s="82" t="s">
        <v>335</v>
      </c>
      <c r="D285" s="85"/>
      <c r="E285" s="86">
        <v>6</v>
      </c>
      <c r="F285" s="82" t="s">
        <v>367</v>
      </c>
      <c r="G285" s="87"/>
      <c r="H285" s="87">
        <v>2</v>
      </c>
      <c r="I285" s="87">
        <v>2</v>
      </c>
      <c r="J285" s="91">
        <v>0.0007</v>
      </c>
      <c r="K285" s="91">
        <v>0.0007</v>
      </c>
      <c r="L285" s="91"/>
      <c r="M285" s="91">
        <v>0.0036</v>
      </c>
      <c r="N285" s="91">
        <v>0.0036</v>
      </c>
      <c r="O285" s="91">
        <v>0</v>
      </c>
      <c r="P285" s="94" t="s">
        <v>70</v>
      </c>
      <c r="Q285" s="40">
        <v>2130505</v>
      </c>
      <c r="R285" s="40" t="s">
        <v>337</v>
      </c>
      <c r="S285" s="85"/>
    </row>
    <row r="286" s="63" customFormat="1" ht="39" spans="1:19">
      <c r="A286" s="85">
        <v>6</v>
      </c>
      <c r="B286" s="82" t="s">
        <v>176</v>
      </c>
      <c r="C286" s="82" t="s">
        <v>335</v>
      </c>
      <c r="D286" s="85"/>
      <c r="E286" s="86">
        <v>3.9</v>
      </c>
      <c r="F286" s="82" t="s">
        <v>367</v>
      </c>
      <c r="G286" s="87"/>
      <c r="H286" s="87">
        <v>2</v>
      </c>
      <c r="I286" s="87"/>
      <c r="J286" s="91">
        <v>0.0006</v>
      </c>
      <c r="K286" s="91"/>
      <c r="L286" s="91">
        <v>0.0006</v>
      </c>
      <c r="M286" s="91">
        <v>0.0036</v>
      </c>
      <c r="N286" s="91"/>
      <c r="O286" s="91">
        <v>0.0036</v>
      </c>
      <c r="P286" s="94" t="s">
        <v>70</v>
      </c>
      <c r="Q286" s="40">
        <v>2130505</v>
      </c>
      <c r="R286" s="40" t="s">
        <v>337</v>
      </c>
      <c r="S286" s="85"/>
    </row>
    <row r="287" s="63" customFormat="1" ht="39" spans="1:19">
      <c r="A287" s="85">
        <v>7</v>
      </c>
      <c r="B287" s="82" t="s">
        <v>177</v>
      </c>
      <c r="C287" s="82" t="s">
        <v>335</v>
      </c>
      <c r="D287" s="85"/>
      <c r="E287" s="86">
        <v>68.76</v>
      </c>
      <c r="F287" s="82" t="s">
        <v>367</v>
      </c>
      <c r="G287" s="87"/>
      <c r="H287" s="87">
        <v>4</v>
      </c>
      <c r="I287" s="87">
        <v>4</v>
      </c>
      <c r="J287" s="91"/>
      <c r="K287" s="91">
        <v>0.0023</v>
      </c>
      <c r="L287" s="91">
        <v>0</v>
      </c>
      <c r="M287" s="91">
        <v>0.0023</v>
      </c>
      <c r="N287" s="91">
        <v>0.0092</v>
      </c>
      <c r="O287" s="91">
        <v>0</v>
      </c>
      <c r="P287" s="94" t="s">
        <v>70</v>
      </c>
      <c r="Q287" s="40">
        <v>2130505</v>
      </c>
      <c r="R287" s="40" t="s">
        <v>337</v>
      </c>
      <c r="S287" s="85"/>
    </row>
    <row r="288" s="63" customFormat="1" ht="39" spans="1:19">
      <c r="A288" s="85">
        <v>8</v>
      </c>
      <c r="B288" s="82" t="s">
        <v>371</v>
      </c>
      <c r="C288" s="82" t="s">
        <v>335</v>
      </c>
      <c r="D288" s="85"/>
      <c r="E288" s="86">
        <v>11.4</v>
      </c>
      <c r="F288" s="82" t="s">
        <v>367</v>
      </c>
      <c r="G288" s="87"/>
      <c r="H288" s="87"/>
      <c r="I288" s="87">
        <v>1</v>
      </c>
      <c r="J288" s="91">
        <v>0.0008</v>
      </c>
      <c r="K288" s="91">
        <v>0.0008</v>
      </c>
      <c r="L288" s="91"/>
      <c r="M288" s="91">
        <v>0.0054</v>
      </c>
      <c r="N288" s="91">
        <v>0.0054</v>
      </c>
      <c r="O288" s="91"/>
      <c r="P288" s="94" t="s">
        <v>70</v>
      </c>
      <c r="Q288" s="40">
        <v>2130505</v>
      </c>
      <c r="R288" s="40" t="s">
        <v>337</v>
      </c>
      <c r="S288" s="85"/>
    </row>
    <row r="289" s="63" customFormat="1" ht="39" spans="1:19">
      <c r="A289" s="85">
        <v>9</v>
      </c>
      <c r="B289" s="82" t="s">
        <v>179</v>
      </c>
      <c r="C289" s="82" t="s">
        <v>335</v>
      </c>
      <c r="D289" s="85"/>
      <c r="E289" s="86">
        <v>7.8</v>
      </c>
      <c r="F289" s="82" t="s">
        <v>367</v>
      </c>
      <c r="G289" s="87"/>
      <c r="H289" s="87">
        <v>4</v>
      </c>
      <c r="I289" s="87"/>
      <c r="J289" s="91">
        <v>0.0009</v>
      </c>
      <c r="K289" s="91"/>
      <c r="L289" s="91">
        <v>0.0009</v>
      </c>
      <c r="M289" s="91">
        <v>0.00495</v>
      </c>
      <c r="N289" s="91"/>
      <c r="O289" s="91">
        <v>0.00495</v>
      </c>
      <c r="P289" s="94" t="s">
        <v>70</v>
      </c>
      <c r="Q289" s="40">
        <v>2130505</v>
      </c>
      <c r="R289" s="40" t="s">
        <v>337</v>
      </c>
      <c r="S289" s="85"/>
    </row>
    <row r="290" s="63" customFormat="1" ht="39" spans="1:19">
      <c r="A290" s="85">
        <v>10</v>
      </c>
      <c r="B290" s="82" t="s">
        <v>180</v>
      </c>
      <c r="C290" s="82" t="s">
        <v>335</v>
      </c>
      <c r="D290" s="85"/>
      <c r="E290" s="86">
        <v>1.35</v>
      </c>
      <c r="F290" s="82" t="s">
        <v>367</v>
      </c>
      <c r="G290" s="87"/>
      <c r="H290" s="87">
        <v>1</v>
      </c>
      <c r="I290" s="87"/>
      <c r="J290" s="91">
        <v>0.0003</v>
      </c>
      <c r="K290" s="91"/>
      <c r="L290" s="91">
        <v>0.0003</v>
      </c>
      <c r="M290" s="91">
        <v>0.0012</v>
      </c>
      <c r="N290" s="91"/>
      <c r="O290" s="91">
        <v>0.0012</v>
      </c>
      <c r="P290" s="94" t="s">
        <v>70</v>
      </c>
      <c r="Q290" s="40">
        <v>2130505</v>
      </c>
      <c r="R290" s="40" t="s">
        <v>337</v>
      </c>
      <c r="S290" s="85"/>
    </row>
    <row r="291" s="63" customFormat="1" ht="39" spans="1:19">
      <c r="A291" s="85">
        <v>11</v>
      </c>
      <c r="B291" s="82" t="s">
        <v>181</v>
      </c>
      <c r="C291" s="82" t="s">
        <v>335</v>
      </c>
      <c r="D291" s="85"/>
      <c r="E291" s="86">
        <v>5.4</v>
      </c>
      <c r="F291" s="82" t="s">
        <v>367</v>
      </c>
      <c r="G291" s="87"/>
      <c r="H291" s="87">
        <v>3</v>
      </c>
      <c r="I291" s="87">
        <v>2</v>
      </c>
      <c r="J291" s="91"/>
      <c r="K291" s="91"/>
      <c r="L291" s="91">
        <v>0.0006</v>
      </c>
      <c r="M291" s="91"/>
      <c r="N291" s="91"/>
      <c r="O291" s="91">
        <v>0.0036</v>
      </c>
      <c r="P291" s="94" t="s">
        <v>70</v>
      </c>
      <c r="Q291" s="40">
        <v>2130505</v>
      </c>
      <c r="R291" s="40" t="s">
        <v>337</v>
      </c>
      <c r="S291" s="85"/>
    </row>
    <row r="292" s="63" customFormat="1" ht="39" spans="1:19">
      <c r="A292" s="85">
        <v>12</v>
      </c>
      <c r="B292" s="82" t="s">
        <v>372</v>
      </c>
      <c r="C292" s="82" t="s">
        <v>335</v>
      </c>
      <c r="D292" s="85"/>
      <c r="E292" s="86">
        <v>29.4</v>
      </c>
      <c r="F292" s="82" t="s">
        <v>367</v>
      </c>
      <c r="G292" s="87"/>
      <c r="H292" s="87">
        <v>3</v>
      </c>
      <c r="I292" s="87">
        <v>4</v>
      </c>
      <c r="J292" s="91">
        <v>0.0019</v>
      </c>
      <c r="K292" s="91">
        <v>0</v>
      </c>
      <c r="L292" s="91">
        <v>0.0019</v>
      </c>
      <c r="M292" s="91">
        <v>0.0078</v>
      </c>
      <c r="N292" s="91">
        <v>0</v>
      </c>
      <c r="O292" s="91">
        <v>0.0078</v>
      </c>
      <c r="P292" s="94" t="s">
        <v>70</v>
      </c>
      <c r="Q292" s="40">
        <v>2130505</v>
      </c>
      <c r="R292" s="40" t="s">
        <v>337</v>
      </c>
      <c r="S292" s="85"/>
    </row>
    <row r="293" s="63" customFormat="1" ht="39" spans="1:19">
      <c r="A293" s="85">
        <v>13</v>
      </c>
      <c r="B293" s="82" t="s">
        <v>183</v>
      </c>
      <c r="C293" s="82" t="s">
        <v>335</v>
      </c>
      <c r="D293" s="85"/>
      <c r="E293" s="86">
        <v>18.12</v>
      </c>
      <c r="F293" s="82" t="s">
        <v>367</v>
      </c>
      <c r="G293" s="87"/>
      <c r="H293" s="87" t="s">
        <v>109</v>
      </c>
      <c r="I293" s="87" t="s">
        <v>109</v>
      </c>
      <c r="J293" s="91" t="s">
        <v>353</v>
      </c>
      <c r="K293" s="91"/>
      <c r="L293" s="91" t="s">
        <v>353</v>
      </c>
      <c r="M293" s="91" t="s">
        <v>251</v>
      </c>
      <c r="N293" s="91"/>
      <c r="O293" s="91" t="s">
        <v>251</v>
      </c>
      <c r="P293" s="94" t="s">
        <v>70</v>
      </c>
      <c r="Q293" s="40">
        <v>2130505</v>
      </c>
      <c r="R293" s="40" t="s">
        <v>337</v>
      </c>
      <c r="S293" s="85"/>
    </row>
    <row r="294" s="62" customFormat="1" ht="27" customHeight="1" spans="1:19">
      <c r="A294" s="74">
        <v>5.3</v>
      </c>
      <c r="B294" s="75" t="s">
        <v>184</v>
      </c>
      <c r="C294" s="75" t="s">
        <v>335</v>
      </c>
      <c r="D294" s="83">
        <f>SUM(D295:D306)</f>
        <v>0</v>
      </c>
      <c r="E294" s="83">
        <f>SUM(E295:E306)</f>
        <v>46.824</v>
      </c>
      <c r="F294" s="76"/>
      <c r="G294" s="76"/>
      <c r="H294" s="76"/>
      <c r="I294" s="76"/>
      <c r="J294" s="90"/>
      <c r="K294" s="90"/>
      <c r="L294" s="90"/>
      <c r="M294" s="90"/>
      <c r="N294" s="90"/>
      <c r="O294" s="90"/>
      <c r="P294" s="94"/>
      <c r="Q294" s="40"/>
      <c r="R294" s="40"/>
      <c r="S294" s="74"/>
    </row>
    <row r="295" s="63" customFormat="1" ht="39" spans="1:19">
      <c r="A295" s="85">
        <v>1</v>
      </c>
      <c r="B295" s="82" t="s">
        <v>373</v>
      </c>
      <c r="C295" s="82" t="s">
        <v>335</v>
      </c>
      <c r="D295" s="85"/>
      <c r="E295" s="86">
        <v>0.64</v>
      </c>
      <c r="F295" s="82" t="s">
        <v>186</v>
      </c>
      <c r="G295" s="87"/>
      <c r="H295" s="87"/>
      <c r="I295" s="87"/>
      <c r="J295" s="91"/>
      <c r="K295" s="91"/>
      <c r="L295" s="91"/>
      <c r="M295" s="91"/>
      <c r="N295" s="91"/>
      <c r="O295" s="91"/>
      <c r="P295" s="94" t="s">
        <v>70</v>
      </c>
      <c r="Q295" s="40">
        <v>2130505</v>
      </c>
      <c r="R295" s="40" t="s">
        <v>337</v>
      </c>
      <c r="S295" s="85"/>
    </row>
    <row r="296" s="63" customFormat="1" ht="39" spans="1:19">
      <c r="A296" s="85">
        <v>2</v>
      </c>
      <c r="B296" s="82" t="s">
        <v>374</v>
      </c>
      <c r="C296" s="82" t="s">
        <v>335</v>
      </c>
      <c r="D296" s="85"/>
      <c r="E296" s="86">
        <v>6.16</v>
      </c>
      <c r="F296" s="82" t="s">
        <v>186</v>
      </c>
      <c r="G296" s="87"/>
      <c r="H296" s="87">
        <v>4</v>
      </c>
      <c r="I296" s="87">
        <v>1</v>
      </c>
      <c r="J296" s="91" t="s">
        <v>375</v>
      </c>
      <c r="K296" s="91"/>
      <c r="L296" s="91" t="s">
        <v>375</v>
      </c>
      <c r="M296" s="91" t="s">
        <v>376</v>
      </c>
      <c r="N296" s="91"/>
      <c r="O296" s="91" t="s">
        <v>376</v>
      </c>
      <c r="P296" s="94" t="s">
        <v>70</v>
      </c>
      <c r="Q296" s="40">
        <v>2130505</v>
      </c>
      <c r="R296" s="40" t="s">
        <v>337</v>
      </c>
      <c r="S296" s="85"/>
    </row>
    <row r="297" s="63" customFormat="1" ht="39" spans="1:19">
      <c r="A297" s="85">
        <v>3</v>
      </c>
      <c r="B297" s="82" t="s">
        <v>377</v>
      </c>
      <c r="C297" s="82" t="s">
        <v>335</v>
      </c>
      <c r="D297" s="85"/>
      <c r="E297" s="86">
        <v>1.76</v>
      </c>
      <c r="F297" s="82" t="s">
        <v>186</v>
      </c>
      <c r="G297" s="87"/>
      <c r="H297" s="87">
        <v>1</v>
      </c>
      <c r="I297" s="87">
        <v>1</v>
      </c>
      <c r="J297" s="91">
        <v>0.0009</v>
      </c>
      <c r="K297" s="91"/>
      <c r="L297" s="91">
        <v>0.0009</v>
      </c>
      <c r="M297" s="91">
        <v>0.0027</v>
      </c>
      <c r="N297" s="91"/>
      <c r="O297" s="91">
        <v>0.0027</v>
      </c>
      <c r="P297" s="94" t="s">
        <v>70</v>
      </c>
      <c r="Q297" s="40">
        <v>2130505</v>
      </c>
      <c r="R297" s="40" t="s">
        <v>337</v>
      </c>
      <c r="S297" s="85"/>
    </row>
    <row r="298" s="63" customFormat="1" ht="39" spans="1:19">
      <c r="A298" s="85">
        <v>4</v>
      </c>
      <c r="B298" s="82" t="s">
        <v>378</v>
      </c>
      <c r="C298" s="82" t="s">
        <v>335</v>
      </c>
      <c r="D298" s="85"/>
      <c r="E298" s="86">
        <v>2.96</v>
      </c>
      <c r="F298" s="82" t="s">
        <v>186</v>
      </c>
      <c r="G298" s="87"/>
      <c r="H298" s="87">
        <v>5</v>
      </c>
      <c r="I298" s="87"/>
      <c r="J298" s="91">
        <v>0.0012</v>
      </c>
      <c r="K298" s="91"/>
      <c r="L298" s="91">
        <v>0.0012</v>
      </c>
      <c r="M298" s="91">
        <v>0.0068</v>
      </c>
      <c r="N298" s="91"/>
      <c r="O298" s="91">
        <v>0.0068</v>
      </c>
      <c r="P298" s="94" t="s">
        <v>70</v>
      </c>
      <c r="Q298" s="40">
        <v>2130505</v>
      </c>
      <c r="R298" s="40" t="s">
        <v>337</v>
      </c>
      <c r="S298" s="85"/>
    </row>
    <row r="299" s="63" customFormat="1" ht="39" spans="1:19">
      <c r="A299" s="85">
        <v>5</v>
      </c>
      <c r="B299" s="82" t="s">
        <v>379</v>
      </c>
      <c r="C299" s="82" t="s">
        <v>335</v>
      </c>
      <c r="D299" s="85"/>
      <c r="E299" s="86">
        <v>13.688</v>
      </c>
      <c r="F299" s="82" t="s">
        <v>186</v>
      </c>
      <c r="G299" s="87"/>
      <c r="H299" s="87">
        <v>4</v>
      </c>
      <c r="I299" s="87">
        <v>3</v>
      </c>
      <c r="J299" s="91">
        <v>0.0589</v>
      </c>
      <c r="K299" s="91">
        <v>0.0589</v>
      </c>
      <c r="L299" s="91"/>
      <c r="M299" s="91">
        <v>0.2837</v>
      </c>
      <c r="N299" s="91">
        <v>0.2837</v>
      </c>
      <c r="O299" s="91"/>
      <c r="P299" s="94" t="s">
        <v>70</v>
      </c>
      <c r="Q299" s="40">
        <v>2130505</v>
      </c>
      <c r="R299" s="40" t="s">
        <v>337</v>
      </c>
      <c r="S299" s="85"/>
    </row>
    <row r="300" s="63" customFormat="1" ht="39" spans="1:19">
      <c r="A300" s="85">
        <v>6</v>
      </c>
      <c r="B300" s="82" t="s">
        <v>380</v>
      </c>
      <c r="C300" s="82" t="s">
        <v>335</v>
      </c>
      <c r="D300" s="85"/>
      <c r="E300" s="86">
        <v>6.736</v>
      </c>
      <c r="F300" s="82" t="s">
        <v>186</v>
      </c>
      <c r="G300" s="87"/>
      <c r="H300" s="87">
        <v>1</v>
      </c>
      <c r="I300" s="87">
        <v>5</v>
      </c>
      <c r="J300" s="91">
        <v>0.0022</v>
      </c>
      <c r="K300" s="91">
        <v>0.0022</v>
      </c>
      <c r="L300" s="91"/>
      <c r="M300" s="91">
        <v>0.0096</v>
      </c>
      <c r="N300" s="91">
        <v>0.0096</v>
      </c>
      <c r="O300" s="91">
        <v>0</v>
      </c>
      <c r="P300" s="94" t="s">
        <v>70</v>
      </c>
      <c r="Q300" s="40">
        <v>2130505</v>
      </c>
      <c r="R300" s="40" t="s">
        <v>337</v>
      </c>
      <c r="S300" s="85"/>
    </row>
    <row r="301" s="63" customFormat="1" ht="39" spans="1:19">
      <c r="A301" s="85">
        <v>7</v>
      </c>
      <c r="B301" s="82" t="s">
        <v>381</v>
      </c>
      <c r="C301" s="82" t="s">
        <v>335</v>
      </c>
      <c r="D301" s="85"/>
      <c r="E301" s="86">
        <v>1.76</v>
      </c>
      <c r="F301" s="82" t="s">
        <v>186</v>
      </c>
      <c r="G301" s="87"/>
      <c r="H301" s="87">
        <v>1</v>
      </c>
      <c r="I301" s="87">
        <v>1</v>
      </c>
      <c r="J301" s="91">
        <v>0.0007</v>
      </c>
      <c r="K301" s="91"/>
      <c r="L301" s="91">
        <v>0.0007</v>
      </c>
      <c r="M301" s="91">
        <v>0.0044</v>
      </c>
      <c r="N301" s="91"/>
      <c r="O301" s="91">
        <v>0.0044</v>
      </c>
      <c r="P301" s="94" t="s">
        <v>70</v>
      </c>
      <c r="Q301" s="40">
        <v>2130505</v>
      </c>
      <c r="R301" s="40" t="s">
        <v>337</v>
      </c>
      <c r="S301" s="85"/>
    </row>
    <row r="302" s="63" customFormat="1" ht="39" spans="1:19">
      <c r="A302" s="85">
        <v>8</v>
      </c>
      <c r="B302" s="82" t="s">
        <v>382</v>
      </c>
      <c r="C302" s="82" t="s">
        <v>335</v>
      </c>
      <c r="D302" s="85"/>
      <c r="E302" s="86">
        <v>1.44</v>
      </c>
      <c r="F302" s="82" t="s">
        <v>186</v>
      </c>
      <c r="G302" s="87"/>
      <c r="H302" s="87">
        <v>4</v>
      </c>
      <c r="I302" s="87">
        <v>1</v>
      </c>
      <c r="J302" s="91"/>
      <c r="K302" s="91">
        <v>0.0023</v>
      </c>
      <c r="L302" s="91">
        <v>0</v>
      </c>
      <c r="M302" s="91">
        <v>0.0023</v>
      </c>
      <c r="N302" s="91">
        <v>0.0092</v>
      </c>
      <c r="O302" s="91">
        <v>0</v>
      </c>
      <c r="P302" s="94" t="s">
        <v>70</v>
      </c>
      <c r="Q302" s="40">
        <v>2130505</v>
      </c>
      <c r="R302" s="40" t="s">
        <v>337</v>
      </c>
      <c r="S302" s="85"/>
    </row>
    <row r="303" s="63" customFormat="1" ht="39" spans="1:19">
      <c r="A303" s="85">
        <v>9</v>
      </c>
      <c r="B303" s="82" t="s">
        <v>383</v>
      </c>
      <c r="C303" s="82" t="s">
        <v>335</v>
      </c>
      <c r="D303" s="85"/>
      <c r="E303" s="86">
        <v>1.28</v>
      </c>
      <c r="F303" s="82" t="s">
        <v>186</v>
      </c>
      <c r="G303" s="87"/>
      <c r="H303" s="87">
        <v>4</v>
      </c>
      <c r="I303" s="87"/>
      <c r="J303" s="91">
        <v>0.0007</v>
      </c>
      <c r="K303" s="91"/>
      <c r="L303" s="91">
        <v>0.0007</v>
      </c>
      <c r="M303" s="91">
        <v>0.00385</v>
      </c>
      <c r="N303" s="91"/>
      <c r="O303" s="91">
        <v>0.00385</v>
      </c>
      <c r="P303" s="94" t="s">
        <v>70</v>
      </c>
      <c r="Q303" s="40">
        <v>2130505</v>
      </c>
      <c r="R303" s="40" t="s">
        <v>337</v>
      </c>
      <c r="S303" s="85"/>
    </row>
    <row r="304" s="63" customFormat="1" ht="39" spans="1:19">
      <c r="A304" s="85">
        <v>10</v>
      </c>
      <c r="B304" s="82" t="s">
        <v>384</v>
      </c>
      <c r="C304" s="82" t="s">
        <v>335</v>
      </c>
      <c r="D304" s="85"/>
      <c r="E304" s="86">
        <v>5.68</v>
      </c>
      <c r="F304" s="82" t="s">
        <v>186</v>
      </c>
      <c r="G304" s="87"/>
      <c r="H304" s="87">
        <v>11</v>
      </c>
      <c r="I304" s="87"/>
      <c r="J304" s="91">
        <v>0.0036</v>
      </c>
      <c r="K304" s="91"/>
      <c r="L304" s="91">
        <v>0.0036</v>
      </c>
      <c r="M304" s="91">
        <v>0.0144</v>
      </c>
      <c r="N304" s="91"/>
      <c r="O304" s="91">
        <v>0.0144</v>
      </c>
      <c r="P304" s="94" t="s">
        <v>70</v>
      </c>
      <c r="Q304" s="40">
        <v>2130505</v>
      </c>
      <c r="R304" s="40" t="s">
        <v>337</v>
      </c>
      <c r="S304" s="85"/>
    </row>
    <row r="305" s="63" customFormat="1" ht="39" spans="1:19">
      <c r="A305" s="85">
        <v>11</v>
      </c>
      <c r="B305" s="82" t="s">
        <v>385</v>
      </c>
      <c r="C305" s="82" t="s">
        <v>335</v>
      </c>
      <c r="D305" s="85"/>
      <c r="E305" s="86">
        <v>0.16</v>
      </c>
      <c r="F305" s="82" t="s">
        <v>186</v>
      </c>
      <c r="G305" s="87"/>
      <c r="H305" s="87"/>
      <c r="I305" s="87">
        <v>1</v>
      </c>
      <c r="J305" s="91"/>
      <c r="K305" s="91"/>
      <c r="L305" s="91">
        <v>0.0001</v>
      </c>
      <c r="M305" s="91"/>
      <c r="N305" s="91"/>
      <c r="O305" s="91">
        <v>0.0008</v>
      </c>
      <c r="P305" s="94" t="s">
        <v>70</v>
      </c>
      <c r="Q305" s="40">
        <v>2130505</v>
      </c>
      <c r="R305" s="40" t="s">
        <v>337</v>
      </c>
      <c r="S305" s="85"/>
    </row>
    <row r="306" s="63" customFormat="1" ht="39" spans="1:19">
      <c r="A306" s="85">
        <v>12</v>
      </c>
      <c r="B306" s="82" t="s">
        <v>386</v>
      </c>
      <c r="C306" s="82" t="s">
        <v>335</v>
      </c>
      <c r="D306" s="85"/>
      <c r="E306" s="86">
        <v>4.56</v>
      </c>
      <c r="F306" s="82" t="s">
        <v>186</v>
      </c>
      <c r="G306" s="87"/>
      <c r="H306" s="87" t="s">
        <v>98</v>
      </c>
      <c r="I306" s="87" t="s">
        <v>122</v>
      </c>
      <c r="J306" s="91" t="s">
        <v>387</v>
      </c>
      <c r="K306" s="91"/>
      <c r="L306" s="91" t="s">
        <v>387</v>
      </c>
      <c r="M306" s="91" t="s">
        <v>336</v>
      </c>
      <c r="N306" s="91"/>
      <c r="O306" s="91" t="s">
        <v>336</v>
      </c>
      <c r="P306" s="94" t="s">
        <v>70</v>
      </c>
      <c r="Q306" s="40">
        <v>2130505</v>
      </c>
      <c r="R306" s="40" t="s">
        <v>337</v>
      </c>
      <c r="S306" s="85"/>
    </row>
    <row r="307" s="62" customFormat="1" ht="31" customHeight="1" spans="1:19">
      <c r="A307" s="74">
        <v>5.4</v>
      </c>
      <c r="B307" s="75" t="s">
        <v>224</v>
      </c>
      <c r="C307" s="75" t="s">
        <v>335</v>
      </c>
      <c r="D307" s="83">
        <f>SUM(D308:D316)</f>
        <v>0</v>
      </c>
      <c r="E307" s="83">
        <f>SUM(E308:E316)</f>
        <v>44.55</v>
      </c>
      <c r="F307" s="76"/>
      <c r="G307" s="76"/>
      <c r="H307" s="76"/>
      <c r="I307" s="76"/>
      <c r="J307" s="90"/>
      <c r="K307" s="90"/>
      <c r="L307" s="90"/>
      <c r="M307" s="90"/>
      <c r="N307" s="90"/>
      <c r="O307" s="90"/>
      <c r="P307" s="94"/>
      <c r="Q307" s="40"/>
      <c r="R307" s="40"/>
      <c r="S307" s="74"/>
    </row>
    <row r="308" s="63" customFormat="1" ht="39" spans="1:19">
      <c r="A308" s="85">
        <v>1</v>
      </c>
      <c r="B308" s="82" t="s">
        <v>225</v>
      </c>
      <c r="C308" s="82" t="s">
        <v>335</v>
      </c>
      <c r="D308" s="85"/>
      <c r="E308" s="86">
        <v>4.2</v>
      </c>
      <c r="F308" s="82" t="s">
        <v>388</v>
      </c>
      <c r="G308" s="87"/>
      <c r="H308" s="87"/>
      <c r="I308" s="87" t="s">
        <v>98</v>
      </c>
      <c r="J308" s="91" t="s">
        <v>368</v>
      </c>
      <c r="K308" s="91"/>
      <c r="L308" s="91" t="s">
        <v>368</v>
      </c>
      <c r="M308" s="91" t="s">
        <v>389</v>
      </c>
      <c r="N308" s="91"/>
      <c r="O308" s="91" t="s">
        <v>389</v>
      </c>
      <c r="P308" s="94" t="s">
        <v>70</v>
      </c>
      <c r="Q308" s="40">
        <v>2130505</v>
      </c>
      <c r="R308" s="40" t="s">
        <v>337</v>
      </c>
      <c r="S308" s="85"/>
    </row>
    <row r="309" s="63" customFormat="1" ht="39" spans="1:19">
      <c r="A309" s="85">
        <v>2</v>
      </c>
      <c r="B309" s="82" t="s">
        <v>227</v>
      </c>
      <c r="C309" s="82" t="s">
        <v>335</v>
      </c>
      <c r="D309" s="85"/>
      <c r="E309" s="86">
        <v>5.25</v>
      </c>
      <c r="F309" s="82" t="s">
        <v>388</v>
      </c>
      <c r="G309" s="87"/>
      <c r="H309" s="87">
        <v>1</v>
      </c>
      <c r="I309" s="87">
        <v>1</v>
      </c>
      <c r="J309" s="91" t="s">
        <v>390</v>
      </c>
      <c r="K309" s="91"/>
      <c r="L309" s="91" t="s">
        <v>390</v>
      </c>
      <c r="M309" s="91" t="s">
        <v>391</v>
      </c>
      <c r="N309" s="91"/>
      <c r="O309" s="91" t="s">
        <v>391</v>
      </c>
      <c r="P309" s="94" t="s">
        <v>70</v>
      </c>
      <c r="Q309" s="40">
        <v>2130505</v>
      </c>
      <c r="R309" s="40" t="s">
        <v>337</v>
      </c>
      <c r="S309" s="85"/>
    </row>
    <row r="310" s="63" customFormat="1" ht="39" spans="1:19">
      <c r="A310" s="85">
        <v>3</v>
      </c>
      <c r="B310" s="82" t="s">
        <v>228</v>
      </c>
      <c r="C310" s="82" t="s">
        <v>335</v>
      </c>
      <c r="D310" s="85"/>
      <c r="E310" s="86">
        <v>3.75</v>
      </c>
      <c r="F310" s="82" t="s">
        <v>388</v>
      </c>
      <c r="G310" s="87"/>
      <c r="H310" s="87" t="s">
        <v>109</v>
      </c>
      <c r="I310" s="87"/>
      <c r="J310" s="91" t="s">
        <v>392</v>
      </c>
      <c r="K310" s="91"/>
      <c r="L310" s="91" t="s">
        <v>392</v>
      </c>
      <c r="M310" s="91" t="s">
        <v>393</v>
      </c>
      <c r="N310" s="91"/>
      <c r="O310" s="91" t="s">
        <v>393</v>
      </c>
      <c r="P310" s="94" t="s">
        <v>70</v>
      </c>
      <c r="Q310" s="40">
        <v>2130505</v>
      </c>
      <c r="R310" s="40" t="s">
        <v>337</v>
      </c>
      <c r="S310" s="85"/>
    </row>
    <row r="311" s="63" customFormat="1" ht="39" spans="1:19">
      <c r="A311" s="85">
        <v>4</v>
      </c>
      <c r="B311" s="82" t="s">
        <v>231</v>
      </c>
      <c r="C311" s="82" t="s">
        <v>335</v>
      </c>
      <c r="D311" s="85"/>
      <c r="E311" s="86">
        <v>7.35</v>
      </c>
      <c r="F311" s="82" t="s">
        <v>388</v>
      </c>
      <c r="G311" s="87"/>
      <c r="H311" s="87">
        <v>0</v>
      </c>
      <c r="I311" s="87">
        <v>2</v>
      </c>
      <c r="J311" s="91">
        <v>0.0194</v>
      </c>
      <c r="K311" s="91">
        <v>0.0194</v>
      </c>
      <c r="L311" s="91"/>
      <c r="M311" s="91">
        <v>0.101</v>
      </c>
      <c r="N311" s="91">
        <v>0.101</v>
      </c>
      <c r="O311" s="91"/>
      <c r="P311" s="94" t="s">
        <v>70</v>
      </c>
      <c r="Q311" s="40">
        <v>2130505</v>
      </c>
      <c r="R311" s="40" t="s">
        <v>337</v>
      </c>
      <c r="S311" s="85"/>
    </row>
    <row r="312" s="63" customFormat="1" ht="39" spans="1:19">
      <c r="A312" s="85">
        <v>5</v>
      </c>
      <c r="B312" s="82" t="s">
        <v>232</v>
      </c>
      <c r="C312" s="82" t="s">
        <v>335</v>
      </c>
      <c r="D312" s="85"/>
      <c r="E312" s="86">
        <v>3.15</v>
      </c>
      <c r="F312" s="82" t="s">
        <v>388</v>
      </c>
      <c r="G312" s="87"/>
      <c r="H312" s="87">
        <v>2</v>
      </c>
      <c r="I312" s="87">
        <v>3</v>
      </c>
      <c r="J312" s="91">
        <v>0.0027</v>
      </c>
      <c r="K312" s="91">
        <v>0.0027</v>
      </c>
      <c r="L312" s="91"/>
      <c r="M312" s="91">
        <v>0.0104</v>
      </c>
      <c r="N312" s="91">
        <v>0.0104</v>
      </c>
      <c r="O312" s="91">
        <v>0</v>
      </c>
      <c r="P312" s="94" t="s">
        <v>70</v>
      </c>
      <c r="Q312" s="40">
        <v>2130505</v>
      </c>
      <c r="R312" s="40" t="s">
        <v>337</v>
      </c>
      <c r="S312" s="85"/>
    </row>
    <row r="313" s="63" customFormat="1" ht="39" spans="1:19">
      <c r="A313" s="85">
        <v>6</v>
      </c>
      <c r="B313" s="82" t="s">
        <v>233</v>
      </c>
      <c r="C313" s="82" t="s">
        <v>335</v>
      </c>
      <c r="D313" s="85"/>
      <c r="E313" s="86">
        <v>0.9</v>
      </c>
      <c r="F313" s="82" t="s">
        <v>388</v>
      </c>
      <c r="G313" s="87"/>
      <c r="H313" s="87">
        <v>1</v>
      </c>
      <c r="I313" s="87">
        <v>1</v>
      </c>
      <c r="J313" s="91"/>
      <c r="K313" s="91">
        <v>0.061</v>
      </c>
      <c r="L313" s="91">
        <v>0</v>
      </c>
      <c r="M313" s="91">
        <v>0.061</v>
      </c>
      <c r="N313" s="91">
        <v>0.244</v>
      </c>
      <c r="O313" s="91">
        <v>0</v>
      </c>
      <c r="P313" s="94" t="s">
        <v>70</v>
      </c>
      <c r="Q313" s="40">
        <v>2130505</v>
      </c>
      <c r="R313" s="40" t="s">
        <v>337</v>
      </c>
      <c r="S313" s="85"/>
    </row>
    <row r="314" s="63" customFormat="1" ht="39" spans="1:19">
      <c r="A314" s="85">
        <v>7</v>
      </c>
      <c r="B314" s="82" t="s">
        <v>234</v>
      </c>
      <c r="C314" s="82" t="s">
        <v>335</v>
      </c>
      <c r="D314" s="85"/>
      <c r="E314" s="86">
        <v>1.8</v>
      </c>
      <c r="F314" s="82" t="s">
        <v>388</v>
      </c>
      <c r="G314" s="87"/>
      <c r="H314" s="87">
        <v>1</v>
      </c>
      <c r="I314" s="87">
        <v>1</v>
      </c>
      <c r="J314" s="91">
        <v>0.0012</v>
      </c>
      <c r="K314" s="91"/>
      <c r="L314" s="91">
        <v>0.0012</v>
      </c>
      <c r="M314" s="91">
        <v>0.0066</v>
      </c>
      <c r="N314" s="91"/>
      <c r="O314" s="91">
        <v>0.0066</v>
      </c>
      <c r="P314" s="94" t="s">
        <v>70</v>
      </c>
      <c r="Q314" s="40">
        <v>2130505</v>
      </c>
      <c r="R314" s="40" t="s">
        <v>337</v>
      </c>
      <c r="S314" s="85"/>
    </row>
    <row r="315" s="63" customFormat="1" ht="39" spans="1:19">
      <c r="A315" s="85">
        <v>8</v>
      </c>
      <c r="B315" s="82" t="s">
        <v>235</v>
      </c>
      <c r="C315" s="82" t="s">
        <v>335</v>
      </c>
      <c r="D315" s="85"/>
      <c r="E315" s="86">
        <v>4.65</v>
      </c>
      <c r="F315" s="82" t="s">
        <v>388</v>
      </c>
      <c r="G315" s="87"/>
      <c r="H315" s="87">
        <v>5</v>
      </c>
      <c r="I315" s="87"/>
      <c r="J315" s="91">
        <v>0.0031</v>
      </c>
      <c r="K315" s="91"/>
      <c r="L315" s="91">
        <v>0.0031</v>
      </c>
      <c r="M315" s="91">
        <v>0.0124</v>
      </c>
      <c r="N315" s="91"/>
      <c r="O315" s="91">
        <v>0.0124</v>
      </c>
      <c r="P315" s="94" t="s">
        <v>70</v>
      </c>
      <c r="Q315" s="40">
        <v>2130505</v>
      </c>
      <c r="R315" s="40" t="s">
        <v>337</v>
      </c>
      <c r="S315" s="85"/>
    </row>
    <row r="316" s="63" customFormat="1" ht="39" spans="1:19">
      <c r="A316" s="85">
        <v>9</v>
      </c>
      <c r="B316" s="82" t="s">
        <v>236</v>
      </c>
      <c r="C316" s="82" t="s">
        <v>335</v>
      </c>
      <c r="D316" s="85"/>
      <c r="E316" s="86">
        <v>13.5</v>
      </c>
      <c r="F316" s="82" t="s">
        <v>388</v>
      </c>
      <c r="G316" s="87"/>
      <c r="H316" s="87">
        <v>5</v>
      </c>
      <c r="I316" s="87">
        <v>4</v>
      </c>
      <c r="J316" s="91"/>
      <c r="K316" s="91"/>
      <c r="L316" s="91">
        <v>0.0088</v>
      </c>
      <c r="M316" s="91"/>
      <c r="N316" s="91"/>
      <c r="O316" s="91">
        <v>0.044</v>
      </c>
      <c r="P316" s="94" t="s">
        <v>70</v>
      </c>
      <c r="Q316" s="40">
        <v>2130505</v>
      </c>
      <c r="R316" s="40" t="s">
        <v>337</v>
      </c>
      <c r="S316" s="85"/>
    </row>
    <row r="317" s="62" customFormat="1" ht="30.25" customHeight="1" spans="1:19">
      <c r="A317" s="74">
        <v>5.5</v>
      </c>
      <c r="B317" s="75" t="s">
        <v>252</v>
      </c>
      <c r="C317" s="75" t="s">
        <v>335</v>
      </c>
      <c r="D317" s="83">
        <f>SUM(D318:D330)</f>
        <v>0</v>
      </c>
      <c r="E317" s="83">
        <f>SUM(E318:E330)</f>
        <v>224</v>
      </c>
      <c r="F317" s="76"/>
      <c r="G317" s="76"/>
      <c r="H317" s="76"/>
      <c r="I317" s="76"/>
      <c r="J317" s="90"/>
      <c r="K317" s="90"/>
      <c r="L317" s="90"/>
      <c r="M317" s="90"/>
      <c r="N317" s="90"/>
      <c r="O317" s="90"/>
      <c r="P317" s="94"/>
      <c r="Q317" s="40"/>
      <c r="R317" s="40"/>
      <c r="S317" s="74"/>
    </row>
    <row r="318" s="63" customFormat="1" ht="40" customHeight="1" spans="1:19">
      <c r="A318" s="85">
        <v>1</v>
      </c>
      <c r="B318" s="82" t="s">
        <v>394</v>
      </c>
      <c r="C318" s="82" t="s">
        <v>335</v>
      </c>
      <c r="D318" s="85"/>
      <c r="E318" s="86">
        <v>4</v>
      </c>
      <c r="F318" s="82" t="s">
        <v>388</v>
      </c>
      <c r="G318" s="87"/>
      <c r="H318" s="87"/>
      <c r="I318" s="87">
        <v>1</v>
      </c>
      <c r="J318" s="93">
        <v>0.0005</v>
      </c>
      <c r="K318" s="91"/>
      <c r="L318" s="93">
        <v>0.0005</v>
      </c>
      <c r="M318" s="93">
        <v>0.0026</v>
      </c>
      <c r="N318" s="91"/>
      <c r="O318" s="93">
        <v>0.0026</v>
      </c>
      <c r="P318" s="94" t="s">
        <v>70</v>
      </c>
      <c r="Q318" s="40">
        <v>2130505</v>
      </c>
      <c r="R318" s="40" t="s">
        <v>337</v>
      </c>
      <c r="S318" s="85"/>
    </row>
    <row r="319" s="63" customFormat="1" ht="40" customHeight="1" spans="1:19">
      <c r="A319" s="85">
        <v>2</v>
      </c>
      <c r="B319" s="82" t="s">
        <v>253</v>
      </c>
      <c r="C319" s="82" t="s">
        <v>335</v>
      </c>
      <c r="D319" s="85"/>
      <c r="E319" s="86">
        <v>26.4</v>
      </c>
      <c r="F319" s="82" t="s">
        <v>388</v>
      </c>
      <c r="G319" s="87"/>
      <c r="H319" s="87">
        <v>2</v>
      </c>
      <c r="I319" s="87">
        <v>2</v>
      </c>
      <c r="J319" s="93">
        <v>0.0031</v>
      </c>
      <c r="K319" s="91"/>
      <c r="L319" s="93">
        <v>0.0031</v>
      </c>
      <c r="M319" s="93">
        <v>0.0179</v>
      </c>
      <c r="N319" s="91"/>
      <c r="O319" s="93">
        <v>0.0179</v>
      </c>
      <c r="P319" s="94" t="s">
        <v>70</v>
      </c>
      <c r="Q319" s="40">
        <v>2130505</v>
      </c>
      <c r="R319" s="40" t="s">
        <v>337</v>
      </c>
      <c r="S319" s="85"/>
    </row>
    <row r="320" s="63" customFormat="1" ht="40" customHeight="1" spans="1:19">
      <c r="A320" s="85">
        <v>3</v>
      </c>
      <c r="B320" s="82" t="s">
        <v>256</v>
      </c>
      <c r="C320" s="82" t="s">
        <v>335</v>
      </c>
      <c r="D320" s="85"/>
      <c r="E320" s="86">
        <v>15.2</v>
      </c>
      <c r="F320" s="82" t="s">
        <v>388</v>
      </c>
      <c r="G320" s="87"/>
      <c r="H320" s="93">
        <v>2</v>
      </c>
      <c r="I320" s="93">
        <v>1</v>
      </c>
      <c r="J320" s="93">
        <v>0.0019</v>
      </c>
      <c r="K320" s="91"/>
      <c r="L320" s="93">
        <v>0.0019</v>
      </c>
      <c r="M320" s="93">
        <v>0.0086</v>
      </c>
      <c r="N320" s="91"/>
      <c r="O320" s="93">
        <v>0.0086</v>
      </c>
      <c r="P320" s="94" t="s">
        <v>70</v>
      </c>
      <c r="Q320" s="40">
        <v>2130505</v>
      </c>
      <c r="R320" s="40" t="s">
        <v>337</v>
      </c>
      <c r="S320" s="85"/>
    </row>
    <row r="321" s="63" customFormat="1" ht="40" customHeight="1" spans="1:19">
      <c r="A321" s="85">
        <v>4</v>
      </c>
      <c r="B321" s="82" t="s">
        <v>395</v>
      </c>
      <c r="C321" s="82" t="s">
        <v>335</v>
      </c>
      <c r="D321" s="85"/>
      <c r="E321" s="86">
        <v>17.6</v>
      </c>
      <c r="F321" s="82" t="s">
        <v>388</v>
      </c>
      <c r="G321" s="87"/>
      <c r="H321" s="87">
        <v>3</v>
      </c>
      <c r="I321" s="87">
        <v>0</v>
      </c>
      <c r="J321" s="91">
        <v>0.0022</v>
      </c>
      <c r="K321" s="91">
        <v>0</v>
      </c>
      <c r="L321" s="91">
        <v>0.0022</v>
      </c>
      <c r="M321" s="91">
        <v>0.0111</v>
      </c>
      <c r="N321" s="91">
        <v>0</v>
      </c>
      <c r="O321" s="91">
        <v>0.0111</v>
      </c>
      <c r="P321" s="94" t="s">
        <v>70</v>
      </c>
      <c r="Q321" s="40">
        <v>2130505</v>
      </c>
      <c r="R321" s="40" t="s">
        <v>337</v>
      </c>
      <c r="S321" s="85"/>
    </row>
    <row r="322" s="63" customFormat="1" ht="40" customHeight="1" spans="1:19">
      <c r="A322" s="85">
        <v>5</v>
      </c>
      <c r="B322" s="82" t="s">
        <v>259</v>
      </c>
      <c r="C322" s="82" t="s">
        <v>335</v>
      </c>
      <c r="D322" s="85"/>
      <c r="E322" s="86">
        <v>52.8</v>
      </c>
      <c r="F322" s="82" t="s">
        <v>388</v>
      </c>
      <c r="G322" s="87"/>
      <c r="H322" s="87">
        <v>3</v>
      </c>
      <c r="I322" s="87">
        <v>3</v>
      </c>
      <c r="J322" s="91">
        <v>0.0194</v>
      </c>
      <c r="K322" s="91">
        <v>0.0194</v>
      </c>
      <c r="L322" s="91"/>
      <c r="M322" s="91">
        <v>0.101</v>
      </c>
      <c r="N322" s="91">
        <v>0.101</v>
      </c>
      <c r="O322" s="91"/>
      <c r="P322" s="94" t="s">
        <v>70</v>
      </c>
      <c r="Q322" s="40">
        <v>2130505</v>
      </c>
      <c r="R322" s="40" t="s">
        <v>337</v>
      </c>
      <c r="S322" s="85"/>
    </row>
    <row r="323" s="63" customFormat="1" ht="40" customHeight="1" spans="1:19">
      <c r="A323" s="85">
        <v>6</v>
      </c>
      <c r="B323" s="82" t="s">
        <v>260</v>
      </c>
      <c r="C323" s="82" t="s">
        <v>335</v>
      </c>
      <c r="D323" s="85"/>
      <c r="E323" s="86">
        <v>28</v>
      </c>
      <c r="F323" s="82" t="s">
        <v>388</v>
      </c>
      <c r="G323" s="87"/>
      <c r="H323" s="87">
        <v>2</v>
      </c>
      <c r="I323" s="87">
        <v>5</v>
      </c>
      <c r="J323" s="91">
        <v>0.0041</v>
      </c>
      <c r="K323" s="91">
        <v>0.0041</v>
      </c>
      <c r="L323" s="91"/>
      <c r="M323" s="91">
        <v>0.0207</v>
      </c>
      <c r="N323" s="91">
        <v>0.0207</v>
      </c>
      <c r="O323" s="91">
        <v>0</v>
      </c>
      <c r="P323" s="94" t="s">
        <v>70</v>
      </c>
      <c r="Q323" s="40">
        <v>2130505</v>
      </c>
      <c r="R323" s="40" t="s">
        <v>337</v>
      </c>
      <c r="S323" s="85"/>
    </row>
    <row r="324" s="63" customFormat="1" ht="40" customHeight="1" spans="1:19">
      <c r="A324" s="85">
        <v>7</v>
      </c>
      <c r="B324" s="82" t="s">
        <v>261</v>
      </c>
      <c r="C324" s="82" t="s">
        <v>335</v>
      </c>
      <c r="D324" s="85"/>
      <c r="E324" s="86">
        <v>6.4</v>
      </c>
      <c r="F324" s="82" t="s">
        <v>388</v>
      </c>
      <c r="G324" s="87"/>
      <c r="H324" s="87">
        <v>1</v>
      </c>
      <c r="I324" s="87">
        <v>2</v>
      </c>
      <c r="J324" s="91"/>
      <c r="K324" s="91">
        <v>0.0004</v>
      </c>
      <c r="L324" s="91">
        <v>0</v>
      </c>
      <c r="M324" s="91">
        <v>0.0004</v>
      </c>
      <c r="N324" s="91">
        <v>0.0018</v>
      </c>
      <c r="O324" s="91">
        <v>0</v>
      </c>
      <c r="P324" s="94" t="s">
        <v>70</v>
      </c>
      <c r="Q324" s="40">
        <v>2130505</v>
      </c>
      <c r="R324" s="40" t="s">
        <v>337</v>
      </c>
      <c r="S324" s="85"/>
    </row>
    <row r="325" s="63" customFormat="1" ht="40" customHeight="1" spans="1:19">
      <c r="A325" s="85">
        <v>8</v>
      </c>
      <c r="B325" s="82" t="s">
        <v>396</v>
      </c>
      <c r="C325" s="82" t="s">
        <v>335</v>
      </c>
      <c r="D325" s="85"/>
      <c r="E325" s="86">
        <v>0.8</v>
      </c>
      <c r="F325" s="82" t="s">
        <v>388</v>
      </c>
      <c r="G325" s="87"/>
      <c r="H325" s="87">
        <v>1</v>
      </c>
      <c r="I325" s="87"/>
      <c r="J325" s="91">
        <v>0.0001</v>
      </c>
      <c r="K325" s="91"/>
      <c r="L325" s="91">
        <v>0.0001</v>
      </c>
      <c r="M325" s="91">
        <v>0.0006</v>
      </c>
      <c r="N325" s="91"/>
      <c r="O325" s="91">
        <v>0.0006</v>
      </c>
      <c r="P325" s="94" t="s">
        <v>70</v>
      </c>
      <c r="Q325" s="40">
        <v>2130505</v>
      </c>
      <c r="R325" s="40" t="s">
        <v>337</v>
      </c>
      <c r="S325" s="85"/>
    </row>
    <row r="326" s="63" customFormat="1" ht="40" customHeight="1" spans="1:19">
      <c r="A326" s="85">
        <v>9</v>
      </c>
      <c r="B326" s="82" t="s">
        <v>397</v>
      </c>
      <c r="C326" s="82" t="s">
        <v>335</v>
      </c>
      <c r="D326" s="85"/>
      <c r="E326" s="86">
        <v>5.6</v>
      </c>
      <c r="F326" s="82" t="s">
        <v>388</v>
      </c>
      <c r="G326" s="87"/>
      <c r="H326" s="87"/>
      <c r="I326" s="87">
        <v>2</v>
      </c>
      <c r="J326" s="91">
        <v>0.0007</v>
      </c>
      <c r="K326" s="91">
        <v>0.0007</v>
      </c>
      <c r="L326" s="91"/>
      <c r="M326" s="91">
        <v>0.0041</v>
      </c>
      <c r="N326" s="91">
        <v>0.0041</v>
      </c>
      <c r="O326" s="91"/>
      <c r="P326" s="94" t="s">
        <v>70</v>
      </c>
      <c r="Q326" s="40">
        <v>2130505</v>
      </c>
      <c r="R326" s="40" t="s">
        <v>337</v>
      </c>
      <c r="S326" s="85"/>
    </row>
    <row r="327" s="63" customFormat="1" ht="40" customHeight="1" spans="1:19">
      <c r="A327" s="85">
        <v>10</v>
      </c>
      <c r="B327" s="82" t="s">
        <v>263</v>
      </c>
      <c r="C327" s="82" t="s">
        <v>335</v>
      </c>
      <c r="D327" s="85"/>
      <c r="E327" s="86">
        <v>13.6</v>
      </c>
      <c r="F327" s="82" t="s">
        <v>388</v>
      </c>
      <c r="G327" s="87"/>
      <c r="H327" s="87">
        <v>1</v>
      </c>
      <c r="I327" s="87">
        <v>1</v>
      </c>
      <c r="J327" s="91">
        <v>0.0012</v>
      </c>
      <c r="K327" s="91"/>
      <c r="L327" s="91">
        <v>0.0012</v>
      </c>
      <c r="M327" s="91">
        <v>0.0066</v>
      </c>
      <c r="N327" s="91"/>
      <c r="O327" s="91">
        <v>0.0066</v>
      </c>
      <c r="P327" s="94" t="s">
        <v>70</v>
      </c>
      <c r="Q327" s="40">
        <v>2130505</v>
      </c>
      <c r="R327" s="40" t="s">
        <v>337</v>
      </c>
      <c r="S327" s="85"/>
    </row>
    <row r="328" s="63" customFormat="1" ht="40" customHeight="1" spans="1:19">
      <c r="A328" s="85">
        <v>11</v>
      </c>
      <c r="B328" s="82" t="s">
        <v>264</v>
      </c>
      <c r="C328" s="82" t="s">
        <v>335</v>
      </c>
      <c r="D328" s="85"/>
      <c r="E328" s="86">
        <v>25.6</v>
      </c>
      <c r="F328" s="82" t="s">
        <v>388</v>
      </c>
      <c r="G328" s="87"/>
      <c r="H328" s="87">
        <v>8</v>
      </c>
      <c r="I328" s="87"/>
      <c r="J328" s="91">
        <v>0.0036</v>
      </c>
      <c r="K328" s="91"/>
      <c r="L328" s="91">
        <v>0.0036</v>
      </c>
      <c r="M328" s="91">
        <v>0.0144</v>
      </c>
      <c r="N328" s="91"/>
      <c r="O328" s="91">
        <v>0.0144</v>
      </c>
      <c r="P328" s="94" t="s">
        <v>70</v>
      </c>
      <c r="Q328" s="40">
        <v>2130505</v>
      </c>
      <c r="R328" s="40" t="s">
        <v>337</v>
      </c>
      <c r="S328" s="85"/>
    </row>
    <row r="329" s="63" customFormat="1" ht="40" customHeight="1" spans="1:19">
      <c r="A329" s="85">
        <v>12</v>
      </c>
      <c r="B329" s="82" t="s">
        <v>265</v>
      </c>
      <c r="C329" s="82" t="s">
        <v>335</v>
      </c>
      <c r="D329" s="85"/>
      <c r="E329" s="86">
        <v>15.2</v>
      </c>
      <c r="F329" s="82" t="s">
        <v>388</v>
      </c>
      <c r="G329" s="87"/>
      <c r="H329" s="87">
        <v>2</v>
      </c>
      <c r="I329" s="87">
        <v>3</v>
      </c>
      <c r="J329" s="91"/>
      <c r="K329" s="91"/>
      <c r="L329" s="91">
        <v>0.002</v>
      </c>
      <c r="M329" s="91"/>
      <c r="N329" s="91"/>
      <c r="O329" s="91">
        <v>0.0102</v>
      </c>
      <c r="P329" s="94" t="s">
        <v>70</v>
      </c>
      <c r="Q329" s="40">
        <v>2130505</v>
      </c>
      <c r="R329" s="40" t="s">
        <v>337</v>
      </c>
      <c r="S329" s="85"/>
    </row>
    <row r="330" s="63" customFormat="1" ht="40" customHeight="1" spans="1:19">
      <c r="A330" s="85">
        <v>13</v>
      </c>
      <c r="B330" s="82" t="s">
        <v>266</v>
      </c>
      <c r="C330" s="82" t="s">
        <v>335</v>
      </c>
      <c r="D330" s="85"/>
      <c r="E330" s="86">
        <v>12.8</v>
      </c>
      <c r="F330" s="82" t="s">
        <v>388</v>
      </c>
      <c r="G330" s="87"/>
      <c r="H330" s="87" t="s">
        <v>109</v>
      </c>
      <c r="I330" s="87"/>
      <c r="J330" s="91" t="s">
        <v>398</v>
      </c>
      <c r="K330" s="91"/>
      <c r="L330" s="91" t="s">
        <v>398</v>
      </c>
      <c r="M330" s="91" t="s">
        <v>399</v>
      </c>
      <c r="N330" s="91"/>
      <c r="O330" s="91" t="s">
        <v>399</v>
      </c>
      <c r="P330" s="94" t="s">
        <v>70</v>
      </c>
      <c r="Q330" s="40">
        <v>2130505</v>
      </c>
      <c r="R330" s="40" t="s">
        <v>337</v>
      </c>
      <c r="S330" s="85"/>
    </row>
    <row r="331" s="62" customFormat="1" ht="30.25" customHeight="1" spans="1:19">
      <c r="A331" s="74">
        <v>5.6</v>
      </c>
      <c r="B331" s="75" t="s">
        <v>207</v>
      </c>
      <c r="C331" s="75" t="s">
        <v>335</v>
      </c>
      <c r="D331" s="83">
        <f>SUM(D332:D339)</f>
        <v>0</v>
      </c>
      <c r="E331" s="83">
        <f>SUM(E332:E339)</f>
        <v>36.36</v>
      </c>
      <c r="F331" s="87"/>
      <c r="G331" s="87"/>
      <c r="H331" s="87"/>
      <c r="I331" s="87"/>
      <c r="J331" s="87"/>
      <c r="K331" s="91"/>
      <c r="L331" s="91"/>
      <c r="M331" s="91"/>
      <c r="N331" s="91"/>
      <c r="O331" s="91"/>
      <c r="P331" s="106"/>
      <c r="Q331" s="40"/>
      <c r="R331" s="40"/>
      <c r="S331" s="74"/>
    </row>
    <row r="332" s="62" customFormat="1" ht="40" customHeight="1" spans="1:19">
      <c r="A332" s="85">
        <v>1</v>
      </c>
      <c r="B332" s="82" t="s">
        <v>208</v>
      </c>
      <c r="C332" s="82" t="s">
        <v>335</v>
      </c>
      <c r="D332" s="74"/>
      <c r="E332" s="86">
        <v>0.51</v>
      </c>
      <c r="F332" s="82" t="s">
        <v>400</v>
      </c>
      <c r="G332" s="82" t="s">
        <v>209</v>
      </c>
      <c r="H332" s="87"/>
      <c r="I332" s="87"/>
      <c r="J332" s="87" t="s">
        <v>98</v>
      </c>
      <c r="K332" s="91" t="s">
        <v>135</v>
      </c>
      <c r="L332" s="91"/>
      <c r="M332" s="91" t="s">
        <v>135</v>
      </c>
      <c r="N332" s="91" t="s">
        <v>168</v>
      </c>
      <c r="O332" s="91"/>
      <c r="P332" s="94" t="s">
        <v>70</v>
      </c>
      <c r="Q332" s="40">
        <v>2130505</v>
      </c>
      <c r="R332" s="40" t="s">
        <v>337</v>
      </c>
      <c r="S332" s="74"/>
    </row>
    <row r="333" s="62" customFormat="1" ht="40" customHeight="1" spans="1:19">
      <c r="A333" s="85">
        <v>2</v>
      </c>
      <c r="B333" s="82" t="s">
        <v>213</v>
      </c>
      <c r="C333" s="82" t="s">
        <v>335</v>
      </c>
      <c r="D333" s="74"/>
      <c r="E333" s="86">
        <v>12.78</v>
      </c>
      <c r="F333" s="82" t="s">
        <v>400</v>
      </c>
      <c r="G333" s="82" t="s">
        <v>209</v>
      </c>
      <c r="H333" s="87"/>
      <c r="I333" s="87" t="s">
        <v>98</v>
      </c>
      <c r="J333" s="87" t="s">
        <v>98</v>
      </c>
      <c r="K333" s="91" t="s">
        <v>401</v>
      </c>
      <c r="L333" s="91"/>
      <c r="M333" s="91" t="s">
        <v>401</v>
      </c>
      <c r="N333" s="91" t="s">
        <v>402</v>
      </c>
      <c r="O333" s="91"/>
      <c r="P333" s="94" t="s">
        <v>70</v>
      </c>
      <c r="Q333" s="40">
        <v>2130505</v>
      </c>
      <c r="R333" s="40" t="s">
        <v>337</v>
      </c>
      <c r="S333" s="74"/>
    </row>
    <row r="334" s="62" customFormat="1" ht="40" customHeight="1" spans="1:19">
      <c r="A334" s="85">
        <v>3</v>
      </c>
      <c r="B334" s="82" t="s">
        <v>214</v>
      </c>
      <c r="C334" s="82" t="s">
        <v>335</v>
      </c>
      <c r="D334" s="74"/>
      <c r="E334" s="86">
        <v>3.6</v>
      </c>
      <c r="F334" s="82" t="s">
        <v>400</v>
      </c>
      <c r="G334" s="82" t="s">
        <v>209</v>
      </c>
      <c r="H334" s="87"/>
      <c r="I334" s="87">
        <v>2</v>
      </c>
      <c r="J334" s="87"/>
      <c r="K334" s="91">
        <v>0.0003</v>
      </c>
      <c r="L334" s="91"/>
      <c r="M334" s="91">
        <v>0.0003</v>
      </c>
      <c r="N334" s="91">
        <v>0.0015</v>
      </c>
      <c r="O334" s="91"/>
      <c r="P334" s="94" t="s">
        <v>70</v>
      </c>
      <c r="Q334" s="40">
        <v>2130505</v>
      </c>
      <c r="R334" s="40" t="s">
        <v>337</v>
      </c>
      <c r="S334" s="74"/>
    </row>
    <row r="335" s="62" customFormat="1" ht="40" customHeight="1" spans="1:19">
      <c r="A335" s="85">
        <v>4</v>
      </c>
      <c r="B335" s="82" t="s">
        <v>216</v>
      </c>
      <c r="C335" s="82" t="s">
        <v>335</v>
      </c>
      <c r="D335" s="74"/>
      <c r="E335" s="86">
        <v>12.12</v>
      </c>
      <c r="F335" s="82" t="s">
        <v>400</v>
      </c>
      <c r="G335" s="82" t="s">
        <v>209</v>
      </c>
      <c r="H335" s="87"/>
      <c r="I335" s="87">
        <v>1</v>
      </c>
      <c r="J335" s="87">
        <v>2</v>
      </c>
      <c r="K335" s="91">
        <v>0.0035</v>
      </c>
      <c r="L335" s="91">
        <v>0.0035</v>
      </c>
      <c r="M335" s="91"/>
      <c r="N335" s="91">
        <v>0.017</v>
      </c>
      <c r="O335" s="91">
        <v>0.017</v>
      </c>
      <c r="P335" s="94" t="s">
        <v>70</v>
      </c>
      <c r="Q335" s="40">
        <v>2130505</v>
      </c>
      <c r="R335" s="40" t="s">
        <v>337</v>
      </c>
      <c r="S335" s="74"/>
    </row>
    <row r="336" s="62" customFormat="1" ht="40" customHeight="1" spans="1:19">
      <c r="A336" s="85">
        <v>5</v>
      </c>
      <c r="B336" s="82" t="s">
        <v>218</v>
      </c>
      <c r="C336" s="82" t="s">
        <v>335</v>
      </c>
      <c r="D336" s="74"/>
      <c r="E336" s="86">
        <v>2.7</v>
      </c>
      <c r="F336" s="82" t="s">
        <v>400</v>
      </c>
      <c r="G336" s="82" t="s">
        <v>209</v>
      </c>
      <c r="H336" s="87"/>
      <c r="I336" s="87">
        <v>1</v>
      </c>
      <c r="J336" s="87">
        <v>1</v>
      </c>
      <c r="K336" s="91">
        <v>0.0017</v>
      </c>
      <c r="L336" s="91"/>
      <c r="M336" s="91">
        <v>0.0017</v>
      </c>
      <c r="N336" s="91">
        <v>0.009</v>
      </c>
      <c r="O336" s="91"/>
      <c r="P336" s="94" t="s">
        <v>70</v>
      </c>
      <c r="Q336" s="40">
        <v>2130505</v>
      </c>
      <c r="R336" s="40" t="s">
        <v>337</v>
      </c>
      <c r="S336" s="74"/>
    </row>
    <row r="337" s="62" customFormat="1" ht="40" customHeight="1" spans="1:19">
      <c r="A337" s="85">
        <v>6</v>
      </c>
      <c r="B337" s="82" t="s">
        <v>219</v>
      </c>
      <c r="C337" s="82" t="s">
        <v>335</v>
      </c>
      <c r="D337" s="74"/>
      <c r="E337" s="86">
        <v>0.9</v>
      </c>
      <c r="F337" s="82" t="s">
        <v>400</v>
      </c>
      <c r="G337" s="82" t="s">
        <v>209</v>
      </c>
      <c r="H337" s="87"/>
      <c r="I337" s="87">
        <v>3</v>
      </c>
      <c r="J337" s="87">
        <v>1</v>
      </c>
      <c r="K337" s="91"/>
      <c r="L337" s="91">
        <v>0.0004</v>
      </c>
      <c r="M337" s="91">
        <v>0</v>
      </c>
      <c r="N337" s="91">
        <v>0.0004</v>
      </c>
      <c r="O337" s="91">
        <v>0.0018</v>
      </c>
      <c r="P337" s="94" t="s">
        <v>70</v>
      </c>
      <c r="Q337" s="40">
        <v>2130505</v>
      </c>
      <c r="R337" s="40" t="s">
        <v>337</v>
      </c>
      <c r="S337" s="74"/>
    </row>
    <row r="338" s="62" customFormat="1" ht="40" customHeight="1" spans="1:19">
      <c r="A338" s="85">
        <v>7</v>
      </c>
      <c r="B338" s="82" t="s">
        <v>221</v>
      </c>
      <c r="C338" s="82" t="s">
        <v>335</v>
      </c>
      <c r="D338" s="74"/>
      <c r="E338" s="86">
        <v>1.11</v>
      </c>
      <c r="F338" s="82" t="s">
        <v>400</v>
      </c>
      <c r="G338" s="82" t="s">
        <v>209</v>
      </c>
      <c r="H338" s="87"/>
      <c r="I338" s="87">
        <v>1</v>
      </c>
      <c r="J338" s="87"/>
      <c r="K338" s="91">
        <v>0.0001</v>
      </c>
      <c r="L338" s="91"/>
      <c r="M338" s="91">
        <v>0.0001</v>
      </c>
      <c r="N338" s="91">
        <v>0.00055</v>
      </c>
      <c r="O338" s="91"/>
      <c r="P338" s="94" t="s">
        <v>70</v>
      </c>
      <c r="Q338" s="40">
        <v>2130505</v>
      </c>
      <c r="R338" s="40" t="s">
        <v>337</v>
      </c>
      <c r="S338" s="74"/>
    </row>
    <row r="339" s="62" customFormat="1" ht="40" customHeight="1" spans="1:19">
      <c r="A339" s="85">
        <v>8</v>
      </c>
      <c r="B339" s="82" t="s">
        <v>222</v>
      </c>
      <c r="C339" s="82" t="s">
        <v>335</v>
      </c>
      <c r="D339" s="74"/>
      <c r="E339" s="86">
        <v>2.64</v>
      </c>
      <c r="F339" s="82" t="s">
        <v>400</v>
      </c>
      <c r="G339" s="82" t="s">
        <v>209</v>
      </c>
      <c r="H339" s="87"/>
      <c r="I339" s="87">
        <v>1</v>
      </c>
      <c r="J339" s="87">
        <v>1</v>
      </c>
      <c r="K339" s="91"/>
      <c r="L339" s="91"/>
      <c r="M339" s="91">
        <v>0.0011</v>
      </c>
      <c r="N339" s="91"/>
      <c r="O339" s="91"/>
      <c r="P339" s="94" t="s">
        <v>70</v>
      </c>
      <c r="Q339" s="40">
        <v>2130505</v>
      </c>
      <c r="R339" s="40" t="s">
        <v>337</v>
      </c>
      <c r="S339" s="74"/>
    </row>
    <row r="340" s="62" customFormat="1" ht="27" customHeight="1" spans="1:19">
      <c r="A340" s="74">
        <v>5.7</v>
      </c>
      <c r="B340" s="75" t="s">
        <v>239</v>
      </c>
      <c r="C340" s="75" t="s">
        <v>33</v>
      </c>
      <c r="D340" s="83">
        <f>SUM(D341:D348)</f>
        <v>235.6</v>
      </c>
      <c r="E340" s="83">
        <f>SUM(E341:E348)</f>
        <v>0</v>
      </c>
      <c r="F340" s="76"/>
      <c r="G340" s="76"/>
      <c r="H340" s="76"/>
      <c r="I340" s="76"/>
      <c r="J340" s="90"/>
      <c r="K340" s="90"/>
      <c r="L340" s="90"/>
      <c r="M340" s="90"/>
      <c r="N340" s="90"/>
      <c r="O340" s="90"/>
      <c r="P340" s="94"/>
      <c r="Q340" s="40"/>
      <c r="R340" s="40"/>
      <c r="S340" s="74"/>
    </row>
    <row r="341" s="63" customFormat="1" ht="39" spans="1:19">
      <c r="A341" s="85">
        <v>1</v>
      </c>
      <c r="B341" s="82" t="s">
        <v>240</v>
      </c>
      <c r="C341" s="82" t="s">
        <v>33</v>
      </c>
      <c r="D341" s="86">
        <v>31.9</v>
      </c>
      <c r="E341" s="86"/>
      <c r="F341" s="82" t="s">
        <v>241</v>
      </c>
      <c r="G341" s="87"/>
      <c r="H341" s="87">
        <v>1</v>
      </c>
      <c r="I341" s="87">
        <v>7</v>
      </c>
      <c r="J341" s="91" t="s">
        <v>68</v>
      </c>
      <c r="K341" s="91" t="s">
        <v>68</v>
      </c>
      <c r="L341" s="91" t="s">
        <v>36</v>
      </c>
      <c r="M341" s="91" t="s">
        <v>69</v>
      </c>
      <c r="N341" s="91" t="s">
        <v>69</v>
      </c>
      <c r="O341" s="91" t="s">
        <v>36</v>
      </c>
      <c r="P341" s="94" t="s">
        <v>70</v>
      </c>
      <c r="Q341" s="40">
        <v>2130505</v>
      </c>
      <c r="R341" s="40" t="s">
        <v>39</v>
      </c>
      <c r="S341" s="85"/>
    </row>
    <row r="342" s="63" customFormat="1" ht="39" spans="1:19">
      <c r="A342" s="85">
        <v>2</v>
      </c>
      <c r="B342" s="82" t="s">
        <v>243</v>
      </c>
      <c r="C342" s="82" t="s">
        <v>33</v>
      </c>
      <c r="D342" s="86">
        <v>23.12</v>
      </c>
      <c r="E342" s="86"/>
      <c r="F342" s="82" t="s">
        <v>241</v>
      </c>
      <c r="G342" s="87"/>
      <c r="H342" s="87" t="s">
        <v>250</v>
      </c>
      <c r="I342" s="87" t="s">
        <v>109</v>
      </c>
      <c r="J342" s="91" t="s">
        <v>403</v>
      </c>
      <c r="K342" s="91"/>
      <c r="L342" s="91" t="s">
        <v>403</v>
      </c>
      <c r="M342" s="91" t="s">
        <v>404</v>
      </c>
      <c r="N342" s="91"/>
      <c r="O342" s="91" t="s">
        <v>404</v>
      </c>
      <c r="P342" s="94" t="s">
        <v>70</v>
      </c>
      <c r="Q342" s="40">
        <v>2130505</v>
      </c>
      <c r="R342" s="40" t="s">
        <v>39</v>
      </c>
      <c r="S342" s="85"/>
    </row>
    <row r="343" s="63" customFormat="1" ht="39" spans="1:19">
      <c r="A343" s="85">
        <v>3</v>
      </c>
      <c r="B343" s="82" t="s">
        <v>246</v>
      </c>
      <c r="C343" s="82" t="s">
        <v>33</v>
      </c>
      <c r="D343" s="86">
        <v>10.84</v>
      </c>
      <c r="E343" s="86"/>
      <c r="F343" s="82" t="s">
        <v>241</v>
      </c>
      <c r="G343" s="87"/>
      <c r="H343" s="87">
        <v>10</v>
      </c>
      <c r="I343" s="87">
        <v>4</v>
      </c>
      <c r="J343" s="91">
        <v>0.0245</v>
      </c>
      <c r="K343" s="91"/>
      <c r="L343" s="91">
        <v>0.0245</v>
      </c>
      <c r="M343" s="91">
        <v>0.13475</v>
      </c>
      <c r="N343" s="91"/>
      <c r="O343" s="91">
        <v>0.13475</v>
      </c>
      <c r="P343" s="94" t="s">
        <v>70</v>
      </c>
      <c r="Q343" s="40">
        <v>2130505</v>
      </c>
      <c r="R343" s="40" t="s">
        <v>39</v>
      </c>
      <c r="S343" s="85"/>
    </row>
    <row r="344" s="63" customFormat="1" ht="39" spans="1:19">
      <c r="A344" s="85">
        <v>4</v>
      </c>
      <c r="B344" s="82" t="s">
        <v>244</v>
      </c>
      <c r="C344" s="82" t="s">
        <v>33</v>
      </c>
      <c r="D344" s="86">
        <v>4.8</v>
      </c>
      <c r="E344" s="86"/>
      <c r="F344" s="82" t="s">
        <v>241</v>
      </c>
      <c r="G344" s="87"/>
      <c r="H344" s="87">
        <v>2</v>
      </c>
      <c r="I344" s="87"/>
      <c r="J344" s="91" t="s">
        <v>405</v>
      </c>
      <c r="K344" s="91"/>
      <c r="L344" s="91" t="s">
        <v>405</v>
      </c>
      <c r="M344" s="91" t="s">
        <v>406</v>
      </c>
      <c r="N344" s="91"/>
      <c r="O344" s="91" t="s">
        <v>406</v>
      </c>
      <c r="P344" s="94" t="s">
        <v>70</v>
      </c>
      <c r="Q344" s="40">
        <v>2130505</v>
      </c>
      <c r="R344" s="40" t="s">
        <v>39</v>
      </c>
      <c r="S344" s="85"/>
    </row>
    <row r="345" s="63" customFormat="1" ht="39" spans="1:19">
      <c r="A345" s="85">
        <v>5</v>
      </c>
      <c r="B345" s="82" t="s">
        <v>242</v>
      </c>
      <c r="C345" s="82" t="s">
        <v>33</v>
      </c>
      <c r="D345" s="86">
        <v>41.2</v>
      </c>
      <c r="E345" s="86"/>
      <c r="F345" s="82" t="s">
        <v>241</v>
      </c>
      <c r="G345" s="87"/>
      <c r="H345" s="87">
        <v>5</v>
      </c>
      <c r="I345" s="87">
        <v>2</v>
      </c>
      <c r="J345" s="91" t="s">
        <v>103</v>
      </c>
      <c r="K345" s="91"/>
      <c r="L345" s="91" t="s">
        <v>103</v>
      </c>
      <c r="M345" s="91" t="s">
        <v>407</v>
      </c>
      <c r="N345" s="91"/>
      <c r="O345" s="91" t="s">
        <v>407</v>
      </c>
      <c r="P345" s="94" t="s">
        <v>70</v>
      </c>
      <c r="Q345" s="40">
        <v>2130505</v>
      </c>
      <c r="R345" s="40" t="s">
        <v>39</v>
      </c>
      <c r="S345" s="85"/>
    </row>
    <row r="346" s="63" customFormat="1" ht="39" spans="1:19">
      <c r="A346" s="85">
        <v>6</v>
      </c>
      <c r="B346" s="82" t="s">
        <v>245</v>
      </c>
      <c r="C346" s="82" t="s">
        <v>33</v>
      </c>
      <c r="D346" s="86">
        <v>96.624</v>
      </c>
      <c r="E346" s="86"/>
      <c r="F346" s="82" t="s">
        <v>241</v>
      </c>
      <c r="G346" s="87"/>
      <c r="H346" s="87">
        <v>9</v>
      </c>
      <c r="I346" s="87">
        <v>6</v>
      </c>
      <c r="J346" s="91">
        <v>0.0334</v>
      </c>
      <c r="K346" s="91"/>
      <c r="L346" s="91">
        <v>0.0334</v>
      </c>
      <c r="M346" s="91">
        <v>0.1577</v>
      </c>
      <c r="N346" s="91"/>
      <c r="O346" s="91">
        <v>0.1577</v>
      </c>
      <c r="P346" s="94" t="s">
        <v>70</v>
      </c>
      <c r="Q346" s="40">
        <v>2130505</v>
      </c>
      <c r="R346" s="40" t="s">
        <v>39</v>
      </c>
      <c r="S346" s="85"/>
    </row>
    <row r="347" s="63" customFormat="1" ht="39" spans="1:19">
      <c r="A347" s="85">
        <v>7</v>
      </c>
      <c r="B347" s="82" t="s">
        <v>247</v>
      </c>
      <c r="C347" s="82" t="s">
        <v>33</v>
      </c>
      <c r="D347" s="86">
        <v>8.576</v>
      </c>
      <c r="E347" s="86"/>
      <c r="F347" s="82" t="s">
        <v>241</v>
      </c>
      <c r="G347" s="87"/>
      <c r="H347" s="87">
        <v>1</v>
      </c>
      <c r="I347" s="87">
        <v>3</v>
      </c>
      <c r="J347" s="91">
        <v>0.0018</v>
      </c>
      <c r="K347" s="91">
        <v>0.0018</v>
      </c>
      <c r="L347" s="91"/>
      <c r="M347" s="91">
        <v>0.0082</v>
      </c>
      <c r="N347" s="91">
        <v>0.0082</v>
      </c>
      <c r="O347" s="91">
        <v>0</v>
      </c>
      <c r="P347" s="94" t="s">
        <v>70</v>
      </c>
      <c r="Q347" s="40">
        <v>2130505</v>
      </c>
      <c r="R347" s="40" t="s">
        <v>39</v>
      </c>
      <c r="S347" s="85"/>
    </row>
    <row r="348" s="63" customFormat="1" ht="39" spans="1:19">
      <c r="A348" s="85">
        <v>8</v>
      </c>
      <c r="B348" s="82" t="s">
        <v>248</v>
      </c>
      <c r="C348" s="82" t="s">
        <v>33</v>
      </c>
      <c r="D348" s="86">
        <v>18.54</v>
      </c>
      <c r="E348" s="86"/>
      <c r="F348" s="82" t="s">
        <v>241</v>
      </c>
      <c r="G348" s="87"/>
      <c r="H348" s="87" t="s">
        <v>250</v>
      </c>
      <c r="I348" s="87" t="s">
        <v>250</v>
      </c>
      <c r="J348" s="91" t="s">
        <v>150</v>
      </c>
      <c r="K348" s="91"/>
      <c r="L348" s="91" t="s">
        <v>150</v>
      </c>
      <c r="M348" s="91" t="s">
        <v>408</v>
      </c>
      <c r="N348" s="91"/>
      <c r="O348" s="91" t="s">
        <v>408</v>
      </c>
      <c r="P348" s="94" t="s">
        <v>70</v>
      </c>
      <c r="Q348" s="40">
        <v>2130505</v>
      </c>
      <c r="R348" s="40" t="s">
        <v>39</v>
      </c>
      <c r="S348" s="85"/>
    </row>
    <row r="349" s="62" customFormat="1" ht="30" customHeight="1" spans="1:19">
      <c r="A349" s="74">
        <v>5.8</v>
      </c>
      <c r="B349" s="75" t="s">
        <v>409</v>
      </c>
      <c r="C349" s="75" t="s">
        <v>335</v>
      </c>
      <c r="D349" s="97">
        <f>SUM(D350:D353)</f>
        <v>0</v>
      </c>
      <c r="E349" s="97">
        <f>SUM(E350:E353)</f>
        <v>9.75</v>
      </c>
      <c r="F349" s="75"/>
      <c r="G349" s="75"/>
      <c r="H349" s="75"/>
      <c r="I349" s="75"/>
      <c r="J349" s="75"/>
      <c r="K349" s="75"/>
      <c r="L349" s="75"/>
      <c r="M349" s="75"/>
      <c r="N349" s="75"/>
      <c r="O349" s="75"/>
      <c r="P349" s="75"/>
      <c r="Q349" s="72"/>
      <c r="R349" s="40"/>
      <c r="S349" s="74"/>
    </row>
    <row r="350" s="63" customFormat="1" ht="45" customHeight="1" spans="1:19">
      <c r="A350" s="82">
        <v>1</v>
      </c>
      <c r="B350" s="82" t="s">
        <v>410</v>
      </c>
      <c r="C350" s="82" t="s">
        <v>335</v>
      </c>
      <c r="D350" s="82"/>
      <c r="E350" s="98">
        <v>0.1</v>
      </c>
      <c r="F350" s="82" t="s">
        <v>411</v>
      </c>
      <c r="G350" s="82"/>
      <c r="H350" s="82"/>
      <c r="I350" s="82" t="s">
        <v>98</v>
      </c>
      <c r="J350" s="82" t="s">
        <v>135</v>
      </c>
      <c r="K350" s="82"/>
      <c r="L350" s="82" t="s">
        <v>135</v>
      </c>
      <c r="M350" s="82" t="s">
        <v>168</v>
      </c>
      <c r="N350" s="82"/>
      <c r="O350" s="82" t="s">
        <v>168</v>
      </c>
      <c r="P350" s="82" t="s">
        <v>70</v>
      </c>
      <c r="Q350" s="40">
        <v>2130505</v>
      </c>
      <c r="R350" s="40" t="s">
        <v>337</v>
      </c>
      <c r="S350" s="85"/>
    </row>
    <row r="351" s="63" customFormat="1" ht="45" customHeight="1" spans="1:19">
      <c r="A351" s="82">
        <v>2</v>
      </c>
      <c r="B351" s="82" t="s">
        <v>412</v>
      </c>
      <c r="C351" s="82" t="s">
        <v>335</v>
      </c>
      <c r="D351" s="82"/>
      <c r="E351" s="98">
        <v>6.65</v>
      </c>
      <c r="F351" s="82" t="s">
        <v>411</v>
      </c>
      <c r="G351" s="82"/>
      <c r="H351" s="82">
        <v>3</v>
      </c>
      <c r="I351" s="82"/>
      <c r="J351" s="82"/>
      <c r="K351" s="82">
        <v>0.0011</v>
      </c>
      <c r="L351" s="82">
        <v>0</v>
      </c>
      <c r="M351" s="82">
        <v>0.0011</v>
      </c>
      <c r="N351" s="82">
        <v>0.0045</v>
      </c>
      <c r="O351" s="82">
        <v>0</v>
      </c>
      <c r="P351" s="82" t="s">
        <v>70</v>
      </c>
      <c r="Q351" s="40">
        <v>2130505</v>
      </c>
      <c r="R351" s="40" t="s">
        <v>337</v>
      </c>
      <c r="S351" s="85"/>
    </row>
    <row r="352" s="63" customFormat="1" ht="45" customHeight="1" spans="1:19">
      <c r="A352" s="82">
        <v>3</v>
      </c>
      <c r="B352" s="82" t="s">
        <v>413</v>
      </c>
      <c r="C352" s="82" t="s">
        <v>335</v>
      </c>
      <c r="D352" s="82"/>
      <c r="E352" s="98">
        <v>2</v>
      </c>
      <c r="F352" s="82" t="s">
        <v>411</v>
      </c>
      <c r="G352" s="82"/>
      <c r="H352" s="82"/>
      <c r="I352" s="82"/>
      <c r="J352" s="82"/>
      <c r="K352" s="82"/>
      <c r="L352" s="82"/>
      <c r="M352" s="82"/>
      <c r="N352" s="82"/>
      <c r="O352" s="82"/>
      <c r="P352" s="82" t="s">
        <v>70</v>
      </c>
      <c r="Q352" s="40">
        <v>2130505</v>
      </c>
      <c r="R352" s="40" t="s">
        <v>337</v>
      </c>
      <c r="S352" s="85"/>
    </row>
    <row r="353" s="63" customFormat="1" ht="45" customHeight="1" spans="1:19">
      <c r="A353" s="82">
        <v>4</v>
      </c>
      <c r="B353" s="82" t="s">
        <v>414</v>
      </c>
      <c r="C353" s="82" t="s">
        <v>335</v>
      </c>
      <c r="D353" s="82"/>
      <c r="E353" s="98">
        <v>1</v>
      </c>
      <c r="F353" s="82" t="s">
        <v>411</v>
      </c>
      <c r="G353" s="82"/>
      <c r="H353" s="82">
        <v>1</v>
      </c>
      <c r="I353" s="82"/>
      <c r="J353" s="82">
        <v>0.0001</v>
      </c>
      <c r="K353" s="82"/>
      <c r="L353" s="82">
        <v>0.0001</v>
      </c>
      <c r="M353" s="82"/>
      <c r="N353" s="82"/>
      <c r="O353" s="82">
        <v>0.0007</v>
      </c>
      <c r="P353" s="82" t="s">
        <v>70</v>
      </c>
      <c r="Q353" s="40">
        <v>2130505</v>
      </c>
      <c r="R353" s="40" t="s">
        <v>337</v>
      </c>
      <c r="S353" s="85"/>
    </row>
    <row r="354" s="62" customFormat="1" ht="31" customHeight="1" spans="1:19">
      <c r="A354" s="71" t="s">
        <v>415</v>
      </c>
      <c r="B354" s="75" t="s">
        <v>416</v>
      </c>
      <c r="C354" s="75" t="s">
        <v>335</v>
      </c>
      <c r="D354" s="83">
        <f>SUM(D355:D367)</f>
        <v>0</v>
      </c>
      <c r="E354" s="83">
        <f>SUM(E355:E367)</f>
        <v>198.88</v>
      </c>
      <c r="F354" s="76"/>
      <c r="G354" s="76"/>
      <c r="H354" s="76"/>
      <c r="I354" s="76"/>
      <c r="J354" s="90"/>
      <c r="K354" s="90"/>
      <c r="L354" s="90"/>
      <c r="M354" s="90"/>
      <c r="N354" s="90"/>
      <c r="O354" s="90"/>
      <c r="P354" s="94"/>
      <c r="Q354" s="40"/>
      <c r="R354" s="40"/>
      <c r="S354" s="74"/>
    </row>
    <row r="355" s="62" customFormat="1" ht="46" customHeight="1" spans="1:19">
      <c r="A355" s="85">
        <v>1</v>
      </c>
      <c r="B355" s="82" t="s">
        <v>417</v>
      </c>
      <c r="C355" s="82" t="s">
        <v>335</v>
      </c>
      <c r="D355" s="74"/>
      <c r="E355" s="86">
        <v>0.15</v>
      </c>
      <c r="F355" s="82" t="s">
        <v>303</v>
      </c>
      <c r="G355" s="87"/>
      <c r="H355" s="87">
        <v>1</v>
      </c>
      <c r="I355" s="87"/>
      <c r="J355" s="91" t="s">
        <v>135</v>
      </c>
      <c r="K355" s="91"/>
      <c r="L355" s="91" t="s">
        <v>135</v>
      </c>
      <c r="M355" s="91" t="s">
        <v>168</v>
      </c>
      <c r="N355" s="91"/>
      <c r="O355" s="91" t="s">
        <v>168</v>
      </c>
      <c r="P355" s="94" t="s">
        <v>38</v>
      </c>
      <c r="Q355" s="40">
        <v>2130505</v>
      </c>
      <c r="R355" s="40" t="s">
        <v>337</v>
      </c>
      <c r="S355" s="74"/>
    </row>
    <row r="356" s="62" customFormat="1" ht="46" customHeight="1" spans="1:19">
      <c r="A356" s="85">
        <v>2</v>
      </c>
      <c r="B356" s="82" t="s">
        <v>304</v>
      </c>
      <c r="C356" s="82" t="s">
        <v>335</v>
      </c>
      <c r="D356" s="74"/>
      <c r="E356" s="86">
        <v>5.63</v>
      </c>
      <c r="F356" s="82" t="s">
        <v>303</v>
      </c>
      <c r="G356" s="87"/>
      <c r="H356" s="87">
        <v>3</v>
      </c>
      <c r="I356" s="87">
        <v>2</v>
      </c>
      <c r="J356" s="91">
        <v>0.003</v>
      </c>
      <c r="K356" s="91"/>
      <c r="L356" s="91">
        <v>0.003</v>
      </c>
      <c r="M356" s="91">
        <v>0.0183</v>
      </c>
      <c r="N356" s="91"/>
      <c r="O356" s="91">
        <v>0.0183</v>
      </c>
      <c r="P356" s="94" t="s">
        <v>38</v>
      </c>
      <c r="Q356" s="40">
        <v>2130505</v>
      </c>
      <c r="R356" s="40" t="s">
        <v>337</v>
      </c>
      <c r="S356" s="74"/>
    </row>
    <row r="357" s="62" customFormat="1" ht="46" customHeight="1" spans="1:19">
      <c r="A357" s="85">
        <v>3</v>
      </c>
      <c r="B357" s="82" t="s">
        <v>418</v>
      </c>
      <c r="C357" s="82" t="s">
        <v>335</v>
      </c>
      <c r="D357" s="74"/>
      <c r="E357" s="86">
        <v>4.95</v>
      </c>
      <c r="F357" s="82" t="s">
        <v>303</v>
      </c>
      <c r="G357" s="87"/>
      <c r="H357" s="93">
        <v>4</v>
      </c>
      <c r="I357" s="93">
        <v>1</v>
      </c>
      <c r="J357" s="93">
        <v>0.0033</v>
      </c>
      <c r="K357" s="91"/>
      <c r="L357" s="93">
        <v>0.0033</v>
      </c>
      <c r="M357" s="93">
        <v>0.0149</v>
      </c>
      <c r="N357" s="91"/>
      <c r="O357" s="93">
        <v>0.0149</v>
      </c>
      <c r="P357" s="94" t="s">
        <v>38</v>
      </c>
      <c r="Q357" s="40">
        <v>2130505</v>
      </c>
      <c r="R357" s="40" t="s">
        <v>337</v>
      </c>
      <c r="S357" s="74"/>
    </row>
    <row r="358" s="62" customFormat="1" ht="46" customHeight="1" spans="1:19">
      <c r="A358" s="85">
        <v>4</v>
      </c>
      <c r="B358" s="82" t="s">
        <v>419</v>
      </c>
      <c r="C358" s="82" t="s">
        <v>335</v>
      </c>
      <c r="D358" s="74"/>
      <c r="E358" s="86">
        <v>4.59</v>
      </c>
      <c r="F358" s="82" t="s">
        <v>303</v>
      </c>
      <c r="G358" s="87"/>
      <c r="H358" s="93">
        <v>4</v>
      </c>
      <c r="I358" s="93">
        <v>2</v>
      </c>
      <c r="J358" s="93">
        <v>0.0013</v>
      </c>
      <c r="K358" s="91"/>
      <c r="L358" s="93">
        <v>0.0013</v>
      </c>
      <c r="M358" s="93">
        <v>0.0063</v>
      </c>
      <c r="N358" s="91"/>
      <c r="O358" s="93">
        <v>0.0063</v>
      </c>
      <c r="P358" s="94" t="s">
        <v>38</v>
      </c>
      <c r="Q358" s="40">
        <v>2130505</v>
      </c>
      <c r="R358" s="40" t="s">
        <v>337</v>
      </c>
      <c r="S358" s="74"/>
    </row>
    <row r="359" s="62" customFormat="1" ht="46" customHeight="1" spans="1:19">
      <c r="A359" s="85">
        <v>6</v>
      </c>
      <c r="B359" s="82" t="s">
        <v>420</v>
      </c>
      <c r="C359" s="82" t="s">
        <v>335</v>
      </c>
      <c r="D359" s="74"/>
      <c r="E359" s="86">
        <v>0.9</v>
      </c>
      <c r="F359" s="82" t="s">
        <v>303</v>
      </c>
      <c r="G359" s="87"/>
      <c r="H359" s="87">
        <v>1</v>
      </c>
      <c r="I359" s="87">
        <v>1</v>
      </c>
      <c r="J359" s="93">
        <v>0.0002</v>
      </c>
      <c r="K359" s="91"/>
      <c r="L359" s="93">
        <v>0.0002</v>
      </c>
      <c r="M359" s="93">
        <v>0.001</v>
      </c>
      <c r="N359" s="91"/>
      <c r="O359" s="93">
        <v>0.001</v>
      </c>
      <c r="P359" s="94" t="s">
        <v>38</v>
      </c>
      <c r="Q359" s="40">
        <v>2130505</v>
      </c>
      <c r="R359" s="40" t="s">
        <v>337</v>
      </c>
      <c r="S359" s="74"/>
    </row>
    <row r="360" s="62" customFormat="1" ht="46" customHeight="1" spans="1:19">
      <c r="A360" s="85">
        <v>7</v>
      </c>
      <c r="B360" s="82" t="s">
        <v>421</v>
      </c>
      <c r="C360" s="82" t="s">
        <v>335</v>
      </c>
      <c r="D360" s="74"/>
      <c r="E360" s="86">
        <v>12.96</v>
      </c>
      <c r="F360" s="82" t="s">
        <v>303</v>
      </c>
      <c r="G360" s="87"/>
      <c r="H360" s="87">
        <v>6</v>
      </c>
      <c r="I360" s="87">
        <v>2</v>
      </c>
      <c r="J360" s="91">
        <v>0.0036</v>
      </c>
      <c r="K360" s="91"/>
      <c r="L360" s="91">
        <v>0.0036</v>
      </c>
      <c r="M360" s="91">
        <v>0.0215</v>
      </c>
      <c r="N360" s="91"/>
      <c r="O360" s="91">
        <v>0.0215</v>
      </c>
      <c r="P360" s="95" t="s">
        <v>38</v>
      </c>
      <c r="Q360" s="40">
        <v>2130505</v>
      </c>
      <c r="R360" s="40" t="s">
        <v>337</v>
      </c>
      <c r="S360" s="74"/>
    </row>
    <row r="361" s="62" customFormat="1" ht="46" customHeight="1" spans="1:19">
      <c r="A361" s="85">
        <v>8</v>
      </c>
      <c r="B361" s="82" t="s">
        <v>422</v>
      </c>
      <c r="C361" s="82" t="s">
        <v>335</v>
      </c>
      <c r="D361" s="74"/>
      <c r="E361" s="86">
        <v>54.42</v>
      </c>
      <c r="F361" s="82" t="s">
        <v>303</v>
      </c>
      <c r="G361" s="87"/>
      <c r="H361" s="87">
        <v>10</v>
      </c>
      <c r="I361" s="87">
        <v>5</v>
      </c>
      <c r="J361" s="91">
        <v>0.0331</v>
      </c>
      <c r="K361" s="91"/>
      <c r="L361" s="91">
        <v>0.0331</v>
      </c>
      <c r="M361" s="91">
        <v>0.1676</v>
      </c>
      <c r="N361" s="91"/>
      <c r="O361" s="91">
        <v>0.1676</v>
      </c>
      <c r="P361" s="94" t="s">
        <v>38</v>
      </c>
      <c r="Q361" s="40">
        <v>2130505</v>
      </c>
      <c r="R361" s="40" t="s">
        <v>337</v>
      </c>
      <c r="S361" s="74"/>
    </row>
    <row r="362" s="62" customFormat="1" ht="46" customHeight="1" spans="1:19">
      <c r="A362" s="85">
        <v>9</v>
      </c>
      <c r="B362" s="82" t="s">
        <v>317</v>
      </c>
      <c r="C362" s="82" t="s">
        <v>335</v>
      </c>
      <c r="D362" s="74"/>
      <c r="E362" s="86">
        <v>8.07</v>
      </c>
      <c r="F362" s="82" t="s">
        <v>303</v>
      </c>
      <c r="G362" s="87"/>
      <c r="H362" s="87">
        <v>1</v>
      </c>
      <c r="I362" s="87">
        <v>6</v>
      </c>
      <c r="J362" s="91">
        <v>0.0036</v>
      </c>
      <c r="K362" s="91">
        <v>0.0036</v>
      </c>
      <c r="L362" s="91"/>
      <c r="M362" s="91">
        <v>0.014</v>
      </c>
      <c r="N362" s="91">
        <v>0.014</v>
      </c>
      <c r="O362" s="91">
        <v>0</v>
      </c>
      <c r="P362" s="94" t="s">
        <v>38</v>
      </c>
      <c r="Q362" s="40">
        <v>2130505</v>
      </c>
      <c r="R362" s="40" t="s">
        <v>337</v>
      </c>
      <c r="S362" s="74"/>
    </row>
    <row r="363" s="62" customFormat="1" ht="46" customHeight="1" spans="1:19">
      <c r="A363" s="85">
        <v>10</v>
      </c>
      <c r="B363" s="82" t="s">
        <v>423</v>
      </c>
      <c r="C363" s="82" t="s">
        <v>335</v>
      </c>
      <c r="D363" s="74"/>
      <c r="E363" s="86">
        <v>34.14</v>
      </c>
      <c r="F363" s="82" t="s">
        <v>303</v>
      </c>
      <c r="G363" s="87"/>
      <c r="H363" s="87">
        <v>0.0002</v>
      </c>
      <c r="I363" s="87">
        <v>0.0002</v>
      </c>
      <c r="J363" s="91"/>
      <c r="K363" s="91">
        <v>0.0013</v>
      </c>
      <c r="L363" s="91">
        <v>0.0013</v>
      </c>
      <c r="M363" s="91">
        <v>0</v>
      </c>
      <c r="N363" s="91"/>
      <c r="O363" s="91"/>
      <c r="P363" s="94" t="s">
        <v>38</v>
      </c>
      <c r="Q363" s="40">
        <v>2130505</v>
      </c>
      <c r="R363" s="40" t="s">
        <v>337</v>
      </c>
      <c r="S363" s="74"/>
    </row>
    <row r="364" s="62" customFormat="1" ht="46" customHeight="1" spans="1:19">
      <c r="A364" s="85">
        <v>11</v>
      </c>
      <c r="B364" s="82" t="s">
        <v>424</v>
      </c>
      <c r="C364" s="82" t="s">
        <v>335</v>
      </c>
      <c r="D364" s="74"/>
      <c r="E364" s="86">
        <v>2.65</v>
      </c>
      <c r="F364" s="82" t="s">
        <v>303</v>
      </c>
      <c r="G364" s="87"/>
      <c r="H364" s="87">
        <v>1</v>
      </c>
      <c r="I364" s="87">
        <v>1</v>
      </c>
      <c r="J364" s="91">
        <v>0.0007</v>
      </c>
      <c r="K364" s="91"/>
      <c r="L364" s="91">
        <v>0.0007</v>
      </c>
      <c r="M364" s="91">
        <v>0.00385</v>
      </c>
      <c r="N364" s="91"/>
      <c r="O364" s="91">
        <v>0.00385</v>
      </c>
      <c r="P364" s="94" t="s">
        <v>38</v>
      </c>
      <c r="Q364" s="40">
        <v>2130505</v>
      </c>
      <c r="R364" s="40" t="s">
        <v>337</v>
      </c>
      <c r="S364" s="74"/>
    </row>
    <row r="365" s="62" customFormat="1" ht="46" customHeight="1" spans="1:19">
      <c r="A365" s="85">
        <v>12</v>
      </c>
      <c r="B365" s="82" t="s">
        <v>425</v>
      </c>
      <c r="C365" s="82" t="s">
        <v>335</v>
      </c>
      <c r="D365" s="74"/>
      <c r="E365" s="86">
        <v>15.44</v>
      </c>
      <c r="F365" s="82" t="s">
        <v>303</v>
      </c>
      <c r="G365" s="87"/>
      <c r="H365" s="87">
        <v>12</v>
      </c>
      <c r="I365" s="87"/>
      <c r="J365" s="91">
        <v>0.0115</v>
      </c>
      <c r="K365" s="91"/>
      <c r="L365" s="91">
        <v>0.0115</v>
      </c>
      <c r="M365" s="91">
        <v>0.046</v>
      </c>
      <c r="N365" s="91"/>
      <c r="O365" s="91">
        <v>0.046</v>
      </c>
      <c r="P365" s="94" t="s">
        <v>38</v>
      </c>
      <c r="Q365" s="40">
        <v>2130505</v>
      </c>
      <c r="R365" s="40" t="s">
        <v>337</v>
      </c>
      <c r="S365" s="74"/>
    </row>
    <row r="366" s="62" customFormat="1" ht="46" customHeight="1" spans="1:19">
      <c r="A366" s="85">
        <v>13</v>
      </c>
      <c r="B366" s="82" t="s">
        <v>426</v>
      </c>
      <c r="C366" s="82" t="s">
        <v>335</v>
      </c>
      <c r="D366" s="74"/>
      <c r="E366" s="86">
        <v>33.77</v>
      </c>
      <c r="F366" s="82" t="s">
        <v>303</v>
      </c>
      <c r="G366" s="87"/>
      <c r="H366" s="87">
        <v>11</v>
      </c>
      <c r="I366" s="87">
        <v>7</v>
      </c>
      <c r="J366" s="91"/>
      <c r="K366" s="91"/>
      <c r="L366" s="91">
        <v>0.0167</v>
      </c>
      <c r="M366" s="91"/>
      <c r="N366" s="91"/>
      <c r="O366" s="91">
        <v>0.0835</v>
      </c>
      <c r="P366" s="94" t="s">
        <v>38</v>
      </c>
      <c r="Q366" s="40">
        <v>2130505</v>
      </c>
      <c r="R366" s="40" t="s">
        <v>337</v>
      </c>
      <c r="S366" s="74"/>
    </row>
    <row r="367" s="62" customFormat="1" ht="46" customHeight="1" spans="1:19">
      <c r="A367" s="85">
        <v>14</v>
      </c>
      <c r="B367" s="82" t="s">
        <v>427</v>
      </c>
      <c r="C367" s="82" t="s">
        <v>335</v>
      </c>
      <c r="D367" s="74"/>
      <c r="E367" s="86">
        <f>17.1+4.11</f>
        <v>21.21</v>
      </c>
      <c r="F367" s="82" t="s">
        <v>303</v>
      </c>
      <c r="G367" s="87"/>
      <c r="H367" s="87" t="s">
        <v>109</v>
      </c>
      <c r="I367" s="87" t="s">
        <v>250</v>
      </c>
      <c r="J367" s="91" t="s">
        <v>408</v>
      </c>
      <c r="K367" s="91"/>
      <c r="L367" s="91" t="s">
        <v>408</v>
      </c>
      <c r="M367" s="91" t="s">
        <v>428</v>
      </c>
      <c r="N367" s="91"/>
      <c r="O367" s="91" t="s">
        <v>428</v>
      </c>
      <c r="P367" s="94" t="s">
        <v>38</v>
      </c>
      <c r="Q367" s="40">
        <v>2130505</v>
      </c>
      <c r="R367" s="40" t="s">
        <v>337</v>
      </c>
      <c r="S367" s="74"/>
    </row>
    <row r="368" s="62" customFormat="1" ht="46" customHeight="1" spans="1:19">
      <c r="A368" s="71" t="s">
        <v>429</v>
      </c>
      <c r="B368" s="75" t="s">
        <v>430</v>
      </c>
      <c r="C368" s="87"/>
      <c r="D368" s="83">
        <f>D369+D372+D374</f>
        <v>1010</v>
      </c>
      <c r="E368" s="83">
        <f>E369+E372+E374</f>
        <v>0</v>
      </c>
      <c r="F368" s="76"/>
      <c r="G368" s="76"/>
      <c r="H368" s="76"/>
      <c r="I368" s="76"/>
      <c r="J368" s="90"/>
      <c r="K368" s="90"/>
      <c r="L368" s="90"/>
      <c r="M368" s="90"/>
      <c r="N368" s="90"/>
      <c r="O368" s="90"/>
      <c r="P368" s="85"/>
      <c r="Q368" s="40"/>
      <c r="R368" s="40"/>
      <c r="S368" s="74"/>
    </row>
    <row r="369" s="62" customFormat="1" ht="40.25" customHeight="1" spans="1:19">
      <c r="A369" s="73" t="s">
        <v>30</v>
      </c>
      <c r="B369" s="75" t="s">
        <v>431</v>
      </c>
      <c r="C369" s="75" t="s">
        <v>33</v>
      </c>
      <c r="D369" s="83">
        <f>D370+D371</f>
        <v>540</v>
      </c>
      <c r="E369" s="83">
        <f>E370+E371</f>
        <v>0</v>
      </c>
      <c r="F369" s="76"/>
      <c r="G369" s="76"/>
      <c r="H369" s="76"/>
      <c r="I369" s="76"/>
      <c r="J369" s="90"/>
      <c r="K369" s="90"/>
      <c r="L369" s="90"/>
      <c r="M369" s="90"/>
      <c r="N369" s="90"/>
      <c r="O369" s="90"/>
      <c r="P369" s="85"/>
      <c r="Q369" s="40"/>
      <c r="R369" s="40"/>
      <c r="S369" s="74"/>
    </row>
    <row r="370" s="62" customFormat="1" ht="63" customHeight="1" spans="1:19">
      <c r="A370" s="85">
        <v>1</v>
      </c>
      <c r="B370" s="82" t="s">
        <v>432</v>
      </c>
      <c r="C370" s="82" t="s">
        <v>33</v>
      </c>
      <c r="D370" s="86">
        <v>300</v>
      </c>
      <c r="E370" s="74"/>
      <c r="F370" s="82" t="s">
        <v>433</v>
      </c>
      <c r="G370" s="82" t="s">
        <v>434</v>
      </c>
      <c r="H370" s="87">
        <v>24</v>
      </c>
      <c r="I370" s="87">
        <v>31</v>
      </c>
      <c r="J370" s="91">
        <v>0.271</v>
      </c>
      <c r="K370" s="91">
        <v>0.11</v>
      </c>
      <c r="L370" s="91">
        <v>0.161</v>
      </c>
      <c r="M370" s="91">
        <v>0.34</v>
      </c>
      <c r="N370" s="91">
        <v>0.34</v>
      </c>
      <c r="O370" s="91" t="s">
        <v>435</v>
      </c>
      <c r="P370" s="94" t="s">
        <v>70</v>
      </c>
      <c r="Q370" s="40">
        <v>2130505</v>
      </c>
      <c r="R370" s="40" t="s">
        <v>39</v>
      </c>
      <c r="S370" s="74"/>
    </row>
    <row r="371" s="63" customFormat="1" ht="47" customHeight="1" spans="1:19">
      <c r="A371" s="99">
        <v>2</v>
      </c>
      <c r="B371" s="100" t="s">
        <v>436</v>
      </c>
      <c r="C371" s="82" t="s">
        <v>33</v>
      </c>
      <c r="D371" s="86">
        <v>240</v>
      </c>
      <c r="E371" s="85"/>
      <c r="F371" s="96" t="s">
        <v>437</v>
      </c>
      <c r="G371" s="96" t="s">
        <v>438</v>
      </c>
      <c r="H371" s="87">
        <v>2</v>
      </c>
      <c r="I371" s="91"/>
      <c r="J371" s="91"/>
      <c r="K371" s="91">
        <v>0.0033</v>
      </c>
      <c r="L371" s="91">
        <v>0.0075</v>
      </c>
      <c r="M371" s="91"/>
      <c r="N371" s="91">
        <v>0.0149</v>
      </c>
      <c r="O371" s="107">
        <v>0.0337</v>
      </c>
      <c r="P371" s="94" t="s">
        <v>70</v>
      </c>
      <c r="Q371" s="40">
        <v>2130505</v>
      </c>
      <c r="R371" s="40" t="s">
        <v>39</v>
      </c>
      <c r="S371" s="85"/>
    </row>
    <row r="372" s="62" customFormat="1" ht="40.25" customHeight="1" spans="1:19">
      <c r="A372" s="73" t="s">
        <v>139</v>
      </c>
      <c r="B372" s="75" t="s">
        <v>439</v>
      </c>
      <c r="C372" s="75" t="s">
        <v>33</v>
      </c>
      <c r="D372" s="83">
        <f>SUM(D373:D373)</f>
        <v>20</v>
      </c>
      <c r="E372" s="83">
        <f>SUM(E373:E373)</f>
        <v>0</v>
      </c>
      <c r="F372" s="76"/>
      <c r="G372" s="76"/>
      <c r="H372" s="76"/>
      <c r="I372" s="76"/>
      <c r="J372" s="90"/>
      <c r="K372" s="90"/>
      <c r="L372" s="90"/>
      <c r="M372" s="90"/>
      <c r="N372" s="90"/>
      <c r="O372" s="90"/>
      <c r="P372" s="85"/>
      <c r="Q372" s="40"/>
      <c r="R372" s="40"/>
      <c r="S372" s="74"/>
    </row>
    <row r="373" s="62" customFormat="1" ht="78" spans="1:19">
      <c r="A373" s="101">
        <v>1</v>
      </c>
      <c r="B373" s="82" t="s">
        <v>440</v>
      </c>
      <c r="C373" s="82" t="s">
        <v>33</v>
      </c>
      <c r="D373" s="74">
        <v>20</v>
      </c>
      <c r="E373" s="74"/>
      <c r="F373" s="82" t="s">
        <v>441</v>
      </c>
      <c r="G373" s="82" t="s">
        <v>442</v>
      </c>
      <c r="H373" s="87"/>
      <c r="I373" s="87">
        <v>1</v>
      </c>
      <c r="J373" s="91">
        <v>0.0037</v>
      </c>
      <c r="K373" s="91">
        <v>0.0011</v>
      </c>
      <c r="L373" s="91">
        <v>0.0026</v>
      </c>
      <c r="M373" s="91">
        <v>0.172</v>
      </c>
      <c r="N373" s="91">
        <v>0.0545</v>
      </c>
      <c r="O373" s="91">
        <v>0.1175</v>
      </c>
      <c r="P373" s="94" t="s">
        <v>38</v>
      </c>
      <c r="Q373" s="40">
        <v>2130505</v>
      </c>
      <c r="R373" s="40" t="s">
        <v>39</v>
      </c>
      <c r="S373" s="74"/>
    </row>
    <row r="374" s="62" customFormat="1" ht="46" customHeight="1" spans="1:19">
      <c r="A374" s="73" t="s">
        <v>300</v>
      </c>
      <c r="B374" s="75" t="s">
        <v>443</v>
      </c>
      <c r="C374" s="75" t="s">
        <v>33</v>
      </c>
      <c r="D374" s="83">
        <f>SUM(D375:D376)</f>
        <v>450</v>
      </c>
      <c r="E374" s="83">
        <f>SUM(E375:E376)</f>
        <v>0</v>
      </c>
      <c r="F374" s="76"/>
      <c r="G374" s="76"/>
      <c r="H374" s="76"/>
      <c r="I374" s="76"/>
      <c r="J374" s="90"/>
      <c r="K374" s="90"/>
      <c r="L374" s="90"/>
      <c r="M374" s="90"/>
      <c r="N374" s="90"/>
      <c r="O374" s="90"/>
      <c r="P374" s="85"/>
      <c r="Q374" s="40"/>
      <c r="R374" s="40"/>
      <c r="S374" s="74"/>
    </row>
    <row r="375" s="62" customFormat="1" ht="45" customHeight="1" spans="1:19">
      <c r="A375" s="85">
        <v>1</v>
      </c>
      <c r="B375" s="82" t="s">
        <v>444</v>
      </c>
      <c r="C375" s="82" t="s">
        <v>33</v>
      </c>
      <c r="D375" s="102">
        <v>180</v>
      </c>
      <c r="E375" s="74"/>
      <c r="F375" s="82" t="s">
        <v>445</v>
      </c>
      <c r="G375" s="82" t="s">
        <v>446</v>
      </c>
      <c r="H375" s="87">
        <v>1</v>
      </c>
      <c r="I375" s="87"/>
      <c r="J375" s="91">
        <v>0.0725</v>
      </c>
      <c r="K375" s="91"/>
      <c r="L375" s="91">
        <v>0.0725</v>
      </c>
      <c r="M375" s="91">
        <v>0.39875</v>
      </c>
      <c r="N375" s="91"/>
      <c r="O375" s="91">
        <v>0.39875</v>
      </c>
      <c r="P375" s="94" t="s">
        <v>38</v>
      </c>
      <c r="Q375" s="40">
        <v>2130505</v>
      </c>
      <c r="R375" s="40" t="s">
        <v>39</v>
      </c>
      <c r="S375" s="74"/>
    </row>
    <row r="376" s="62" customFormat="1" ht="45" customHeight="1" spans="1:19">
      <c r="A376" s="85">
        <v>2</v>
      </c>
      <c r="B376" s="82" t="s">
        <v>447</v>
      </c>
      <c r="C376" s="82" t="s">
        <v>33</v>
      </c>
      <c r="D376" s="102">
        <v>270</v>
      </c>
      <c r="E376" s="74"/>
      <c r="F376" s="82" t="s">
        <v>445</v>
      </c>
      <c r="G376" s="82" t="s">
        <v>446</v>
      </c>
      <c r="H376" s="87">
        <v>1</v>
      </c>
      <c r="I376" s="87"/>
      <c r="J376" s="91"/>
      <c r="K376" s="91"/>
      <c r="L376" s="91"/>
      <c r="M376" s="91"/>
      <c r="N376" s="91"/>
      <c r="O376" s="91"/>
      <c r="P376" s="94" t="s">
        <v>38</v>
      </c>
      <c r="Q376" s="40">
        <v>2130505</v>
      </c>
      <c r="R376" s="40" t="s">
        <v>39</v>
      </c>
      <c r="S376" s="74"/>
    </row>
    <row r="377" s="62" customFormat="1" ht="45" customHeight="1" spans="1:19">
      <c r="A377" s="73" t="s">
        <v>448</v>
      </c>
      <c r="B377" s="103" t="s">
        <v>449</v>
      </c>
      <c r="C377" s="75" t="s">
        <v>450</v>
      </c>
      <c r="D377" s="104">
        <f>D378+D379</f>
        <v>484</v>
      </c>
      <c r="E377" s="104">
        <f>E378+E379</f>
        <v>50</v>
      </c>
      <c r="F377" s="76"/>
      <c r="G377" s="76"/>
      <c r="H377" s="76"/>
      <c r="I377" s="76"/>
      <c r="J377" s="90"/>
      <c r="K377" s="90"/>
      <c r="L377" s="90"/>
      <c r="M377" s="90"/>
      <c r="N377" s="90"/>
      <c r="O377" s="90"/>
      <c r="P377" s="106"/>
      <c r="Q377" s="40"/>
      <c r="R377" s="40"/>
      <c r="S377" s="74"/>
    </row>
    <row r="378" s="62" customFormat="1" ht="39" spans="1:19">
      <c r="A378" s="85">
        <v>1</v>
      </c>
      <c r="B378" s="96" t="s">
        <v>451</v>
      </c>
      <c r="C378" s="82" t="s">
        <v>33</v>
      </c>
      <c r="D378" s="102">
        <v>282</v>
      </c>
      <c r="E378" s="74"/>
      <c r="F378" s="82" t="s">
        <v>452</v>
      </c>
      <c r="G378" s="82" t="s">
        <v>453</v>
      </c>
      <c r="H378" s="87">
        <v>1</v>
      </c>
      <c r="I378" s="87">
        <v>2</v>
      </c>
      <c r="J378" s="91">
        <v>0.0037</v>
      </c>
      <c r="K378" s="91">
        <v>0.0011</v>
      </c>
      <c r="L378" s="91">
        <v>0.0026</v>
      </c>
      <c r="M378" s="91">
        <v>0.172</v>
      </c>
      <c r="N378" s="91">
        <v>0.0545</v>
      </c>
      <c r="O378" s="91">
        <v>0.1175</v>
      </c>
      <c r="P378" s="94" t="s">
        <v>38</v>
      </c>
      <c r="Q378" s="40">
        <v>2130505</v>
      </c>
      <c r="R378" s="40" t="s">
        <v>39</v>
      </c>
      <c r="S378" s="74"/>
    </row>
    <row r="379" s="62" customFormat="1" ht="58.5" spans="1:19">
      <c r="A379" s="85">
        <v>2</v>
      </c>
      <c r="B379" s="82" t="s">
        <v>454</v>
      </c>
      <c r="C379" s="82" t="s">
        <v>360</v>
      </c>
      <c r="D379" s="102">
        <v>202</v>
      </c>
      <c r="E379" s="85">
        <v>50</v>
      </c>
      <c r="F379" s="82" t="s">
        <v>452</v>
      </c>
      <c r="G379" s="82" t="s">
        <v>453</v>
      </c>
      <c r="H379" s="87"/>
      <c r="I379" s="87">
        <v>2</v>
      </c>
      <c r="J379" s="91">
        <v>0.0037</v>
      </c>
      <c r="K379" s="91">
        <v>0.0011</v>
      </c>
      <c r="L379" s="91">
        <v>0.0026</v>
      </c>
      <c r="M379" s="91">
        <v>0.172</v>
      </c>
      <c r="N379" s="91">
        <v>0.0545</v>
      </c>
      <c r="O379" s="91">
        <v>0.1175</v>
      </c>
      <c r="P379" s="94" t="s">
        <v>38</v>
      </c>
      <c r="Q379" s="40">
        <v>2130505</v>
      </c>
      <c r="R379" s="40" t="s">
        <v>455</v>
      </c>
      <c r="S379" s="100" t="s">
        <v>456</v>
      </c>
    </row>
    <row r="380" s="62" customFormat="1" ht="45" customHeight="1" spans="1:19">
      <c r="A380" s="73" t="s">
        <v>457</v>
      </c>
      <c r="B380" s="75" t="s">
        <v>458</v>
      </c>
      <c r="C380" s="87"/>
      <c r="D380" s="83">
        <f>D381+D388+D400+D414</f>
        <v>120</v>
      </c>
      <c r="E380" s="83">
        <f>E381+E388+E400+E414</f>
        <v>1771.052</v>
      </c>
      <c r="F380" s="76"/>
      <c r="G380" s="76"/>
      <c r="H380" s="76"/>
      <c r="I380" s="76"/>
      <c r="J380" s="90"/>
      <c r="K380" s="90"/>
      <c r="L380" s="90"/>
      <c r="M380" s="90"/>
      <c r="N380" s="90"/>
      <c r="O380" s="90"/>
      <c r="P380" s="85"/>
      <c r="Q380" s="40"/>
      <c r="R380" s="40"/>
      <c r="S380" s="74"/>
    </row>
    <row r="381" s="62" customFormat="1" ht="46" customHeight="1" spans="1:19">
      <c r="A381" s="73" t="s">
        <v>30</v>
      </c>
      <c r="B381" s="103" t="s">
        <v>459</v>
      </c>
      <c r="C381" s="75" t="s">
        <v>335</v>
      </c>
      <c r="D381" s="105">
        <f>SUM(D382:D387)</f>
        <v>0</v>
      </c>
      <c r="E381" s="105">
        <f>SUM(E382:E387)</f>
        <v>567</v>
      </c>
      <c r="F381" s="76"/>
      <c r="G381" s="76"/>
      <c r="H381" s="76"/>
      <c r="I381" s="76"/>
      <c r="J381" s="90"/>
      <c r="K381" s="90"/>
      <c r="L381" s="90"/>
      <c r="M381" s="90"/>
      <c r="N381" s="90"/>
      <c r="O381" s="90"/>
      <c r="P381" s="106"/>
      <c r="Q381" s="40"/>
      <c r="R381" s="40"/>
      <c r="S381" s="74"/>
    </row>
    <row r="382" s="62" customFormat="1" ht="50" customHeight="1" spans="1:19">
      <c r="A382" s="85">
        <v>1</v>
      </c>
      <c r="B382" s="96" t="s">
        <v>460</v>
      </c>
      <c r="C382" s="82" t="s">
        <v>335</v>
      </c>
      <c r="D382" s="74"/>
      <c r="E382" s="102">
        <v>72</v>
      </c>
      <c r="F382" s="82" t="s">
        <v>461</v>
      </c>
      <c r="G382" s="82" t="s">
        <v>462</v>
      </c>
      <c r="H382" s="87"/>
      <c r="I382" s="87">
        <v>1</v>
      </c>
      <c r="J382" s="91">
        <v>0.0319</v>
      </c>
      <c r="K382" s="91">
        <v>0.0105</v>
      </c>
      <c r="L382" s="91">
        <v>0.0214</v>
      </c>
      <c r="M382" s="91">
        <v>0.1506</v>
      </c>
      <c r="N382" s="91">
        <v>0.0463</v>
      </c>
      <c r="O382" s="91">
        <v>0.1043</v>
      </c>
      <c r="P382" s="94" t="s">
        <v>38</v>
      </c>
      <c r="Q382" s="40">
        <v>2130505</v>
      </c>
      <c r="R382" s="40" t="s">
        <v>337</v>
      </c>
      <c r="S382" s="74"/>
    </row>
    <row r="383" s="62" customFormat="1" ht="50" customHeight="1" spans="1:19">
      <c r="A383" s="85">
        <v>2</v>
      </c>
      <c r="B383" s="96" t="s">
        <v>463</v>
      </c>
      <c r="C383" s="82" t="s">
        <v>335</v>
      </c>
      <c r="D383" s="74"/>
      <c r="E383" s="102">
        <v>18</v>
      </c>
      <c r="F383" s="82" t="s">
        <v>461</v>
      </c>
      <c r="G383" s="82" t="s">
        <v>462</v>
      </c>
      <c r="H383" s="87"/>
      <c r="I383" s="87">
        <v>1</v>
      </c>
      <c r="J383" s="91">
        <v>0.0007</v>
      </c>
      <c r="K383" s="91"/>
      <c r="L383" s="91">
        <v>0.0007</v>
      </c>
      <c r="M383" s="91">
        <v>0.00385</v>
      </c>
      <c r="N383" s="91"/>
      <c r="O383" s="91">
        <v>0.00385</v>
      </c>
      <c r="P383" s="94" t="s">
        <v>38</v>
      </c>
      <c r="Q383" s="40">
        <v>2130505</v>
      </c>
      <c r="R383" s="40" t="s">
        <v>337</v>
      </c>
      <c r="S383" s="74"/>
    </row>
    <row r="384" s="62" customFormat="1" ht="50" customHeight="1" spans="1:19">
      <c r="A384" s="85">
        <v>3</v>
      </c>
      <c r="B384" s="96" t="s">
        <v>464</v>
      </c>
      <c r="C384" s="82" t="s">
        <v>335</v>
      </c>
      <c r="D384" s="74"/>
      <c r="E384" s="102">
        <v>18</v>
      </c>
      <c r="F384" s="82" t="s">
        <v>461</v>
      </c>
      <c r="G384" s="82" t="s">
        <v>462</v>
      </c>
      <c r="H384" s="87">
        <v>2</v>
      </c>
      <c r="I384" s="87"/>
      <c r="J384" s="91">
        <v>0.0185</v>
      </c>
      <c r="K384" s="91">
        <v>0.006125</v>
      </c>
      <c r="L384" s="91">
        <v>0.012375</v>
      </c>
      <c r="M384" s="91">
        <v>0.101875</v>
      </c>
      <c r="N384" s="91">
        <v>0.033375</v>
      </c>
      <c r="O384" s="91">
        <v>0.0685</v>
      </c>
      <c r="P384" s="94" t="s">
        <v>38</v>
      </c>
      <c r="Q384" s="40">
        <v>2130505</v>
      </c>
      <c r="R384" s="40" t="s">
        <v>337</v>
      </c>
      <c r="S384" s="74"/>
    </row>
    <row r="385" s="62" customFormat="1" ht="50" customHeight="1" spans="1:19">
      <c r="A385" s="85">
        <v>4</v>
      </c>
      <c r="B385" s="82" t="s">
        <v>465</v>
      </c>
      <c r="C385" s="82" t="s">
        <v>335</v>
      </c>
      <c r="D385" s="74"/>
      <c r="E385" s="102">
        <v>216</v>
      </c>
      <c r="F385" s="82" t="s">
        <v>461</v>
      </c>
      <c r="G385" s="82" t="s">
        <v>462</v>
      </c>
      <c r="H385" s="87">
        <v>2</v>
      </c>
      <c r="I385" s="87">
        <v>2</v>
      </c>
      <c r="J385" s="91">
        <v>0.0175</v>
      </c>
      <c r="K385" s="91">
        <v>0.0052</v>
      </c>
      <c r="L385" s="91">
        <v>0.0123</v>
      </c>
      <c r="M385" s="91">
        <v>0.0789</v>
      </c>
      <c r="N385" s="91">
        <v>0.0234</v>
      </c>
      <c r="O385" s="91">
        <v>0.0555</v>
      </c>
      <c r="P385" s="94" t="s">
        <v>38</v>
      </c>
      <c r="Q385" s="40">
        <v>2130505</v>
      </c>
      <c r="R385" s="40" t="s">
        <v>337</v>
      </c>
      <c r="S385" s="74"/>
    </row>
    <row r="386" s="62" customFormat="1" ht="50" customHeight="1" spans="1:19">
      <c r="A386" s="85">
        <v>5</v>
      </c>
      <c r="B386" s="96" t="s">
        <v>465</v>
      </c>
      <c r="C386" s="82" t="s">
        <v>335</v>
      </c>
      <c r="D386" s="74"/>
      <c r="E386" s="102">
        <f>450*0.18</f>
        <v>81</v>
      </c>
      <c r="F386" s="82" t="s">
        <v>461</v>
      </c>
      <c r="G386" s="82" t="s">
        <v>462</v>
      </c>
      <c r="H386" s="87"/>
      <c r="I386" s="87">
        <v>2</v>
      </c>
      <c r="J386" s="91">
        <v>0.0037</v>
      </c>
      <c r="K386" s="91">
        <v>0.0011</v>
      </c>
      <c r="L386" s="91">
        <v>0.0026</v>
      </c>
      <c r="M386" s="91">
        <v>0.172</v>
      </c>
      <c r="N386" s="91">
        <v>0.0545</v>
      </c>
      <c r="O386" s="91">
        <v>0.1175</v>
      </c>
      <c r="P386" s="94" t="s">
        <v>38</v>
      </c>
      <c r="Q386" s="40">
        <v>2130505</v>
      </c>
      <c r="R386" s="40" t="s">
        <v>337</v>
      </c>
      <c r="S386" s="74"/>
    </row>
    <row r="387" s="62" customFormat="1" ht="50" customHeight="1" spans="1:19">
      <c r="A387" s="85">
        <v>6</v>
      </c>
      <c r="B387" s="96" t="s">
        <v>466</v>
      </c>
      <c r="C387" s="82" t="s">
        <v>335</v>
      </c>
      <c r="D387" s="74"/>
      <c r="E387" s="102">
        <v>162</v>
      </c>
      <c r="F387" s="82" t="s">
        <v>461</v>
      </c>
      <c r="G387" s="82" t="s">
        <v>462</v>
      </c>
      <c r="H387" s="93">
        <v>3</v>
      </c>
      <c r="I387" s="93">
        <v>2</v>
      </c>
      <c r="J387" s="93">
        <v>0.0647</v>
      </c>
      <c r="K387" s="93">
        <v>0.0362</v>
      </c>
      <c r="L387" s="93">
        <v>0.0285</v>
      </c>
      <c r="M387" s="93">
        <v>0.3434</v>
      </c>
      <c r="N387" s="93">
        <v>0.1792</v>
      </c>
      <c r="O387" s="93">
        <v>0.1642</v>
      </c>
      <c r="P387" s="94" t="s">
        <v>38</v>
      </c>
      <c r="Q387" s="40">
        <v>2130505</v>
      </c>
      <c r="R387" s="40" t="s">
        <v>337</v>
      </c>
      <c r="S387" s="74"/>
    </row>
    <row r="388" s="62" customFormat="1" ht="40.25" customHeight="1" spans="1:19">
      <c r="A388" s="73" t="s">
        <v>139</v>
      </c>
      <c r="B388" s="75" t="s">
        <v>467</v>
      </c>
      <c r="C388" s="75" t="s">
        <v>335</v>
      </c>
      <c r="D388" s="83">
        <f>SUM(D389:D399)</f>
        <v>0</v>
      </c>
      <c r="E388" s="83">
        <f>SUM(E389:E399)</f>
        <v>328.052</v>
      </c>
      <c r="F388" s="76"/>
      <c r="G388" s="76"/>
      <c r="H388" s="76"/>
      <c r="I388" s="76"/>
      <c r="J388" s="90"/>
      <c r="K388" s="90"/>
      <c r="L388" s="90"/>
      <c r="M388" s="90"/>
      <c r="N388" s="90"/>
      <c r="O388" s="90"/>
      <c r="P388" s="94"/>
      <c r="Q388" s="40"/>
      <c r="R388" s="40"/>
      <c r="S388" s="74"/>
    </row>
    <row r="389" s="62" customFormat="1" ht="39" spans="1:19">
      <c r="A389" s="85">
        <v>1</v>
      </c>
      <c r="B389" s="82" t="s">
        <v>468</v>
      </c>
      <c r="C389" s="82" t="s">
        <v>335</v>
      </c>
      <c r="D389" s="86"/>
      <c r="E389" s="86">
        <v>16.2</v>
      </c>
      <c r="F389" s="82" t="s">
        <v>469</v>
      </c>
      <c r="G389" s="82" t="s">
        <v>470</v>
      </c>
      <c r="H389" s="87">
        <v>2</v>
      </c>
      <c r="I389" s="87">
        <v>7</v>
      </c>
      <c r="J389" s="91">
        <v>0.0141</v>
      </c>
      <c r="K389" s="91">
        <v>0.0031</v>
      </c>
      <c r="L389" s="91">
        <v>0.011</v>
      </c>
      <c r="M389" s="91">
        <v>0.0709</v>
      </c>
      <c r="N389" s="91">
        <v>0.0141</v>
      </c>
      <c r="O389" s="91">
        <v>0.0568</v>
      </c>
      <c r="P389" s="94" t="s">
        <v>38</v>
      </c>
      <c r="Q389" s="40">
        <v>2130505</v>
      </c>
      <c r="R389" s="40" t="s">
        <v>337</v>
      </c>
      <c r="S389" s="74"/>
    </row>
    <row r="390" s="62" customFormat="1" ht="39" spans="1:19">
      <c r="A390" s="85">
        <v>2</v>
      </c>
      <c r="B390" s="82" t="s">
        <v>471</v>
      </c>
      <c r="C390" s="82" t="s">
        <v>335</v>
      </c>
      <c r="D390" s="86"/>
      <c r="E390" s="86">
        <v>70</v>
      </c>
      <c r="F390" s="82" t="s">
        <v>469</v>
      </c>
      <c r="G390" s="82" t="s">
        <v>470</v>
      </c>
      <c r="H390" s="93">
        <v>2</v>
      </c>
      <c r="I390" s="87"/>
      <c r="J390" s="93">
        <v>0.0363</v>
      </c>
      <c r="K390" s="93">
        <v>0.0109</v>
      </c>
      <c r="L390" s="93">
        <v>0.0254</v>
      </c>
      <c r="M390" s="93">
        <v>0.1633</v>
      </c>
      <c r="N390" s="93">
        <v>0.049</v>
      </c>
      <c r="O390" s="93">
        <v>0.1143</v>
      </c>
      <c r="P390" s="94" t="s">
        <v>38</v>
      </c>
      <c r="Q390" s="40">
        <v>2130505</v>
      </c>
      <c r="R390" s="40" t="s">
        <v>337</v>
      </c>
      <c r="S390" s="74"/>
    </row>
    <row r="391" s="62" customFormat="1" ht="39" spans="1:19">
      <c r="A391" s="85">
        <v>3</v>
      </c>
      <c r="B391" s="82" t="s">
        <v>472</v>
      </c>
      <c r="C391" s="82" t="s">
        <v>335</v>
      </c>
      <c r="D391" s="86"/>
      <c r="E391" s="86">
        <v>7.46</v>
      </c>
      <c r="F391" s="82" t="s">
        <v>469</v>
      </c>
      <c r="G391" s="82" t="s">
        <v>470</v>
      </c>
      <c r="H391" s="87">
        <v>2</v>
      </c>
      <c r="I391" s="87"/>
      <c r="J391" s="91">
        <v>0.0011</v>
      </c>
      <c r="K391" s="91">
        <v>0.0003</v>
      </c>
      <c r="L391" s="91">
        <v>0.0008</v>
      </c>
      <c r="M391" s="91">
        <v>0.0046</v>
      </c>
      <c r="N391" s="91">
        <v>0.0006</v>
      </c>
      <c r="O391" s="91">
        <v>0.004</v>
      </c>
      <c r="P391" s="94" t="s">
        <v>38</v>
      </c>
      <c r="Q391" s="40">
        <v>2130505</v>
      </c>
      <c r="R391" s="40" t="s">
        <v>337</v>
      </c>
      <c r="S391" s="74"/>
    </row>
    <row r="392" s="62" customFormat="1" ht="39" spans="1:19">
      <c r="A392" s="85">
        <v>4</v>
      </c>
      <c r="B392" s="82" t="s">
        <v>473</v>
      </c>
      <c r="C392" s="82" t="s">
        <v>335</v>
      </c>
      <c r="D392" s="86"/>
      <c r="E392" s="86">
        <v>50.232</v>
      </c>
      <c r="F392" s="82" t="s">
        <v>469</v>
      </c>
      <c r="G392" s="82" t="s">
        <v>470</v>
      </c>
      <c r="H392" s="87">
        <v>9</v>
      </c>
      <c r="I392" s="87">
        <v>6</v>
      </c>
      <c r="J392" s="91">
        <v>0.2873</v>
      </c>
      <c r="K392" s="91">
        <v>0.0958</v>
      </c>
      <c r="L392" s="91">
        <v>0.1915</v>
      </c>
      <c r="M392" s="91">
        <v>1.3597</v>
      </c>
      <c r="N392" s="91">
        <v>0.492</v>
      </c>
      <c r="O392" s="91">
        <v>0.8677</v>
      </c>
      <c r="P392" s="94" t="s">
        <v>38</v>
      </c>
      <c r="Q392" s="40">
        <v>2130505</v>
      </c>
      <c r="R392" s="40" t="s">
        <v>337</v>
      </c>
      <c r="S392" s="74"/>
    </row>
    <row r="393" s="62" customFormat="1" ht="39" spans="1:19">
      <c r="A393" s="85">
        <v>5</v>
      </c>
      <c r="B393" s="82" t="s">
        <v>474</v>
      </c>
      <c r="C393" s="82" t="s">
        <v>335</v>
      </c>
      <c r="D393" s="86"/>
      <c r="E393" s="86">
        <v>72</v>
      </c>
      <c r="F393" s="82" t="s">
        <v>469</v>
      </c>
      <c r="G393" s="82" t="s">
        <v>470</v>
      </c>
      <c r="H393" s="87">
        <v>3</v>
      </c>
      <c r="I393" s="87">
        <v>5</v>
      </c>
      <c r="J393" s="91">
        <v>0.0742</v>
      </c>
      <c r="K393" s="91">
        <v>0.0347</v>
      </c>
      <c r="L393" s="91">
        <v>0.0395</v>
      </c>
      <c r="M393" s="91">
        <v>0.3344</v>
      </c>
      <c r="N393" s="91">
        <v>0.1564</v>
      </c>
      <c r="O393" s="91">
        <v>0.178</v>
      </c>
      <c r="P393" s="94" t="s">
        <v>38</v>
      </c>
      <c r="Q393" s="40">
        <v>2130505</v>
      </c>
      <c r="R393" s="40" t="s">
        <v>337</v>
      </c>
      <c r="S393" s="74"/>
    </row>
    <row r="394" s="62" customFormat="1" ht="39" spans="1:19">
      <c r="A394" s="85">
        <v>6</v>
      </c>
      <c r="B394" s="82" t="s">
        <v>475</v>
      </c>
      <c r="C394" s="82" t="s">
        <v>335</v>
      </c>
      <c r="D394" s="86"/>
      <c r="E394" s="86">
        <v>24.24</v>
      </c>
      <c r="F394" s="82" t="s">
        <v>469</v>
      </c>
      <c r="G394" s="82" t="s">
        <v>470</v>
      </c>
      <c r="H394" s="87">
        <v>5</v>
      </c>
      <c r="I394" s="87">
        <v>5</v>
      </c>
      <c r="J394" s="91">
        <v>0.1244</v>
      </c>
      <c r="K394" s="91">
        <v>0.0709</v>
      </c>
      <c r="L394" s="91">
        <v>0.1435</v>
      </c>
      <c r="M394" s="91">
        <v>1.0466</v>
      </c>
      <c r="N394" s="91">
        <v>0.2223</v>
      </c>
      <c r="O394" s="91">
        <v>0.8243</v>
      </c>
      <c r="P394" s="94" t="s">
        <v>38</v>
      </c>
      <c r="Q394" s="40">
        <v>2130505</v>
      </c>
      <c r="R394" s="40" t="s">
        <v>337</v>
      </c>
      <c r="S394" s="74"/>
    </row>
    <row r="395" s="62" customFormat="1" ht="39" spans="1:19">
      <c r="A395" s="85">
        <v>7</v>
      </c>
      <c r="B395" s="82" t="s">
        <v>476</v>
      </c>
      <c r="C395" s="82" t="s">
        <v>335</v>
      </c>
      <c r="D395" s="86"/>
      <c r="E395" s="86">
        <v>5</v>
      </c>
      <c r="F395" s="82" t="s">
        <v>469</v>
      </c>
      <c r="G395" s="82" t="s">
        <v>470</v>
      </c>
      <c r="H395" s="87"/>
      <c r="I395" s="87">
        <v>3</v>
      </c>
      <c r="J395" s="91">
        <v>0.0078</v>
      </c>
      <c r="K395" s="91">
        <v>0.0078</v>
      </c>
      <c r="L395" s="91"/>
      <c r="M395" s="91"/>
      <c r="N395" s="91">
        <v>0.0472</v>
      </c>
      <c r="O395" s="91"/>
      <c r="P395" s="94" t="s">
        <v>38</v>
      </c>
      <c r="Q395" s="40">
        <v>2130505</v>
      </c>
      <c r="R395" s="40" t="s">
        <v>337</v>
      </c>
      <c r="S395" s="74"/>
    </row>
    <row r="396" s="62" customFormat="1" ht="39" spans="1:19">
      <c r="A396" s="85">
        <v>8</v>
      </c>
      <c r="B396" s="82" t="s">
        <v>477</v>
      </c>
      <c r="C396" s="82" t="s">
        <v>335</v>
      </c>
      <c r="D396" s="86"/>
      <c r="E396" s="86">
        <v>8</v>
      </c>
      <c r="F396" s="82" t="s">
        <v>469</v>
      </c>
      <c r="G396" s="82" t="s">
        <v>470</v>
      </c>
      <c r="H396" s="87">
        <v>1</v>
      </c>
      <c r="I396" s="87"/>
      <c r="J396" s="91">
        <v>0.0045</v>
      </c>
      <c r="K396" s="91">
        <v>0.0045</v>
      </c>
      <c r="L396" s="91"/>
      <c r="M396" s="91">
        <v>248</v>
      </c>
      <c r="N396" s="91">
        <v>248</v>
      </c>
      <c r="O396" s="91"/>
      <c r="P396" s="94" t="s">
        <v>38</v>
      </c>
      <c r="Q396" s="40">
        <v>2130505</v>
      </c>
      <c r="R396" s="40" t="s">
        <v>337</v>
      </c>
      <c r="S396" s="74"/>
    </row>
    <row r="397" s="62" customFormat="1" ht="39" spans="1:19">
      <c r="A397" s="85">
        <v>9</v>
      </c>
      <c r="B397" s="82" t="s">
        <v>478</v>
      </c>
      <c r="C397" s="82" t="s">
        <v>335</v>
      </c>
      <c r="D397" s="86"/>
      <c r="E397" s="86">
        <v>4.4</v>
      </c>
      <c r="F397" s="82" t="s">
        <v>469</v>
      </c>
      <c r="G397" s="82" t="s">
        <v>470</v>
      </c>
      <c r="H397" s="87">
        <v>3</v>
      </c>
      <c r="I397" s="87"/>
      <c r="J397" s="91">
        <v>0.0185</v>
      </c>
      <c r="K397" s="91">
        <v>0.006125</v>
      </c>
      <c r="L397" s="91">
        <v>0.012375</v>
      </c>
      <c r="M397" s="91">
        <v>0.101875</v>
      </c>
      <c r="N397" s="91">
        <v>0.033375</v>
      </c>
      <c r="O397" s="91">
        <v>0.0685</v>
      </c>
      <c r="P397" s="94" t="s">
        <v>38</v>
      </c>
      <c r="Q397" s="40">
        <v>2130505</v>
      </c>
      <c r="R397" s="40" t="s">
        <v>337</v>
      </c>
      <c r="S397" s="74"/>
    </row>
    <row r="398" s="62" customFormat="1" ht="39" spans="1:19">
      <c r="A398" s="85">
        <v>10</v>
      </c>
      <c r="B398" s="82" t="s">
        <v>479</v>
      </c>
      <c r="C398" s="82" t="s">
        <v>335</v>
      </c>
      <c r="D398" s="86"/>
      <c r="E398" s="86">
        <v>15.58</v>
      </c>
      <c r="F398" s="82" t="s">
        <v>469</v>
      </c>
      <c r="G398" s="82" t="s">
        <v>470</v>
      </c>
      <c r="H398" s="87">
        <v>3</v>
      </c>
      <c r="I398" s="87">
        <v>2</v>
      </c>
      <c r="J398" s="91">
        <v>0.0042</v>
      </c>
      <c r="K398" s="91">
        <v>0.016</v>
      </c>
      <c r="L398" s="91">
        <v>0.026</v>
      </c>
      <c r="M398" s="91">
        <v>0.172</v>
      </c>
      <c r="N398" s="91">
        <v>0.0545</v>
      </c>
      <c r="O398" s="91">
        <v>0.1175</v>
      </c>
      <c r="P398" s="94" t="s">
        <v>38</v>
      </c>
      <c r="Q398" s="40">
        <v>2130505</v>
      </c>
      <c r="R398" s="40" t="s">
        <v>337</v>
      </c>
      <c r="S398" s="74"/>
    </row>
    <row r="399" s="62" customFormat="1" ht="39" spans="1:19">
      <c r="A399" s="85">
        <v>11</v>
      </c>
      <c r="B399" s="82" t="s">
        <v>480</v>
      </c>
      <c r="C399" s="82" t="s">
        <v>335</v>
      </c>
      <c r="D399" s="86"/>
      <c r="E399" s="86">
        <v>54.94</v>
      </c>
      <c r="F399" s="82" t="s">
        <v>469</v>
      </c>
      <c r="G399" s="82" t="s">
        <v>470</v>
      </c>
      <c r="H399" s="87" t="s">
        <v>59</v>
      </c>
      <c r="I399" s="87" t="s">
        <v>249</v>
      </c>
      <c r="J399" s="91">
        <v>0.5756</v>
      </c>
      <c r="K399" s="91">
        <v>0.1862</v>
      </c>
      <c r="L399" s="91">
        <v>0.3894</v>
      </c>
      <c r="M399" s="91">
        <v>2.5902</v>
      </c>
      <c r="N399" s="91">
        <v>0.8379</v>
      </c>
      <c r="O399" s="91">
        <v>1.7523</v>
      </c>
      <c r="P399" s="94" t="s">
        <v>38</v>
      </c>
      <c r="Q399" s="40">
        <v>2130505</v>
      </c>
      <c r="R399" s="40" t="s">
        <v>337</v>
      </c>
      <c r="S399" s="74"/>
    </row>
    <row r="400" s="62" customFormat="1" spans="1:19">
      <c r="A400" s="73" t="s">
        <v>300</v>
      </c>
      <c r="B400" s="75" t="s">
        <v>481</v>
      </c>
      <c r="C400" s="75" t="s">
        <v>335</v>
      </c>
      <c r="D400" s="105">
        <f>SUM(D401:D413)</f>
        <v>0</v>
      </c>
      <c r="E400" s="105">
        <f>SUM(E401:E413)</f>
        <v>876</v>
      </c>
      <c r="F400" s="76"/>
      <c r="G400" s="76"/>
      <c r="H400" s="76"/>
      <c r="I400" s="76"/>
      <c r="J400" s="90"/>
      <c r="K400" s="90"/>
      <c r="L400" s="90"/>
      <c r="M400" s="90"/>
      <c r="N400" s="90"/>
      <c r="O400" s="90"/>
      <c r="P400" s="94"/>
      <c r="Q400" s="40"/>
      <c r="R400" s="40"/>
      <c r="S400" s="74"/>
    </row>
    <row r="401" s="62" customFormat="1" ht="39" spans="1:19">
      <c r="A401" s="85">
        <v>1</v>
      </c>
      <c r="B401" s="82" t="s">
        <v>482</v>
      </c>
      <c r="C401" s="82" t="s">
        <v>335</v>
      </c>
      <c r="D401" s="74"/>
      <c r="E401" s="102">
        <v>18</v>
      </c>
      <c r="F401" s="82" t="s">
        <v>483</v>
      </c>
      <c r="G401" s="82" t="s">
        <v>484</v>
      </c>
      <c r="H401" s="87">
        <v>2</v>
      </c>
      <c r="I401" s="87">
        <v>3</v>
      </c>
      <c r="J401" s="91">
        <v>0.0371</v>
      </c>
      <c r="K401" s="91">
        <v>0.0147</v>
      </c>
      <c r="L401" s="91">
        <v>0.0224</v>
      </c>
      <c r="M401" s="91">
        <v>0.2323</v>
      </c>
      <c r="N401" s="91">
        <v>0.0911</v>
      </c>
      <c r="O401" s="91">
        <v>0.1412</v>
      </c>
      <c r="P401" s="94" t="s">
        <v>38</v>
      </c>
      <c r="Q401" s="40">
        <v>2130505</v>
      </c>
      <c r="R401" s="40" t="s">
        <v>337</v>
      </c>
      <c r="S401" s="74"/>
    </row>
    <row r="402" s="62" customFormat="1" ht="42" customHeight="1" spans="1:19">
      <c r="A402" s="85">
        <v>2</v>
      </c>
      <c r="B402" s="82" t="s">
        <v>485</v>
      </c>
      <c r="C402" s="82" t="s">
        <v>335</v>
      </c>
      <c r="D402" s="74"/>
      <c r="E402" s="102">
        <v>18</v>
      </c>
      <c r="F402" s="82" t="s">
        <v>483</v>
      </c>
      <c r="G402" s="82" t="s">
        <v>484</v>
      </c>
      <c r="H402" s="87" t="s">
        <v>109</v>
      </c>
      <c r="I402" s="87" t="s">
        <v>109</v>
      </c>
      <c r="J402" s="91" t="s">
        <v>486</v>
      </c>
      <c r="K402" s="91" t="s">
        <v>487</v>
      </c>
      <c r="L402" s="91" t="s">
        <v>488</v>
      </c>
      <c r="M402" s="91" t="s">
        <v>489</v>
      </c>
      <c r="N402" s="91" t="s">
        <v>490</v>
      </c>
      <c r="O402" s="91" t="s">
        <v>491</v>
      </c>
      <c r="P402" s="94" t="s">
        <v>38</v>
      </c>
      <c r="Q402" s="40">
        <v>2130505</v>
      </c>
      <c r="R402" s="40" t="s">
        <v>337</v>
      </c>
      <c r="S402" s="74"/>
    </row>
    <row r="403" s="62" customFormat="1" ht="42" customHeight="1" spans="1:19">
      <c r="A403" s="85">
        <v>3</v>
      </c>
      <c r="B403" s="82" t="s">
        <v>492</v>
      </c>
      <c r="C403" s="82" t="s">
        <v>335</v>
      </c>
      <c r="D403" s="74"/>
      <c r="E403" s="102">
        <v>27</v>
      </c>
      <c r="F403" s="82" t="s">
        <v>483</v>
      </c>
      <c r="G403" s="82" t="s">
        <v>484</v>
      </c>
      <c r="H403" s="87">
        <v>6</v>
      </c>
      <c r="I403" s="87"/>
      <c r="J403" s="91">
        <v>0.0269</v>
      </c>
      <c r="K403" s="91">
        <v>0.0141</v>
      </c>
      <c r="L403" s="91">
        <v>0.0128</v>
      </c>
      <c r="M403" s="91">
        <v>0.1393</v>
      </c>
      <c r="N403" s="91">
        <v>0.0728</v>
      </c>
      <c r="O403" s="91">
        <v>0.0665</v>
      </c>
      <c r="P403" s="94" t="s">
        <v>38</v>
      </c>
      <c r="Q403" s="40">
        <v>2130505</v>
      </c>
      <c r="R403" s="40" t="s">
        <v>337</v>
      </c>
      <c r="S403" s="74"/>
    </row>
    <row r="404" s="62" customFormat="1" ht="42" customHeight="1" spans="1:19">
      <c r="A404" s="85">
        <v>4</v>
      </c>
      <c r="B404" s="82" t="s">
        <v>493</v>
      </c>
      <c r="C404" s="82" t="s">
        <v>335</v>
      </c>
      <c r="D404" s="74"/>
      <c r="E404" s="102">
        <v>36</v>
      </c>
      <c r="F404" s="82" t="s">
        <v>483</v>
      </c>
      <c r="G404" s="82" t="s">
        <v>484</v>
      </c>
      <c r="H404" s="87">
        <v>2</v>
      </c>
      <c r="I404" s="87">
        <v>1</v>
      </c>
      <c r="J404" s="91">
        <v>0.0553</v>
      </c>
      <c r="K404" s="91">
        <v>0.0212</v>
      </c>
      <c r="L404" s="91">
        <v>0.0341</v>
      </c>
      <c r="M404" s="91">
        <v>0.261</v>
      </c>
      <c r="N404" s="91">
        <v>0.0992</v>
      </c>
      <c r="O404" s="91">
        <v>0.1618</v>
      </c>
      <c r="P404" s="94" t="s">
        <v>38</v>
      </c>
      <c r="Q404" s="40">
        <v>2130505</v>
      </c>
      <c r="R404" s="40" t="s">
        <v>337</v>
      </c>
      <c r="S404" s="74"/>
    </row>
    <row r="405" s="62" customFormat="1" ht="42" customHeight="1" spans="1:19">
      <c r="A405" s="85">
        <v>5</v>
      </c>
      <c r="B405" s="82" t="s">
        <v>494</v>
      </c>
      <c r="C405" s="82" t="s">
        <v>335</v>
      </c>
      <c r="D405" s="74"/>
      <c r="E405" s="102">
        <v>6</v>
      </c>
      <c r="F405" s="82" t="s">
        <v>483</v>
      </c>
      <c r="G405" s="82" t="s">
        <v>484</v>
      </c>
      <c r="H405" s="87"/>
      <c r="I405" s="87">
        <v>1</v>
      </c>
      <c r="J405" s="91">
        <v>0.0036</v>
      </c>
      <c r="K405" s="91">
        <v>0.0015</v>
      </c>
      <c r="L405" s="91">
        <v>0.0021</v>
      </c>
      <c r="M405" s="91">
        <v>0.0153</v>
      </c>
      <c r="N405" s="91">
        <v>0.0064</v>
      </c>
      <c r="O405" s="91">
        <v>0.0089</v>
      </c>
      <c r="P405" s="94" t="s">
        <v>38</v>
      </c>
      <c r="Q405" s="40">
        <v>2130505</v>
      </c>
      <c r="R405" s="40" t="s">
        <v>337</v>
      </c>
      <c r="S405" s="74"/>
    </row>
    <row r="406" s="62" customFormat="1" ht="42" customHeight="1" spans="1:19">
      <c r="A406" s="85">
        <v>6</v>
      </c>
      <c r="B406" s="82" t="s">
        <v>495</v>
      </c>
      <c r="C406" s="82" t="s">
        <v>335</v>
      </c>
      <c r="D406" s="74"/>
      <c r="E406" s="102">
        <v>12</v>
      </c>
      <c r="F406" s="82" t="s">
        <v>483</v>
      </c>
      <c r="G406" s="82" t="s">
        <v>484</v>
      </c>
      <c r="H406" s="87"/>
      <c r="I406" s="87">
        <v>1</v>
      </c>
      <c r="J406" s="91">
        <v>0.0301</v>
      </c>
      <c r="K406" s="91">
        <v>0.0301</v>
      </c>
      <c r="L406" s="91"/>
      <c r="M406" s="91">
        <v>0.1164</v>
      </c>
      <c r="N406" s="91">
        <v>0.1164</v>
      </c>
      <c r="O406" s="91"/>
      <c r="P406" s="94" t="s">
        <v>38</v>
      </c>
      <c r="Q406" s="40">
        <v>2130505</v>
      </c>
      <c r="R406" s="40" t="s">
        <v>337</v>
      </c>
      <c r="S406" s="74"/>
    </row>
    <row r="407" s="62" customFormat="1" ht="42" customHeight="1" spans="1:19">
      <c r="A407" s="85">
        <v>7</v>
      </c>
      <c r="B407" s="82" t="s">
        <v>496</v>
      </c>
      <c r="C407" s="82" t="s">
        <v>335</v>
      </c>
      <c r="D407" s="74"/>
      <c r="E407" s="102">
        <v>84</v>
      </c>
      <c r="F407" s="82" t="s">
        <v>483</v>
      </c>
      <c r="G407" s="82" t="s">
        <v>484</v>
      </c>
      <c r="H407" s="87">
        <v>1</v>
      </c>
      <c r="I407" s="87">
        <v>1</v>
      </c>
      <c r="J407" s="91">
        <v>0.0204</v>
      </c>
      <c r="K407" s="91">
        <f>0.0074+0.0035</f>
        <v>0.0109</v>
      </c>
      <c r="L407" s="91">
        <f>0.0083+0.0012</f>
        <v>0.0095</v>
      </c>
      <c r="M407" s="91">
        <v>0.0983</v>
      </c>
      <c r="N407" s="91">
        <f>0.0381+0.0175</f>
        <v>0.0556</v>
      </c>
      <c r="O407" s="91">
        <f>0.0354+0.0073</f>
        <v>0.0427</v>
      </c>
      <c r="P407" s="94" t="s">
        <v>38</v>
      </c>
      <c r="Q407" s="40">
        <v>2130505</v>
      </c>
      <c r="R407" s="40" t="s">
        <v>337</v>
      </c>
      <c r="S407" s="74"/>
    </row>
    <row r="408" s="62" customFormat="1" ht="42" customHeight="1" spans="1:19">
      <c r="A408" s="85">
        <v>8</v>
      </c>
      <c r="B408" s="82" t="s">
        <v>497</v>
      </c>
      <c r="C408" s="82" t="s">
        <v>335</v>
      </c>
      <c r="D408" s="74"/>
      <c r="E408" s="102">
        <v>36</v>
      </c>
      <c r="F408" s="82" t="s">
        <v>483</v>
      </c>
      <c r="G408" s="82" t="s">
        <v>484</v>
      </c>
      <c r="H408" s="87">
        <v>2</v>
      </c>
      <c r="I408" s="87"/>
      <c r="J408" s="91">
        <v>0.017</v>
      </c>
      <c r="K408" s="91">
        <v>0.034</v>
      </c>
      <c r="L408" s="91">
        <v>0.2682</v>
      </c>
      <c r="M408" s="91">
        <v>0.0984</v>
      </c>
      <c r="N408" s="91">
        <v>0.1698</v>
      </c>
      <c r="O408" s="91"/>
      <c r="P408" s="94" t="s">
        <v>38</v>
      </c>
      <c r="Q408" s="40">
        <v>2130505</v>
      </c>
      <c r="R408" s="40" t="s">
        <v>337</v>
      </c>
      <c r="S408" s="74"/>
    </row>
    <row r="409" s="62" customFormat="1" ht="42" customHeight="1" spans="1:19">
      <c r="A409" s="85">
        <v>9</v>
      </c>
      <c r="B409" s="82" t="s">
        <v>498</v>
      </c>
      <c r="C409" s="82" t="s">
        <v>335</v>
      </c>
      <c r="D409" s="74"/>
      <c r="E409" s="102">
        <v>477</v>
      </c>
      <c r="F409" s="82" t="s">
        <v>445</v>
      </c>
      <c r="G409" s="82" t="s">
        <v>446</v>
      </c>
      <c r="H409" s="87">
        <v>7</v>
      </c>
      <c r="I409" s="87">
        <v>4</v>
      </c>
      <c r="J409" s="91">
        <v>0.4487</v>
      </c>
      <c r="K409" s="91">
        <v>0.1586</v>
      </c>
      <c r="L409" s="91">
        <v>0.2901</v>
      </c>
      <c r="M409" s="91">
        <v>0.7747</v>
      </c>
      <c r="N409" s="91">
        <v>0.2606</v>
      </c>
      <c r="O409" s="91">
        <v>0.5141</v>
      </c>
      <c r="P409" s="94" t="s">
        <v>38</v>
      </c>
      <c r="Q409" s="40">
        <v>2130505</v>
      </c>
      <c r="R409" s="40" t="s">
        <v>337</v>
      </c>
      <c r="S409" s="74"/>
    </row>
    <row r="410" s="62" customFormat="1" ht="42" customHeight="1" spans="1:19">
      <c r="A410" s="85">
        <v>10</v>
      </c>
      <c r="B410" s="82" t="s">
        <v>499</v>
      </c>
      <c r="C410" s="82" t="s">
        <v>335</v>
      </c>
      <c r="D410" s="74"/>
      <c r="E410" s="102">
        <v>48</v>
      </c>
      <c r="F410" s="82" t="s">
        <v>483</v>
      </c>
      <c r="G410" s="82" t="s">
        <v>484</v>
      </c>
      <c r="H410" s="87">
        <v>5</v>
      </c>
      <c r="I410" s="87">
        <v>1</v>
      </c>
      <c r="J410" s="91">
        <v>0.074</v>
      </c>
      <c r="K410" s="91">
        <v>0.0245</v>
      </c>
      <c r="L410" s="91">
        <v>0.0495</v>
      </c>
      <c r="M410" s="91">
        <v>0.4075</v>
      </c>
      <c r="N410" s="91">
        <v>0.1335</v>
      </c>
      <c r="O410" s="91">
        <v>0.274</v>
      </c>
      <c r="P410" s="94" t="s">
        <v>38</v>
      </c>
      <c r="Q410" s="40">
        <v>2130505</v>
      </c>
      <c r="R410" s="40" t="s">
        <v>337</v>
      </c>
      <c r="S410" s="74"/>
    </row>
    <row r="411" s="62" customFormat="1" ht="42" customHeight="1" spans="1:19">
      <c r="A411" s="85">
        <v>11</v>
      </c>
      <c r="B411" s="82" t="s">
        <v>500</v>
      </c>
      <c r="C411" s="82" t="s">
        <v>335</v>
      </c>
      <c r="D411" s="74"/>
      <c r="E411" s="102">
        <v>66</v>
      </c>
      <c r="F411" s="82" t="s">
        <v>483</v>
      </c>
      <c r="G411" s="82" t="s">
        <v>484</v>
      </c>
      <c r="H411" s="87"/>
      <c r="I411" s="93">
        <v>1</v>
      </c>
      <c r="J411" s="93">
        <v>0.371</v>
      </c>
      <c r="K411" s="93">
        <v>0.133</v>
      </c>
      <c r="L411" s="93">
        <v>0.238</v>
      </c>
      <c r="M411" s="93">
        <v>0.1952</v>
      </c>
      <c r="N411" s="93">
        <v>0.0726</v>
      </c>
      <c r="O411" s="93">
        <v>0.1226</v>
      </c>
      <c r="P411" s="94" t="s">
        <v>38</v>
      </c>
      <c r="Q411" s="40">
        <v>2130505</v>
      </c>
      <c r="R411" s="40" t="s">
        <v>337</v>
      </c>
      <c r="S411" s="74"/>
    </row>
    <row r="412" s="62" customFormat="1" ht="42" customHeight="1" spans="1:19">
      <c r="A412" s="85">
        <v>12</v>
      </c>
      <c r="B412" s="82" t="s">
        <v>501</v>
      </c>
      <c r="C412" s="82" t="s">
        <v>335</v>
      </c>
      <c r="D412" s="74"/>
      <c r="E412" s="102">
        <v>36</v>
      </c>
      <c r="F412" s="82" t="s">
        <v>483</v>
      </c>
      <c r="G412" s="82" t="s">
        <v>484</v>
      </c>
      <c r="H412" s="87">
        <v>2</v>
      </c>
      <c r="I412" s="87">
        <v>4</v>
      </c>
      <c r="J412" s="91">
        <v>0.0037</v>
      </c>
      <c r="K412" s="91">
        <v>0.0011</v>
      </c>
      <c r="L412" s="91">
        <v>0.0026</v>
      </c>
      <c r="M412" s="91">
        <v>0.172</v>
      </c>
      <c r="N412" s="91">
        <v>0.0545</v>
      </c>
      <c r="O412" s="91">
        <v>0.1175</v>
      </c>
      <c r="P412" s="94" t="s">
        <v>38</v>
      </c>
      <c r="Q412" s="40">
        <v>2130505</v>
      </c>
      <c r="R412" s="40" t="s">
        <v>337</v>
      </c>
      <c r="S412" s="74"/>
    </row>
    <row r="413" s="62" customFormat="1" ht="42" customHeight="1" spans="1:19">
      <c r="A413" s="85">
        <v>13</v>
      </c>
      <c r="B413" s="82" t="s">
        <v>502</v>
      </c>
      <c r="C413" s="82" t="s">
        <v>335</v>
      </c>
      <c r="D413" s="74"/>
      <c r="E413" s="102">
        <v>12</v>
      </c>
      <c r="F413" s="82" t="s">
        <v>483</v>
      </c>
      <c r="G413" s="82" t="s">
        <v>484</v>
      </c>
      <c r="H413" s="93">
        <v>1</v>
      </c>
      <c r="I413" s="93">
        <v>1</v>
      </c>
      <c r="J413" s="93">
        <v>0.371</v>
      </c>
      <c r="K413" s="93">
        <v>0.133</v>
      </c>
      <c r="L413" s="93">
        <v>0.238</v>
      </c>
      <c r="M413" s="93">
        <v>0.1952</v>
      </c>
      <c r="N413" s="93">
        <v>0.0726</v>
      </c>
      <c r="O413" s="91" t="s">
        <v>503</v>
      </c>
      <c r="P413" s="94" t="s">
        <v>38</v>
      </c>
      <c r="Q413" s="40">
        <v>2130505</v>
      </c>
      <c r="R413" s="40" t="s">
        <v>337</v>
      </c>
      <c r="S413" s="74"/>
    </row>
    <row r="414" s="62" customFormat="1" ht="27" customHeight="1" spans="1:19">
      <c r="A414" s="73" t="s">
        <v>322</v>
      </c>
      <c r="B414" s="75" t="s">
        <v>504</v>
      </c>
      <c r="C414" s="75" t="s">
        <v>33</v>
      </c>
      <c r="D414" s="83">
        <f>D415+D416</f>
        <v>120</v>
      </c>
      <c r="E414" s="83">
        <f>E415+E416</f>
        <v>0</v>
      </c>
      <c r="F414" s="76"/>
      <c r="G414" s="76"/>
      <c r="H414" s="76"/>
      <c r="I414" s="76"/>
      <c r="J414" s="90"/>
      <c r="K414" s="90"/>
      <c r="L414" s="90"/>
      <c r="M414" s="90"/>
      <c r="N414" s="90"/>
      <c r="O414" s="90"/>
      <c r="P414" s="106"/>
      <c r="Q414" s="40"/>
      <c r="R414" s="40"/>
      <c r="S414" s="74"/>
    </row>
    <row r="415" s="62" customFormat="1" ht="39" spans="1:19">
      <c r="A415" s="85">
        <v>1</v>
      </c>
      <c r="B415" s="82" t="s">
        <v>504</v>
      </c>
      <c r="C415" s="82" t="s">
        <v>33</v>
      </c>
      <c r="D415" s="86">
        <v>80</v>
      </c>
      <c r="E415" s="74"/>
      <c r="F415" s="82" t="s">
        <v>483</v>
      </c>
      <c r="G415" s="82" t="s">
        <v>484</v>
      </c>
      <c r="H415" s="87">
        <v>1</v>
      </c>
      <c r="I415" s="87"/>
      <c r="J415" s="91">
        <v>0.0001</v>
      </c>
      <c r="K415" s="91">
        <v>0</v>
      </c>
      <c r="L415" s="91">
        <v>0.0001</v>
      </c>
      <c r="M415" s="91">
        <v>0.0001</v>
      </c>
      <c r="N415" s="91">
        <v>0</v>
      </c>
      <c r="O415" s="91">
        <v>0.0001</v>
      </c>
      <c r="P415" s="94" t="s">
        <v>38</v>
      </c>
      <c r="Q415" s="40">
        <v>2130505</v>
      </c>
      <c r="R415" s="40" t="s">
        <v>39</v>
      </c>
      <c r="S415" s="74"/>
    </row>
    <row r="416" s="62" customFormat="1" ht="39" spans="1:19">
      <c r="A416" s="85">
        <v>2</v>
      </c>
      <c r="B416" s="82" t="s">
        <v>504</v>
      </c>
      <c r="C416" s="82" t="s">
        <v>33</v>
      </c>
      <c r="D416" s="86">
        <v>40</v>
      </c>
      <c r="E416" s="74"/>
      <c r="F416" s="82" t="s">
        <v>483</v>
      </c>
      <c r="G416" s="82" t="s">
        <v>484</v>
      </c>
      <c r="H416" s="87"/>
      <c r="I416" s="87">
        <v>1</v>
      </c>
      <c r="J416" s="91">
        <v>0.0037</v>
      </c>
      <c r="K416" s="91">
        <v>0.0011</v>
      </c>
      <c r="L416" s="91">
        <v>0.0026</v>
      </c>
      <c r="M416" s="91">
        <v>0.172</v>
      </c>
      <c r="N416" s="91">
        <v>0.0545</v>
      </c>
      <c r="O416" s="91">
        <v>0.1175</v>
      </c>
      <c r="P416" s="94" t="s">
        <v>38</v>
      </c>
      <c r="Q416" s="40">
        <v>2130505</v>
      </c>
      <c r="R416" s="40" t="s">
        <v>39</v>
      </c>
      <c r="S416" s="74"/>
    </row>
    <row r="417" s="62" customFormat="1" ht="40.25" customHeight="1" spans="1:19">
      <c r="A417" s="108" t="s">
        <v>505</v>
      </c>
      <c r="B417" s="72" t="s">
        <v>506</v>
      </c>
      <c r="C417" s="75" t="s">
        <v>33</v>
      </c>
      <c r="D417" s="104">
        <f>SUM(D418:D424)</f>
        <v>700</v>
      </c>
      <c r="E417" s="104">
        <f>SUM(E418:E424)</f>
        <v>0</v>
      </c>
      <c r="F417" s="76"/>
      <c r="G417" s="76"/>
      <c r="H417" s="76"/>
      <c r="I417" s="76"/>
      <c r="J417" s="90"/>
      <c r="K417" s="90"/>
      <c r="L417" s="90"/>
      <c r="M417" s="90"/>
      <c r="N417" s="90"/>
      <c r="O417" s="90"/>
      <c r="P417" s="107"/>
      <c r="Q417" s="40"/>
      <c r="R417" s="40"/>
      <c r="S417" s="74"/>
    </row>
    <row r="418" s="63" customFormat="1" ht="50" customHeight="1" spans="1:19">
      <c r="A418" s="85">
        <v>1</v>
      </c>
      <c r="B418" s="40" t="s">
        <v>507</v>
      </c>
      <c r="C418" s="82" t="s">
        <v>33</v>
      </c>
      <c r="D418" s="87">
        <v>70</v>
      </c>
      <c r="E418" s="85"/>
      <c r="F418" s="82" t="s">
        <v>508</v>
      </c>
      <c r="G418" s="82" t="s">
        <v>509</v>
      </c>
      <c r="H418" s="87">
        <v>1</v>
      </c>
      <c r="I418" s="87"/>
      <c r="J418" s="91">
        <v>0.0476</v>
      </c>
      <c r="K418" s="91">
        <v>0.0158</v>
      </c>
      <c r="L418" s="91">
        <v>0.0318</v>
      </c>
      <c r="M418" s="91">
        <v>0.2575</v>
      </c>
      <c r="N418" s="91">
        <v>0.1015</v>
      </c>
      <c r="O418" s="91">
        <v>0.156</v>
      </c>
      <c r="P418" s="124" t="s">
        <v>510</v>
      </c>
      <c r="Q418" s="40">
        <v>2130505</v>
      </c>
      <c r="R418" s="40" t="s">
        <v>39</v>
      </c>
      <c r="S418" s="85"/>
    </row>
    <row r="419" s="63" customFormat="1" ht="51" customHeight="1" spans="1:19">
      <c r="A419" s="85">
        <v>2</v>
      </c>
      <c r="B419" s="82" t="s">
        <v>511</v>
      </c>
      <c r="C419" s="82" t="s">
        <v>33</v>
      </c>
      <c r="D419" s="87">
        <v>70</v>
      </c>
      <c r="E419" s="85"/>
      <c r="F419" s="82" t="s">
        <v>512</v>
      </c>
      <c r="G419" s="82" t="s">
        <v>513</v>
      </c>
      <c r="H419" s="87">
        <v>1</v>
      </c>
      <c r="I419" s="87"/>
      <c r="J419" s="91">
        <v>0.031</v>
      </c>
      <c r="K419" s="91">
        <v>0.01</v>
      </c>
      <c r="L419" s="91">
        <v>0.021</v>
      </c>
      <c r="M419" s="91">
        <v>0.1636</v>
      </c>
      <c r="N419" s="91">
        <v>0.0536</v>
      </c>
      <c r="O419" s="91">
        <v>0.11</v>
      </c>
      <c r="P419" s="124" t="s">
        <v>510</v>
      </c>
      <c r="Q419" s="40">
        <v>2130505</v>
      </c>
      <c r="R419" s="40" t="s">
        <v>39</v>
      </c>
      <c r="S419" s="85"/>
    </row>
    <row r="420" s="63" customFormat="1" ht="52" customHeight="1" spans="1:19">
      <c r="A420" s="85">
        <v>3</v>
      </c>
      <c r="B420" s="82" t="s">
        <v>514</v>
      </c>
      <c r="C420" s="82" t="s">
        <v>33</v>
      </c>
      <c r="D420" s="107">
        <v>70</v>
      </c>
      <c r="E420" s="85"/>
      <c r="F420" s="82" t="s">
        <v>512</v>
      </c>
      <c r="G420" s="82" t="s">
        <v>515</v>
      </c>
      <c r="H420" s="87"/>
      <c r="I420" s="87">
        <v>1</v>
      </c>
      <c r="J420" s="91">
        <v>0.0197</v>
      </c>
      <c r="K420" s="91">
        <v>0.0061</v>
      </c>
      <c r="L420" s="91">
        <v>0.0136</v>
      </c>
      <c r="M420" s="91">
        <v>0.0958</v>
      </c>
      <c r="N420" s="91">
        <v>0.0304</v>
      </c>
      <c r="O420" s="91">
        <v>0.0654</v>
      </c>
      <c r="P420" s="124" t="s">
        <v>510</v>
      </c>
      <c r="Q420" s="40">
        <v>2130505</v>
      </c>
      <c r="R420" s="40" t="s">
        <v>39</v>
      </c>
      <c r="S420" s="85"/>
    </row>
    <row r="421" s="63" customFormat="1" ht="62" customHeight="1" spans="1:19">
      <c r="A421" s="85">
        <v>4</v>
      </c>
      <c r="B421" s="82" t="s">
        <v>516</v>
      </c>
      <c r="C421" s="82" t="s">
        <v>33</v>
      </c>
      <c r="D421" s="87">
        <v>210</v>
      </c>
      <c r="E421" s="85"/>
      <c r="F421" s="82" t="s">
        <v>517</v>
      </c>
      <c r="G421" s="82" t="s">
        <v>518</v>
      </c>
      <c r="H421" s="87">
        <v>1</v>
      </c>
      <c r="I421" s="87">
        <v>2</v>
      </c>
      <c r="J421" s="91">
        <v>0.0045</v>
      </c>
      <c r="K421" s="91">
        <v>0.0015</v>
      </c>
      <c r="L421" s="91">
        <v>0.003</v>
      </c>
      <c r="M421" s="91">
        <v>0.0045</v>
      </c>
      <c r="N421" s="91">
        <v>0.0015</v>
      </c>
      <c r="O421" s="91">
        <v>0.003</v>
      </c>
      <c r="P421" s="124" t="s">
        <v>510</v>
      </c>
      <c r="Q421" s="40">
        <v>2130505</v>
      </c>
      <c r="R421" s="40" t="s">
        <v>39</v>
      </c>
      <c r="S421" s="85"/>
    </row>
    <row r="422" s="63" customFormat="1" ht="53" customHeight="1" spans="1:19">
      <c r="A422" s="85">
        <v>5</v>
      </c>
      <c r="B422" s="82" t="s">
        <v>519</v>
      </c>
      <c r="C422" s="82" t="s">
        <v>33</v>
      </c>
      <c r="D422" s="107">
        <v>140</v>
      </c>
      <c r="E422" s="85"/>
      <c r="F422" s="82" t="s">
        <v>520</v>
      </c>
      <c r="G422" s="82" t="s">
        <v>521</v>
      </c>
      <c r="H422" s="109">
        <v>2</v>
      </c>
      <c r="I422" s="109"/>
      <c r="J422" s="125">
        <v>0.0448</v>
      </c>
      <c r="K422" s="125">
        <v>0.0158</v>
      </c>
      <c r="L422" s="125">
        <v>0.03</v>
      </c>
      <c r="M422" s="125">
        <v>0.241</v>
      </c>
      <c r="N422" s="125">
        <v>0.798</v>
      </c>
      <c r="O422" s="125">
        <v>0.1612</v>
      </c>
      <c r="P422" s="124" t="s">
        <v>510</v>
      </c>
      <c r="Q422" s="40">
        <v>2130505</v>
      </c>
      <c r="R422" s="40" t="s">
        <v>39</v>
      </c>
      <c r="S422" s="85"/>
    </row>
    <row r="423" s="63" customFormat="1" ht="52" customHeight="1" spans="1:19">
      <c r="A423" s="85">
        <v>6</v>
      </c>
      <c r="B423" s="82" t="s">
        <v>522</v>
      </c>
      <c r="C423" s="82" t="s">
        <v>33</v>
      </c>
      <c r="D423" s="107">
        <v>70</v>
      </c>
      <c r="E423" s="85"/>
      <c r="F423" s="82" t="s">
        <v>523</v>
      </c>
      <c r="G423" s="82" t="s">
        <v>524</v>
      </c>
      <c r="H423" s="87"/>
      <c r="I423" s="87">
        <v>1</v>
      </c>
      <c r="J423" s="91">
        <v>0.0027</v>
      </c>
      <c r="K423" s="91">
        <v>0.0012</v>
      </c>
      <c r="L423" s="91">
        <v>0.0015</v>
      </c>
      <c r="M423" s="91">
        <v>0.0122</v>
      </c>
      <c r="N423" s="91">
        <v>0.0054</v>
      </c>
      <c r="O423" s="91">
        <v>0.0068</v>
      </c>
      <c r="P423" s="124" t="s">
        <v>510</v>
      </c>
      <c r="Q423" s="40">
        <v>2130505</v>
      </c>
      <c r="R423" s="40" t="s">
        <v>39</v>
      </c>
      <c r="S423" s="85"/>
    </row>
    <row r="424" s="63" customFormat="1" ht="50" customHeight="1" spans="1:19">
      <c r="A424" s="74">
        <v>7</v>
      </c>
      <c r="B424" s="82" t="s">
        <v>525</v>
      </c>
      <c r="C424" s="82" t="s">
        <v>33</v>
      </c>
      <c r="D424" s="110">
        <v>70</v>
      </c>
      <c r="E424" s="85"/>
      <c r="F424" s="82" t="s">
        <v>526</v>
      </c>
      <c r="G424" s="82" t="s">
        <v>527</v>
      </c>
      <c r="H424" s="87">
        <v>1</v>
      </c>
      <c r="I424" s="87"/>
      <c r="J424" s="91">
        <v>0.0125</v>
      </c>
      <c r="K424" s="91">
        <v>0.0039</v>
      </c>
      <c r="L424" s="91">
        <v>0.0086</v>
      </c>
      <c r="M424" s="91">
        <v>0.0617</v>
      </c>
      <c r="N424" s="91">
        <v>0.0197</v>
      </c>
      <c r="O424" s="91">
        <v>0.042</v>
      </c>
      <c r="P424" s="124" t="s">
        <v>510</v>
      </c>
      <c r="Q424" s="40">
        <v>2130505</v>
      </c>
      <c r="R424" s="40" t="s">
        <v>39</v>
      </c>
      <c r="S424" s="85"/>
    </row>
    <row r="425" s="62" customFormat="1" ht="40.25" customHeight="1" spans="1:19">
      <c r="A425" s="74" t="s">
        <v>528</v>
      </c>
      <c r="B425" s="72" t="s">
        <v>529</v>
      </c>
      <c r="C425" s="107"/>
      <c r="D425" s="111">
        <f>D426+D454+D460</f>
        <v>4435.217</v>
      </c>
      <c r="E425" s="111">
        <f>E426+E454+E460</f>
        <v>0</v>
      </c>
      <c r="F425" s="76"/>
      <c r="G425" s="76"/>
      <c r="H425" s="74"/>
      <c r="I425" s="74"/>
      <c r="J425" s="74"/>
      <c r="K425" s="74"/>
      <c r="L425" s="74"/>
      <c r="M425" s="126"/>
      <c r="N425" s="126"/>
      <c r="O425" s="74"/>
      <c r="P425" s="93"/>
      <c r="Q425" s="40"/>
      <c r="R425" s="40"/>
      <c r="S425" s="74"/>
    </row>
    <row r="426" s="62" customFormat="1" ht="40.25" customHeight="1" spans="1:19">
      <c r="A426" s="73" t="s">
        <v>30</v>
      </c>
      <c r="B426" s="72" t="s">
        <v>530</v>
      </c>
      <c r="C426" s="75" t="s">
        <v>33</v>
      </c>
      <c r="D426" s="111">
        <f>SUM(D427:D453)</f>
        <v>3612.79</v>
      </c>
      <c r="E426" s="111">
        <f>SUM(E427:E453)</f>
        <v>0</v>
      </c>
      <c r="F426" s="76"/>
      <c r="G426" s="77"/>
      <c r="H426" s="74"/>
      <c r="I426" s="74"/>
      <c r="J426" s="126"/>
      <c r="K426" s="126"/>
      <c r="L426" s="126"/>
      <c r="M426" s="126"/>
      <c r="N426" s="126"/>
      <c r="O426" s="126"/>
      <c r="P426" s="95"/>
      <c r="Q426" s="40"/>
      <c r="R426" s="40"/>
      <c r="S426" s="74"/>
    </row>
    <row r="427" s="62" customFormat="1" ht="39" spans="1:19">
      <c r="A427" s="112">
        <v>1</v>
      </c>
      <c r="B427" s="40" t="s">
        <v>531</v>
      </c>
      <c r="C427" s="82" t="s">
        <v>33</v>
      </c>
      <c r="D427" s="113">
        <v>560</v>
      </c>
      <c r="E427" s="74"/>
      <c r="F427" s="114" t="s">
        <v>532</v>
      </c>
      <c r="G427" s="114" t="s">
        <v>533</v>
      </c>
      <c r="H427" s="115">
        <v>1</v>
      </c>
      <c r="I427" s="127"/>
      <c r="J427" s="127">
        <v>0.0099</v>
      </c>
      <c r="K427" s="127">
        <v>0.0075</v>
      </c>
      <c r="L427" s="127">
        <v>0.0024</v>
      </c>
      <c r="M427" s="127">
        <v>0.0335</v>
      </c>
      <c r="N427" s="127">
        <v>0.0224</v>
      </c>
      <c r="O427" s="127">
        <v>0.0111</v>
      </c>
      <c r="P427" s="128" t="s">
        <v>534</v>
      </c>
      <c r="Q427" s="40">
        <v>2130505</v>
      </c>
      <c r="R427" s="40" t="s">
        <v>39</v>
      </c>
      <c r="S427" s="74"/>
    </row>
    <row r="428" s="62" customFormat="1" ht="43" customHeight="1" spans="1:19">
      <c r="A428" s="112">
        <v>2</v>
      </c>
      <c r="B428" s="40" t="s">
        <v>535</v>
      </c>
      <c r="C428" s="82" t="s">
        <v>33</v>
      </c>
      <c r="D428" s="113">
        <v>611.6</v>
      </c>
      <c r="E428" s="74"/>
      <c r="F428" s="114" t="s">
        <v>532</v>
      </c>
      <c r="G428" s="114" t="s">
        <v>533</v>
      </c>
      <c r="H428" s="115">
        <v>1</v>
      </c>
      <c r="I428" s="127"/>
      <c r="J428" s="127">
        <v>0.0052</v>
      </c>
      <c r="K428" s="127">
        <v>0.0026</v>
      </c>
      <c r="L428" s="127">
        <v>0.0026</v>
      </c>
      <c r="M428" s="127">
        <v>0.0208</v>
      </c>
      <c r="N428" s="127">
        <v>0.0104</v>
      </c>
      <c r="O428" s="127">
        <v>0.0104</v>
      </c>
      <c r="P428" s="128" t="s">
        <v>534</v>
      </c>
      <c r="Q428" s="40">
        <v>2130505</v>
      </c>
      <c r="R428" s="40" t="s">
        <v>39</v>
      </c>
      <c r="S428" s="100" t="s">
        <v>456</v>
      </c>
    </row>
    <row r="429" s="62" customFormat="1" ht="39" spans="1:19">
      <c r="A429" s="112">
        <v>3</v>
      </c>
      <c r="B429" s="40" t="s">
        <v>536</v>
      </c>
      <c r="C429" s="82" t="s">
        <v>33</v>
      </c>
      <c r="D429" s="113">
        <v>398.8</v>
      </c>
      <c r="E429" s="74"/>
      <c r="F429" s="114" t="s">
        <v>537</v>
      </c>
      <c r="G429" s="114" t="s">
        <v>538</v>
      </c>
      <c r="H429" s="115">
        <v>1</v>
      </c>
      <c r="I429" s="127"/>
      <c r="J429" s="127">
        <v>0.0052</v>
      </c>
      <c r="K429" s="127">
        <v>0.0026</v>
      </c>
      <c r="L429" s="127">
        <v>0.0026</v>
      </c>
      <c r="M429" s="127">
        <v>0.0208</v>
      </c>
      <c r="N429" s="127">
        <v>0.0104</v>
      </c>
      <c r="O429" s="127">
        <v>0.0104</v>
      </c>
      <c r="P429" s="128" t="s">
        <v>534</v>
      </c>
      <c r="Q429" s="40">
        <v>2130505</v>
      </c>
      <c r="R429" s="40" t="s">
        <v>39</v>
      </c>
      <c r="S429" s="74"/>
    </row>
    <row r="430" s="62" customFormat="1" ht="39" spans="1:19">
      <c r="A430" s="112">
        <v>4</v>
      </c>
      <c r="B430" s="40" t="s">
        <v>539</v>
      </c>
      <c r="C430" s="82" t="s">
        <v>33</v>
      </c>
      <c r="D430" s="102">
        <v>63.2</v>
      </c>
      <c r="E430" s="74"/>
      <c r="F430" s="114" t="s">
        <v>540</v>
      </c>
      <c r="G430" s="114" t="s">
        <v>538</v>
      </c>
      <c r="H430" s="106">
        <v>1</v>
      </c>
      <c r="I430" s="129"/>
      <c r="J430" s="127">
        <v>0.0673</v>
      </c>
      <c r="K430" s="130">
        <v>0.054</v>
      </c>
      <c r="L430" s="131">
        <v>0.0133</v>
      </c>
      <c r="M430" s="127">
        <v>0.2638</v>
      </c>
      <c r="N430" s="130">
        <v>0.1944</v>
      </c>
      <c r="O430" s="131">
        <v>0.0694</v>
      </c>
      <c r="P430" s="128" t="s">
        <v>534</v>
      </c>
      <c r="Q430" s="40">
        <v>2130505</v>
      </c>
      <c r="R430" s="40" t="s">
        <v>39</v>
      </c>
      <c r="S430" s="74"/>
    </row>
    <row r="431" s="62" customFormat="1" ht="39" spans="1:19">
      <c r="A431" s="112">
        <v>5</v>
      </c>
      <c r="B431" s="116" t="s">
        <v>541</v>
      </c>
      <c r="C431" s="82" t="s">
        <v>33</v>
      </c>
      <c r="D431" s="117">
        <v>47.4</v>
      </c>
      <c r="E431" s="74"/>
      <c r="F431" s="114" t="s">
        <v>540</v>
      </c>
      <c r="G431" s="114" t="s">
        <v>538</v>
      </c>
      <c r="H431" s="118">
        <v>1</v>
      </c>
      <c r="I431" s="132"/>
      <c r="J431" s="127">
        <v>0.0161</v>
      </c>
      <c r="K431" s="133">
        <v>0.0067</v>
      </c>
      <c r="L431" s="134">
        <v>0.0094</v>
      </c>
      <c r="M431" s="127">
        <v>0.0529</v>
      </c>
      <c r="N431" s="127">
        <v>0.0142</v>
      </c>
      <c r="O431" s="135">
        <v>0.0387</v>
      </c>
      <c r="P431" s="128" t="s">
        <v>534</v>
      </c>
      <c r="Q431" s="40">
        <v>2130505</v>
      </c>
      <c r="R431" s="40" t="s">
        <v>39</v>
      </c>
      <c r="S431" s="74"/>
    </row>
    <row r="432" s="62" customFormat="1" ht="39" spans="1:19">
      <c r="A432" s="112">
        <v>6</v>
      </c>
      <c r="B432" s="40" t="s">
        <v>542</v>
      </c>
      <c r="C432" s="82" t="s">
        <v>33</v>
      </c>
      <c r="D432" s="117">
        <v>85.2</v>
      </c>
      <c r="E432" s="74"/>
      <c r="F432" s="114" t="s">
        <v>540</v>
      </c>
      <c r="G432" s="114" t="s">
        <v>538</v>
      </c>
      <c r="H432" s="118">
        <v>1</v>
      </c>
      <c r="I432" s="132"/>
      <c r="J432" s="127">
        <v>0.0135</v>
      </c>
      <c r="K432" s="133">
        <v>0.005</v>
      </c>
      <c r="L432" s="134">
        <v>0.0085</v>
      </c>
      <c r="M432" s="127">
        <v>0.052594</v>
      </c>
      <c r="N432" s="136">
        <v>0.0189</v>
      </c>
      <c r="O432" s="137">
        <v>0.033694</v>
      </c>
      <c r="P432" s="128" t="s">
        <v>534</v>
      </c>
      <c r="Q432" s="40">
        <v>2130505</v>
      </c>
      <c r="R432" s="40" t="s">
        <v>39</v>
      </c>
      <c r="S432" s="74"/>
    </row>
    <row r="433" s="62" customFormat="1" ht="39" spans="1:19">
      <c r="A433" s="112">
        <v>7</v>
      </c>
      <c r="B433" s="119" t="s">
        <v>543</v>
      </c>
      <c r="C433" s="82" t="s">
        <v>33</v>
      </c>
      <c r="D433" s="117">
        <v>127.5</v>
      </c>
      <c r="E433" s="74"/>
      <c r="F433" s="114" t="s">
        <v>540</v>
      </c>
      <c r="G433" s="114" t="s">
        <v>538</v>
      </c>
      <c r="H433" s="120">
        <v>1</v>
      </c>
      <c r="I433" s="120"/>
      <c r="J433" s="136">
        <v>0.0922</v>
      </c>
      <c r="K433" s="120">
        <v>0.0142</v>
      </c>
      <c r="L433" s="120">
        <v>0.078</v>
      </c>
      <c r="M433" s="127">
        <v>0.0898</v>
      </c>
      <c r="N433" s="120">
        <v>0.0551</v>
      </c>
      <c r="O433" s="138">
        <v>0.0347</v>
      </c>
      <c r="P433" s="128" t="s">
        <v>534</v>
      </c>
      <c r="Q433" s="40">
        <v>2130505</v>
      </c>
      <c r="R433" s="40" t="s">
        <v>39</v>
      </c>
      <c r="S433" s="74"/>
    </row>
    <row r="434" s="62" customFormat="1" ht="39" spans="1:19">
      <c r="A434" s="112">
        <v>8</v>
      </c>
      <c r="B434" s="40" t="s">
        <v>544</v>
      </c>
      <c r="C434" s="82" t="s">
        <v>33</v>
      </c>
      <c r="D434" s="117">
        <v>52</v>
      </c>
      <c r="E434" s="74"/>
      <c r="F434" s="114" t="s">
        <v>540</v>
      </c>
      <c r="G434" s="114" t="s">
        <v>538</v>
      </c>
      <c r="H434" s="118">
        <v>1</v>
      </c>
      <c r="I434" s="132"/>
      <c r="J434" s="127">
        <v>0.0301</v>
      </c>
      <c r="K434" s="135">
        <v>0.0058</v>
      </c>
      <c r="L434" s="127">
        <v>0.0243</v>
      </c>
      <c r="M434" s="135">
        <v>0.1109</v>
      </c>
      <c r="N434" s="127">
        <v>0.0321</v>
      </c>
      <c r="O434" s="135">
        <v>0.0788</v>
      </c>
      <c r="P434" s="128" t="s">
        <v>534</v>
      </c>
      <c r="Q434" s="40">
        <v>2130505</v>
      </c>
      <c r="R434" s="40" t="s">
        <v>39</v>
      </c>
      <c r="S434" s="74"/>
    </row>
    <row r="435" s="62" customFormat="1" ht="39" spans="1:19">
      <c r="A435" s="112">
        <v>9</v>
      </c>
      <c r="B435" s="40" t="s">
        <v>545</v>
      </c>
      <c r="C435" s="82" t="s">
        <v>33</v>
      </c>
      <c r="D435" s="117">
        <v>80</v>
      </c>
      <c r="E435" s="74"/>
      <c r="F435" s="114" t="s">
        <v>540</v>
      </c>
      <c r="G435" s="114" t="s">
        <v>538</v>
      </c>
      <c r="H435" s="120">
        <v>1</v>
      </c>
      <c r="I435" s="120"/>
      <c r="J435" s="136">
        <v>0.0202</v>
      </c>
      <c r="K435" s="120">
        <v>0.0115</v>
      </c>
      <c r="L435" s="120">
        <v>0.0087</v>
      </c>
      <c r="M435" s="127">
        <v>0.0485</v>
      </c>
      <c r="N435" s="120">
        <v>0.0358</v>
      </c>
      <c r="O435" s="138">
        <v>0.0127</v>
      </c>
      <c r="P435" s="128" t="s">
        <v>534</v>
      </c>
      <c r="Q435" s="40">
        <v>2130505</v>
      </c>
      <c r="R435" s="40" t="s">
        <v>39</v>
      </c>
      <c r="S435" s="74"/>
    </row>
    <row r="436" s="62" customFormat="1" ht="39" spans="1:19">
      <c r="A436" s="112">
        <v>10</v>
      </c>
      <c r="B436" s="119" t="s">
        <v>546</v>
      </c>
      <c r="C436" s="82" t="s">
        <v>33</v>
      </c>
      <c r="D436" s="117">
        <v>80</v>
      </c>
      <c r="E436" s="74"/>
      <c r="F436" s="114" t="s">
        <v>540</v>
      </c>
      <c r="G436" s="114" t="s">
        <v>538</v>
      </c>
      <c r="H436" s="120">
        <v>1</v>
      </c>
      <c r="I436" s="120"/>
      <c r="J436" s="136">
        <v>0.0119</v>
      </c>
      <c r="K436" s="120">
        <v>0.0078</v>
      </c>
      <c r="L436" s="120">
        <v>0.0041</v>
      </c>
      <c r="M436" s="127">
        <v>0.0214</v>
      </c>
      <c r="N436" s="120">
        <v>0.0214</v>
      </c>
      <c r="O436" s="138" t="s">
        <v>547</v>
      </c>
      <c r="P436" s="128" t="s">
        <v>534</v>
      </c>
      <c r="Q436" s="40">
        <v>2130505</v>
      </c>
      <c r="R436" s="40" t="s">
        <v>39</v>
      </c>
      <c r="S436" s="74"/>
    </row>
    <row r="437" s="62" customFormat="1" ht="39" spans="1:19">
      <c r="A437" s="112">
        <v>11</v>
      </c>
      <c r="B437" s="40" t="s">
        <v>548</v>
      </c>
      <c r="C437" s="82" t="s">
        <v>33</v>
      </c>
      <c r="D437" s="117">
        <v>118.5</v>
      </c>
      <c r="E437" s="74"/>
      <c r="F437" s="114" t="s">
        <v>540</v>
      </c>
      <c r="G437" s="114" t="s">
        <v>538</v>
      </c>
      <c r="H437" s="115">
        <v>1</v>
      </c>
      <c r="I437" s="132"/>
      <c r="J437" s="127">
        <v>0.0021</v>
      </c>
      <c r="K437" s="133">
        <v>0.0046</v>
      </c>
      <c r="L437" s="139">
        <v>0.0014</v>
      </c>
      <c r="M437" s="127">
        <v>0.0162</v>
      </c>
      <c r="N437" s="133">
        <v>0.0107</v>
      </c>
      <c r="O437" s="139">
        <v>0.0055</v>
      </c>
      <c r="P437" s="128" t="s">
        <v>534</v>
      </c>
      <c r="Q437" s="40">
        <v>2130505</v>
      </c>
      <c r="R437" s="40" t="s">
        <v>39</v>
      </c>
      <c r="S437" s="74"/>
    </row>
    <row r="438" s="62" customFormat="1" ht="39" spans="1:19">
      <c r="A438" s="112">
        <v>12</v>
      </c>
      <c r="B438" s="119" t="s">
        <v>549</v>
      </c>
      <c r="C438" s="82" t="s">
        <v>33</v>
      </c>
      <c r="D438" s="117">
        <v>482.18</v>
      </c>
      <c r="E438" s="74"/>
      <c r="F438" s="114" t="s">
        <v>540</v>
      </c>
      <c r="G438" s="114" t="s">
        <v>538</v>
      </c>
      <c r="H438" s="120">
        <v>1</v>
      </c>
      <c r="I438" s="120"/>
      <c r="J438" s="136">
        <v>0.0556</v>
      </c>
      <c r="K438" s="120">
        <v>0.0234</v>
      </c>
      <c r="L438" s="120">
        <v>0.0322</v>
      </c>
      <c r="M438" s="127">
        <v>0.2464</v>
      </c>
      <c r="N438" s="120">
        <v>0.1176</v>
      </c>
      <c r="O438" s="138">
        <v>0.1288</v>
      </c>
      <c r="P438" s="128" t="s">
        <v>534</v>
      </c>
      <c r="Q438" s="40">
        <v>2130505</v>
      </c>
      <c r="R438" s="40" t="s">
        <v>39</v>
      </c>
      <c r="S438" s="74"/>
    </row>
    <row r="439" s="62" customFormat="1" ht="39" spans="1:19">
      <c r="A439" s="112">
        <v>13</v>
      </c>
      <c r="B439" s="121" t="s">
        <v>550</v>
      </c>
      <c r="C439" s="82" t="s">
        <v>33</v>
      </c>
      <c r="D439" s="102">
        <v>65</v>
      </c>
      <c r="E439" s="74"/>
      <c r="F439" s="114" t="s">
        <v>540</v>
      </c>
      <c r="G439" s="114" t="s">
        <v>538</v>
      </c>
      <c r="H439" s="115">
        <v>1</v>
      </c>
      <c r="I439" s="132"/>
      <c r="J439" s="127">
        <v>0.1712</v>
      </c>
      <c r="K439" s="127">
        <v>0.157</v>
      </c>
      <c r="L439" s="127">
        <v>0.0142</v>
      </c>
      <c r="M439" s="127">
        <v>0.0411</v>
      </c>
      <c r="N439" s="127">
        <v>0.0254</v>
      </c>
      <c r="O439" s="127">
        <v>0.0157</v>
      </c>
      <c r="P439" s="128" t="s">
        <v>534</v>
      </c>
      <c r="Q439" s="40">
        <v>2130505</v>
      </c>
      <c r="R439" s="40" t="s">
        <v>39</v>
      </c>
      <c r="S439" s="74"/>
    </row>
    <row r="440" s="62" customFormat="1" ht="39" spans="1:19">
      <c r="A440" s="112">
        <v>14</v>
      </c>
      <c r="B440" s="119" t="s">
        <v>551</v>
      </c>
      <c r="C440" s="82" t="s">
        <v>33</v>
      </c>
      <c r="D440" s="102">
        <v>63</v>
      </c>
      <c r="E440" s="74"/>
      <c r="F440" s="114" t="s">
        <v>540</v>
      </c>
      <c r="G440" s="114" t="s">
        <v>538</v>
      </c>
      <c r="H440" s="115">
        <v>1</v>
      </c>
      <c r="I440" s="132"/>
      <c r="J440" s="127">
        <v>0.064</v>
      </c>
      <c r="K440" s="127">
        <v>0.0096</v>
      </c>
      <c r="L440" s="127">
        <v>0.0544</v>
      </c>
      <c r="M440" s="127">
        <v>0.2738</v>
      </c>
      <c r="N440" s="127">
        <v>0.0387</v>
      </c>
      <c r="O440" s="127">
        <v>0.2351</v>
      </c>
      <c r="P440" s="128" t="s">
        <v>534</v>
      </c>
      <c r="Q440" s="40">
        <v>2130505</v>
      </c>
      <c r="R440" s="40" t="s">
        <v>39</v>
      </c>
      <c r="S440" s="74"/>
    </row>
    <row r="441" s="62" customFormat="1" ht="39" spans="1:19">
      <c r="A441" s="112">
        <v>15</v>
      </c>
      <c r="B441" s="119" t="s">
        <v>552</v>
      </c>
      <c r="C441" s="82" t="s">
        <v>33</v>
      </c>
      <c r="D441" s="102">
        <v>50</v>
      </c>
      <c r="E441" s="74"/>
      <c r="F441" s="114" t="s">
        <v>540</v>
      </c>
      <c r="G441" s="114" t="s">
        <v>538</v>
      </c>
      <c r="H441" s="115">
        <v>1</v>
      </c>
      <c r="I441" s="132"/>
      <c r="J441" s="127">
        <v>0.0485</v>
      </c>
      <c r="K441" s="127">
        <v>0.0358</v>
      </c>
      <c r="L441" s="127">
        <v>0.0127</v>
      </c>
      <c r="M441" s="127">
        <v>0.1562</v>
      </c>
      <c r="N441" s="127">
        <v>0.1125</v>
      </c>
      <c r="O441" s="127">
        <v>0.0437</v>
      </c>
      <c r="P441" s="128" t="s">
        <v>534</v>
      </c>
      <c r="Q441" s="40">
        <v>2130505</v>
      </c>
      <c r="R441" s="40" t="s">
        <v>39</v>
      </c>
      <c r="S441" s="74"/>
    </row>
    <row r="442" s="62" customFormat="1" ht="39" spans="1:19">
      <c r="A442" s="112">
        <v>16</v>
      </c>
      <c r="B442" s="119" t="s">
        <v>553</v>
      </c>
      <c r="C442" s="82" t="s">
        <v>33</v>
      </c>
      <c r="D442" s="117">
        <v>74</v>
      </c>
      <c r="E442" s="74"/>
      <c r="F442" s="114" t="s">
        <v>540</v>
      </c>
      <c r="G442" s="114" t="s">
        <v>538</v>
      </c>
      <c r="H442" s="120">
        <v>1</v>
      </c>
      <c r="I442" s="120"/>
      <c r="J442" s="133">
        <v>0.016</v>
      </c>
      <c r="K442" s="120">
        <v>0.0085</v>
      </c>
      <c r="L442" s="120">
        <v>0.0075</v>
      </c>
      <c r="M442" s="133">
        <v>0.08</v>
      </c>
      <c r="N442" s="120">
        <v>0.0425</v>
      </c>
      <c r="O442" s="138">
        <v>0.0375</v>
      </c>
      <c r="P442" s="128" t="s">
        <v>534</v>
      </c>
      <c r="Q442" s="40">
        <v>2130505</v>
      </c>
      <c r="R442" s="40" t="s">
        <v>39</v>
      </c>
      <c r="S442" s="74"/>
    </row>
    <row r="443" s="62" customFormat="1" ht="39" spans="1:19">
      <c r="A443" s="112">
        <v>17</v>
      </c>
      <c r="B443" s="119" t="s">
        <v>554</v>
      </c>
      <c r="C443" s="82" t="s">
        <v>33</v>
      </c>
      <c r="D443" s="117">
        <v>25.11</v>
      </c>
      <c r="E443" s="74"/>
      <c r="F443" s="114" t="s">
        <v>540</v>
      </c>
      <c r="G443" s="114" t="s">
        <v>538</v>
      </c>
      <c r="H443" s="120">
        <v>1</v>
      </c>
      <c r="I443" s="120"/>
      <c r="J443" s="133">
        <v>0.028</v>
      </c>
      <c r="K443" s="120">
        <v>0.001</v>
      </c>
      <c r="L443" s="120">
        <v>0.018</v>
      </c>
      <c r="M443" s="133">
        <v>0.158</v>
      </c>
      <c r="N443" s="120">
        <v>0.0517</v>
      </c>
      <c r="O443" s="120">
        <v>0.1063</v>
      </c>
      <c r="P443" s="128" t="s">
        <v>534</v>
      </c>
      <c r="Q443" s="40">
        <v>2130505</v>
      </c>
      <c r="R443" s="40" t="s">
        <v>39</v>
      </c>
      <c r="S443" s="74"/>
    </row>
    <row r="444" s="62" customFormat="1" ht="39" spans="1:19">
      <c r="A444" s="112">
        <v>18</v>
      </c>
      <c r="B444" s="119" t="s">
        <v>555</v>
      </c>
      <c r="C444" s="82" t="s">
        <v>33</v>
      </c>
      <c r="D444" s="117">
        <v>118</v>
      </c>
      <c r="E444" s="74"/>
      <c r="F444" s="114" t="s">
        <v>540</v>
      </c>
      <c r="G444" s="114" t="s">
        <v>538</v>
      </c>
      <c r="H444" s="120">
        <v>1</v>
      </c>
      <c r="I444" s="120"/>
      <c r="J444" s="136">
        <v>0.0183</v>
      </c>
      <c r="K444" s="120">
        <v>0.0105</v>
      </c>
      <c r="L444" s="120">
        <v>0.0078</v>
      </c>
      <c r="M444" s="127">
        <v>0.0662</v>
      </c>
      <c r="N444" s="120">
        <v>0.0434</v>
      </c>
      <c r="O444" s="138">
        <v>0.0228</v>
      </c>
      <c r="P444" s="128" t="s">
        <v>534</v>
      </c>
      <c r="Q444" s="40">
        <v>2130505</v>
      </c>
      <c r="R444" s="40" t="s">
        <v>39</v>
      </c>
      <c r="S444" s="74"/>
    </row>
    <row r="445" s="62" customFormat="1" ht="39" spans="1:19">
      <c r="A445" s="112">
        <v>19</v>
      </c>
      <c r="B445" s="119" t="s">
        <v>556</v>
      </c>
      <c r="C445" s="82" t="s">
        <v>33</v>
      </c>
      <c r="D445" s="117">
        <v>65</v>
      </c>
      <c r="E445" s="74"/>
      <c r="F445" s="114" t="s">
        <v>537</v>
      </c>
      <c r="G445" s="114" t="s">
        <v>538</v>
      </c>
      <c r="H445" s="120">
        <v>1</v>
      </c>
      <c r="I445" s="120"/>
      <c r="J445" s="136">
        <v>0.0039</v>
      </c>
      <c r="K445" s="120">
        <v>0.0025</v>
      </c>
      <c r="L445" s="120">
        <v>0.0014</v>
      </c>
      <c r="M445" s="127">
        <v>0.0135</v>
      </c>
      <c r="N445" s="120">
        <v>0.0084</v>
      </c>
      <c r="O445" s="138">
        <v>0.0051</v>
      </c>
      <c r="P445" s="128" t="s">
        <v>534</v>
      </c>
      <c r="Q445" s="40">
        <v>2130505</v>
      </c>
      <c r="R445" s="40" t="s">
        <v>39</v>
      </c>
      <c r="S445" s="74"/>
    </row>
    <row r="446" s="62" customFormat="1" ht="39" spans="1:19">
      <c r="A446" s="112">
        <v>20</v>
      </c>
      <c r="B446" s="119" t="s">
        <v>557</v>
      </c>
      <c r="C446" s="82" t="s">
        <v>33</v>
      </c>
      <c r="D446" s="86">
        <v>9</v>
      </c>
      <c r="E446" s="74"/>
      <c r="F446" s="122" t="s">
        <v>537</v>
      </c>
      <c r="G446" s="122" t="s">
        <v>538</v>
      </c>
      <c r="H446" s="123">
        <v>1</v>
      </c>
      <c r="I446" s="140"/>
      <c r="J446" s="141">
        <v>0.002</v>
      </c>
      <c r="K446" s="141">
        <v>0.001</v>
      </c>
      <c r="L446" s="141">
        <v>0.001</v>
      </c>
      <c r="M446" s="141">
        <v>0.008</v>
      </c>
      <c r="N446" s="141">
        <v>0.004</v>
      </c>
      <c r="O446" s="141">
        <v>0.004</v>
      </c>
      <c r="P446" s="142" t="s">
        <v>534</v>
      </c>
      <c r="Q446" s="40">
        <v>2130505</v>
      </c>
      <c r="R446" s="40" t="s">
        <v>39</v>
      </c>
      <c r="S446" s="74"/>
    </row>
    <row r="447" s="62" customFormat="1" ht="39" spans="1:19">
      <c r="A447" s="112">
        <v>21</v>
      </c>
      <c r="B447" s="119" t="s">
        <v>558</v>
      </c>
      <c r="C447" s="82" t="s">
        <v>33</v>
      </c>
      <c r="D447" s="117">
        <v>73</v>
      </c>
      <c r="E447" s="74"/>
      <c r="F447" s="114" t="s">
        <v>537</v>
      </c>
      <c r="G447" s="114" t="s">
        <v>538</v>
      </c>
      <c r="H447" s="120">
        <v>1</v>
      </c>
      <c r="I447" s="120"/>
      <c r="J447" s="136">
        <v>0.0141</v>
      </c>
      <c r="K447" s="120">
        <v>0.0096</v>
      </c>
      <c r="L447" s="120">
        <v>0.0045</v>
      </c>
      <c r="M447" s="127">
        <v>0.0567</v>
      </c>
      <c r="N447" s="120">
        <v>0.0327</v>
      </c>
      <c r="O447" s="138">
        <v>0.024</v>
      </c>
      <c r="P447" s="128" t="s">
        <v>534</v>
      </c>
      <c r="Q447" s="40">
        <v>2130505</v>
      </c>
      <c r="R447" s="40" t="s">
        <v>39</v>
      </c>
      <c r="S447" s="74"/>
    </row>
    <row r="448" s="62" customFormat="1" ht="39" spans="1:19">
      <c r="A448" s="112">
        <v>22</v>
      </c>
      <c r="B448" s="121" t="s">
        <v>559</v>
      </c>
      <c r="C448" s="82" t="s">
        <v>33</v>
      </c>
      <c r="D448" s="117">
        <v>45</v>
      </c>
      <c r="E448" s="74"/>
      <c r="F448" s="114" t="s">
        <v>540</v>
      </c>
      <c r="G448" s="114" t="s">
        <v>538</v>
      </c>
      <c r="H448" s="120">
        <v>1</v>
      </c>
      <c r="I448" s="120"/>
      <c r="J448" s="136">
        <v>0.009</v>
      </c>
      <c r="K448" s="120">
        <v>0.0024</v>
      </c>
      <c r="L448" s="120">
        <v>0.0066</v>
      </c>
      <c r="M448" s="127">
        <v>0.04114</v>
      </c>
      <c r="N448" s="120">
        <v>0.00864</v>
      </c>
      <c r="O448" s="138">
        <v>0.0325</v>
      </c>
      <c r="P448" s="128" t="s">
        <v>534</v>
      </c>
      <c r="Q448" s="40">
        <v>2130505</v>
      </c>
      <c r="R448" s="40" t="s">
        <v>39</v>
      </c>
      <c r="S448" s="74"/>
    </row>
    <row r="449" s="62" customFormat="1" ht="39" spans="1:19">
      <c r="A449" s="112">
        <v>23</v>
      </c>
      <c r="B449" s="119" t="s">
        <v>560</v>
      </c>
      <c r="C449" s="82" t="s">
        <v>33</v>
      </c>
      <c r="D449" s="117">
        <v>100</v>
      </c>
      <c r="E449" s="74"/>
      <c r="F449" s="114" t="s">
        <v>540</v>
      </c>
      <c r="G449" s="114" t="s">
        <v>538</v>
      </c>
      <c r="H449" s="120">
        <v>1</v>
      </c>
      <c r="I449" s="120"/>
      <c r="J449" s="136">
        <v>0.0556</v>
      </c>
      <c r="K449" s="120">
        <v>0.0234</v>
      </c>
      <c r="L449" s="120">
        <v>0.0322</v>
      </c>
      <c r="M449" s="127">
        <v>0.2464</v>
      </c>
      <c r="N449" s="120">
        <v>0.1176</v>
      </c>
      <c r="O449" s="138">
        <v>0.1288</v>
      </c>
      <c r="P449" s="128" t="s">
        <v>534</v>
      </c>
      <c r="Q449" s="40">
        <v>2130505</v>
      </c>
      <c r="R449" s="40" t="s">
        <v>39</v>
      </c>
      <c r="S449" s="74"/>
    </row>
    <row r="450" s="62" customFormat="1" ht="39" spans="1:19">
      <c r="A450" s="112">
        <v>24</v>
      </c>
      <c r="B450" s="119" t="s">
        <v>561</v>
      </c>
      <c r="C450" s="82" t="s">
        <v>33</v>
      </c>
      <c r="D450" s="117">
        <v>19</v>
      </c>
      <c r="E450" s="74"/>
      <c r="F450" s="114" t="s">
        <v>540</v>
      </c>
      <c r="G450" s="114" t="s">
        <v>538</v>
      </c>
      <c r="H450" s="120">
        <v>1</v>
      </c>
      <c r="I450" s="120"/>
      <c r="J450" s="136">
        <v>0.0062</v>
      </c>
      <c r="K450" s="120">
        <v>0.0022</v>
      </c>
      <c r="L450" s="120">
        <v>0.004</v>
      </c>
      <c r="M450" s="127">
        <v>0.0379</v>
      </c>
      <c r="N450" s="120">
        <v>0.0059</v>
      </c>
      <c r="O450" s="138">
        <v>0.032</v>
      </c>
      <c r="P450" s="128" t="s">
        <v>534</v>
      </c>
      <c r="Q450" s="40">
        <v>2130505</v>
      </c>
      <c r="R450" s="40" t="s">
        <v>39</v>
      </c>
      <c r="S450" s="74"/>
    </row>
    <row r="451" s="62" customFormat="1" ht="42" customHeight="1" spans="1:19">
      <c r="A451" s="112">
        <v>25</v>
      </c>
      <c r="B451" s="119" t="s">
        <v>562</v>
      </c>
      <c r="C451" s="82" t="s">
        <v>33</v>
      </c>
      <c r="D451" s="117">
        <v>70</v>
      </c>
      <c r="E451" s="74"/>
      <c r="F451" s="114" t="s">
        <v>540</v>
      </c>
      <c r="G451" s="114" t="s">
        <v>538</v>
      </c>
      <c r="H451" s="120">
        <v>1</v>
      </c>
      <c r="I451" s="120"/>
      <c r="J451" s="136">
        <v>0.0614</v>
      </c>
      <c r="K451" s="120">
        <v>0.0102</v>
      </c>
      <c r="L451" s="120">
        <v>0.0512</v>
      </c>
      <c r="M451" s="127">
        <v>0.0489</v>
      </c>
      <c r="N451" s="120">
        <v>0.0077</v>
      </c>
      <c r="O451" s="138">
        <v>0.0412</v>
      </c>
      <c r="P451" s="128" t="s">
        <v>534</v>
      </c>
      <c r="Q451" s="40">
        <v>2130505</v>
      </c>
      <c r="R451" s="40" t="s">
        <v>39</v>
      </c>
      <c r="S451" s="100" t="s">
        <v>456</v>
      </c>
    </row>
    <row r="452" s="62" customFormat="1" ht="39" spans="1:19">
      <c r="A452" s="112">
        <v>26</v>
      </c>
      <c r="B452" s="119" t="s">
        <v>563</v>
      </c>
      <c r="C452" s="82" t="s">
        <v>33</v>
      </c>
      <c r="D452" s="86">
        <v>61</v>
      </c>
      <c r="E452" s="74"/>
      <c r="F452" s="114" t="s">
        <v>540</v>
      </c>
      <c r="G452" s="114" t="s">
        <v>538</v>
      </c>
      <c r="H452" s="85">
        <v>1</v>
      </c>
      <c r="I452" s="168"/>
      <c r="J452" s="169">
        <v>0.0028</v>
      </c>
      <c r="K452" s="101">
        <v>0.0014</v>
      </c>
      <c r="L452" s="170">
        <v>0.0014</v>
      </c>
      <c r="M452" s="171">
        <v>0.0112</v>
      </c>
      <c r="N452" s="172">
        <v>0.0056</v>
      </c>
      <c r="O452" s="170">
        <v>0.0056</v>
      </c>
      <c r="P452" s="142" t="s">
        <v>534</v>
      </c>
      <c r="Q452" s="40">
        <v>2130505</v>
      </c>
      <c r="R452" s="40" t="s">
        <v>39</v>
      </c>
      <c r="S452" s="74"/>
    </row>
    <row r="453" s="62" customFormat="1" ht="39" spans="1:19">
      <c r="A453" s="112">
        <v>27</v>
      </c>
      <c r="B453" s="119" t="s">
        <v>564</v>
      </c>
      <c r="C453" s="82" t="s">
        <v>33</v>
      </c>
      <c r="D453" s="86">
        <v>69.3</v>
      </c>
      <c r="E453" s="74"/>
      <c r="F453" s="114" t="s">
        <v>540</v>
      </c>
      <c r="G453" s="114" t="s">
        <v>538</v>
      </c>
      <c r="H453" s="120">
        <v>1</v>
      </c>
      <c r="I453" s="120"/>
      <c r="J453" s="136">
        <v>0.009</v>
      </c>
      <c r="K453" s="120">
        <v>0.0024</v>
      </c>
      <c r="L453" s="120">
        <v>0.0066</v>
      </c>
      <c r="M453" s="127">
        <v>0.04114</v>
      </c>
      <c r="N453" s="120">
        <v>0.00864</v>
      </c>
      <c r="O453" s="138">
        <v>0.0325</v>
      </c>
      <c r="P453" s="128" t="s">
        <v>534</v>
      </c>
      <c r="Q453" s="40">
        <v>2130505</v>
      </c>
      <c r="R453" s="40" t="s">
        <v>39</v>
      </c>
      <c r="S453" s="74"/>
    </row>
    <row r="454" s="62" customFormat="1" ht="40.25" customHeight="1" spans="1:19">
      <c r="A454" s="143" t="s">
        <v>139</v>
      </c>
      <c r="B454" s="144" t="s">
        <v>565</v>
      </c>
      <c r="C454" s="75" t="s">
        <v>33</v>
      </c>
      <c r="D454" s="145">
        <f>SUM(D455:D459)</f>
        <v>313.577</v>
      </c>
      <c r="E454" s="145">
        <f>SUM(E455:E459)</f>
        <v>0</v>
      </c>
      <c r="F454" s="146"/>
      <c r="G454" s="146"/>
      <c r="H454" s="147"/>
      <c r="I454" s="147"/>
      <c r="J454" s="173"/>
      <c r="K454" s="147"/>
      <c r="L454" s="147"/>
      <c r="M454" s="174"/>
      <c r="N454" s="147"/>
      <c r="O454" s="175"/>
      <c r="P454" s="176"/>
      <c r="Q454" s="40"/>
      <c r="R454" s="40"/>
      <c r="S454" s="74"/>
    </row>
    <row r="455" s="62" customFormat="1" ht="39" spans="1:19">
      <c r="A455" s="85">
        <v>1</v>
      </c>
      <c r="B455" s="40" t="s">
        <v>566</v>
      </c>
      <c r="C455" s="82" t="s">
        <v>33</v>
      </c>
      <c r="D455" s="148">
        <v>30.217</v>
      </c>
      <c r="E455" s="74"/>
      <c r="F455" s="82" t="s">
        <v>567</v>
      </c>
      <c r="G455" s="82" t="s">
        <v>568</v>
      </c>
      <c r="H455" s="85">
        <v>2</v>
      </c>
      <c r="I455" s="85">
        <v>3</v>
      </c>
      <c r="J455" s="172">
        <v>0.057</v>
      </c>
      <c r="K455" s="172">
        <v>0.021</v>
      </c>
      <c r="L455" s="172">
        <v>0.036</v>
      </c>
      <c r="M455" s="172">
        <v>0.42</v>
      </c>
      <c r="N455" s="172">
        <v>0.16</v>
      </c>
      <c r="O455" s="172">
        <v>0.26</v>
      </c>
      <c r="P455" s="124" t="s">
        <v>38</v>
      </c>
      <c r="Q455" s="40">
        <v>2130505</v>
      </c>
      <c r="R455" s="40" t="s">
        <v>39</v>
      </c>
      <c r="S455" s="74"/>
    </row>
    <row r="456" s="62" customFormat="1" ht="39" spans="1:19">
      <c r="A456" s="85">
        <v>2</v>
      </c>
      <c r="B456" s="100" t="s">
        <v>569</v>
      </c>
      <c r="C456" s="82" t="s">
        <v>33</v>
      </c>
      <c r="D456" s="149">
        <v>143</v>
      </c>
      <c r="E456" s="74"/>
      <c r="F456" s="82" t="s">
        <v>567</v>
      </c>
      <c r="G456" s="82" t="s">
        <v>568</v>
      </c>
      <c r="H456" s="85">
        <v>4</v>
      </c>
      <c r="I456" s="85"/>
      <c r="J456" s="172">
        <v>0.0622</v>
      </c>
      <c r="K456" s="172">
        <v>0.0224</v>
      </c>
      <c r="L456" s="172">
        <v>0.0398</v>
      </c>
      <c r="M456" s="172">
        <v>0.3124</v>
      </c>
      <c r="N456" s="172">
        <v>0.1241</v>
      </c>
      <c r="O456" s="172">
        <v>0.1883</v>
      </c>
      <c r="P456" s="124" t="s">
        <v>38</v>
      </c>
      <c r="Q456" s="40">
        <v>2130505</v>
      </c>
      <c r="R456" s="40" t="s">
        <v>39</v>
      </c>
      <c r="S456" s="74"/>
    </row>
    <row r="457" s="62" customFormat="1" ht="39" spans="1:19">
      <c r="A457" s="85">
        <v>3</v>
      </c>
      <c r="B457" s="40" t="s">
        <v>570</v>
      </c>
      <c r="C457" s="82" t="s">
        <v>33</v>
      </c>
      <c r="D457" s="148">
        <v>13.2</v>
      </c>
      <c r="E457" s="74"/>
      <c r="F457" s="82" t="s">
        <v>567</v>
      </c>
      <c r="G457" s="82" t="s">
        <v>568</v>
      </c>
      <c r="H457" s="85">
        <v>1</v>
      </c>
      <c r="I457" s="85">
        <v>0</v>
      </c>
      <c r="J457" s="172">
        <v>0.0393</v>
      </c>
      <c r="K457" s="172">
        <v>0.0148</v>
      </c>
      <c r="L457" s="172">
        <v>0.0245</v>
      </c>
      <c r="M457" s="172">
        <v>0.1965</v>
      </c>
      <c r="N457" s="172">
        <v>0.0742</v>
      </c>
      <c r="O457" s="172">
        <v>0.1223</v>
      </c>
      <c r="P457" s="124" t="s">
        <v>38</v>
      </c>
      <c r="Q457" s="40">
        <v>2130505</v>
      </c>
      <c r="R457" s="40" t="s">
        <v>39</v>
      </c>
      <c r="S457" s="74"/>
    </row>
    <row r="458" s="62" customFormat="1" ht="39" spans="1:19">
      <c r="A458" s="85">
        <v>4</v>
      </c>
      <c r="B458" s="40" t="s">
        <v>571</v>
      </c>
      <c r="C458" s="82" t="s">
        <v>33</v>
      </c>
      <c r="D458" s="148">
        <v>93.06</v>
      </c>
      <c r="E458" s="74"/>
      <c r="F458" s="82" t="s">
        <v>567</v>
      </c>
      <c r="G458" s="82" t="s">
        <v>568</v>
      </c>
      <c r="H458" s="85">
        <v>1</v>
      </c>
      <c r="I458" s="85">
        <v>4</v>
      </c>
      <c r="J458" s="172">
        <v>0.0264</v>
      </c>
      <c r="K458" s="172">
        <v>0.0128</v>
      </c>
      <c r="L458" s="172">
        <v>0.0136</v>
      </c>
      <c r="M458" s="172">
        <v>0.1076</v>
      </c>
      <c r="N458" s="172">
        <v>0.0524</v>
      </c>
      <c r="O458" s="172">
        <v>0.0552</v>
      </c>
      <c r="P458" s="94" t="s">
        <v>38</v>
      </c>
      <c r="Q458" s="40">
        <v>2130505</v>
      </c>
      <c r="R458" s="40" t="s">
        <v>39</v>
      </c>
      <c r="S458" s="74"/>
    </row>
    <row r="459" s="62" customFormat="1" ht="39" spans="1:19">
      <c r="A459" s="85">
        <v>5</v>
      </c>
      <c r="B459" s="40" t="s">
        <v>572</v>
      </c>
      <c r="C459" s="82" t="s">
        <v>33</v>
      </c>
      <c r="D459" s="116">
        <v>34.1</v>
      </c>
      <c r="E459" s="74"/>
      <c r="F459" s="82" t="s">
        <v>567</v>
      </c>
      <c r="G459" s="82" t="s">
        <v>568</v>
      </c>
      <c r="H459" s="74"/>
      <c r="I459" s="116">
        <v>1</v>
      </c>
      <c r="J459" s="158">
        <v>0.0037</v>
      </c>
      <c r="K459" s="158">
        <v>0.0013</v>
      </c>
      <c r="L459" s="158">
        <v>0.0024</v>
      </c>
      <c r="M459" s="125">
        <v>0.026</v>
      </c>
      <c r="N459" s="158">
        <v>0.0085</v>
      </c>
      <c r="O459" s="158">
        <v>0.0175</v>
      </c>
      <c r="P459" s="40" t="s">
        <v>38</v>
      </c>
      <c r="Q459" s="40">
        <v>2130505</v>
      </c>
      <c r="R459" s="40" t="s">
        <v>39</v>
      </c>
      <c r="S459" s="74"/>
    </row>
    <row r="460" s="62" customFormat="1" ht="40.25" customHeight="1" spans="1:19">
      <c r="A460" s="150" t="s">
        <v>300</v>
      </c>
      <c r="B460" s="151" t="s">
        <v>573</v>
      </c>
      <c r="C460" s="75" t="s">
        <v>33</v>
      </c>
      <c r="D460" s="152">
        <f>D461+D462+D463</f>
        <v>508.85</v>
      </c>
      <c r="E460" s="152">
        <f>E461+E462+E463</f>
        <v>0</v>
      </c>
      <c r="F460" s="76"/>
      <c r="G460" s="76"/>
      <c r="H460" s="74"/>
      <c r="I460" s="74"/>
      <c r="J460" s="126"/>
      <c r="K460" s="126"/>
      <c r="L460" s="126"/>
      <c r="M460" s="126"/>
      <c r="N460" s="126"/>
      <c r="O460" s="126"/>
      <c r="P460" s="93"/>
      <c r="Q460" s="40"/>
      <c r="R460" s="40"/>
      <c r="S460" s="74"/>
    </row>
    <row r="461" s="62" customFormat="1" ht="45" customHeight="1" spans="1:19">
      <c r="A461" s="85">
        <v>1</v>
      </c>
      <c r="B461" s="96" t="s">
        <v>574</v>
      </c>
      <c r="C461" s="82" t="s">
        <v>33</v>
      </c>
      <c r="D461" s="86">
        <v>114.85</v>
      </c>
      <c r="E461" s="74"/>
      <c r="F461" s="82" t="s">
        <v>575</v>
      </c>
      <c r="G461" s="82" t="s">
        <v>576</v>
      </c>
      <c r="H461" s="87">
        <v>1</v>
      </c>
      <c r="I461" s="87"/>
      <c r="J461" s="177">
        <v>0.0176</v>
      </c>
      <c r="K461" s="177">
        <v>0.0075</v>
      </c>
      <c r="L461" s="177">
        <v>0.0101</v>
      </c>
      <c r="M461" s="177">
        <v>0.0828</v>
      </c>
      <c r="N461" s="177">
        <v>0.0383</v>
      </c>
      <c r="O461" s="177">
        <v>0.0445</v>
      </c>
      <c r="P461" s="94" t="s">
        <v>577</v>
      </c>
      <c r="Q461" s="40">
        <v>2130505</v>
      </c>
      <c r="R461" s="40" t="s">
        <v>39</v>
      </c>
      <c r="S461" s="74"/>
    </row>
    <row r="462" s="62" customFormat="1" ht="42" customHeight="1" spans="1:19">
      <c r="A462" s="85">
        <v>2</v>
      </c>
      <c r="B462" s="100" t="s">
        <v>578</v>
      </c>
      <c r="C462" s="82" t="s">
        <v>33</v>
      </c>
      <c r="D462" s="148">
        <v>184</v>
      </c>
      <c r="E462" s="74"/>
      <c r="F462" s="153" t="s">
        <v>579</v>
      </c>
      <c r="G462" s="154" t="s">
        <v>580</v>
      </c>
      <c r="H462" s="116">
        <v>11</v>
      </c>
      <c r="I462" s="116">
        <v>5</v>
      </c>
      <c r="J462" s="116">
        <v>0.3956</v>
      </c>
      <c r="K462" s="116">
        <v>0.1193</v>
      </c>
      <c r="L462" s="125">
        <f>J462-K462</f>
        <v>0.2763</v>
      </c>
      <c r="M462" s="116">
        <f t="shared" ref="M462:O462" si="1">J462*5</f>
        <v>1.978</v>
      </c>
      <c r="N462" s="116">
        <f t="shared" si="1"/>
        <v>0.5965</v>
      </c>
      <c r="O462" s="116">
        <f t="shared" si="1"/>
        <v>1.3815</v>
      </c>
      <c r="P462" s="40" t="s">
        <v>581</v>
      </c>
      <c r="Q462" s="40">
        <v>2130505</v>
      </c>
      <c r="R462" s="40" t="s">
        <v>39</v>
      </c>
      <c r="S462" s="74"/>
    </row>
    <row r="463" s="62" customFormat="1" ht="39" spans="1:19">
      <c r="A463" s="85">
        <v>3</v>
      </c>
      <c r="B463" s="100" t="s">
        <v>582</v>
      </c>
      <c r="C463" s="82" t="s">
        <v>33</v>
      </c>
      <c r="D463" s="148">
        <v>210</v>
      </c>
      <c r="E463" s="74"/>
      <c r="F463" s="153" t="s">
        <v>583</v>
      </c>
      <c r="G463" s="154" t="s">
        <v>584</v>
      </c>
      <c r="H463" s="106"/>
      <c r="I463" s="106">
        <v>1</v>
      </c>
      <c r="J463" s="106">
        <v>0.0256</v>
      </c>
      <c r="K463" s="178">
        <v>0.0078</v>
      </c>
      <c r="L463" s="178">
        <f>J463-K463</f>
        <v>0.0178</v>
      </c>
      <c r="M463" s="178">
        <f t="shared" ref="M463:O463" si="2">J463*5</f>
        <v>0.128</v>
      </c>
      <c r="N463" s="178">
        <f t="shared" si="2"/>
        <v>0.039</v>
      </c>
      <c r="O463" s="178">
        <f t="shared" si="2"/>
        <v>0.089</v>
      </c>
      <c r="P463" s="40" t="s">
        <v>70</v>
      </c>
      <c r="Q463" s="40">
        <v>2130505</v>
      </c>
      <c r="R463" s="40" t="s">
        <v>39</v>
      </c>
      <c r="S463" s="74"/>
    </row>
    <row r="464" s="62" customFormat="1" ht="40.25" customHeight="1" spans="1:19">
      <c r="A464" s="71" t="s">
        <v>585</v>
      </c>
      <c r="B464" s="75" t="s">
        <v>586</v>
      </c>
      <c r="C464" s="75" t="s">
        <v>33</v>
      </c>
      <c r="D464" s="104">
        <f t="shared" ref="D464:O464" si="3">D465</f>
        <v>3100</v>
      </c>
      <c r="E464" s="104">
        <f t="shared" si="3"/>
        <v>0</v>
      </c>
      <c r="F464" s="155" t="str">
        <f t="shared" si="3"/>
        <v>解决农户融资困难，增加农户收入</v>
      </c>
      <c r="G464" s="155" t="str">
        <f t="shared" si="3"/>
        <v>减轻农户负担</v>
      </c>
      <c r="H464" s="104">
        <f t="shared" si="3"/>
        <v>142</v>
      </c>
      <c r="I464" s="104">
        <f t="shared" si="3"/>
        <v>113</v>
      </c>
      <c r="J464" s="104">
        <f t="shared" si="3"/>
        <v>1.45</v>
      </c>
      <c r="K464" s="104">
        <f t="shared" si="3"/>
        <v>1.45</v>
      </c>
      <c r="L464" s="104">
        <f t="shared" si="3"/>
        <v>0</v>
      </c>
      <c r="M464" s="104">
        <f t="shared" si="3"/>
        <v>5.1</v>
      </c>
      <c r="N464" s="104">
        <f t="shared" si="3"/>
        <v>5.1</v>
      </c>
      <c r="O464" s="104">
        <f t="shared" si="3"/>
        <v>0</v>
      </c>
      <c r="P464" s="85"/>
      <c r="Q464" s="40"/>
      <c r="R464" s="40"/>
      <c r="S464" s="74"/>
    </row>
    <row r="465" s="62" customFormat="1" ht="40.25" customHeight="1" spans="1:19">
      <c r="A465" s="85">
        <v>1</v>
      </c>
      <c r="B465" s="107" t="s">
        <v>587</v>
      </c>
      <c r="C465" s="82" t="s">
        <v>33</v>
      </c>
      <c r="D465" s="74">
        <v>3100</v>
      </c>
      <c r="E465" s="74"/>
      <c r="F465" s="82" t="s">
        <v>588</v>
      </c>
      <c r="G465" s="82" t="s">
        <v>589</v>
      </c>
      <c r="H465" s="85">
        <v>142</v>
      </c>
      <c r="I465" s="85">
        <v>113</v>
      </c>
      <c r="J465" s="172">
        <v>1.45</v>
      </c>
      <c r="K465" s="172">
        <v>1.45</v>
      </c>
      <c r="L465" s="172"/>
      <c r="M465" s="172">
        <v>5.1</v>
      </c>
      <c r="N465" s="172">
        <v>5.1</v>
      </c>
      <c r="O465" s="172"/>
      <c r="P465" s="124" t="s">
        <v>590</v>
      </c>
      <c r="Q465" s="40">
        <v>2130507</v>
      </c>
      <c r="R465" s="40" t="s">
        <v>39</v>
      </c>
      <c r="S465" s="74"/>
    </row>
    <row r="466" s="62" customFormat="1" ht="40.25" customHeight="1" spans="1:19">
      <c r="A466" s="73" t="s">
        <v>591</v>
      </c>
      <c r="B466" s="151" t="s">
        <v>592</v>
      </c>
      <c r="C466" s="75" t="s">
        <v>335</v>
      </c>
      <c r="D466" s="152">
        <f>D467</f>
        <v>0</v>
      </c>
      <c r="E466" s="152">
        <f>E467</f>
        <v>150</v>
      </c>
      <c r="F466" s="156"/>
      <c r="G466" s="156"/>
      <c r="H466" s="74"/>
      <c r="I466" s="74"/>
      <c r="J466" s="126"/>
      <c r="K466" s="126"/>
      <c r="L466" s="126"/>
      <c r="M466" s="126"/>
      <c r="N466" s="126"/>
      <c r="O466" s="126"/>
      <c r="P466" s="158"/>
      <c r="Q466" s="40"/>
      <c r="R466" s="40"/>
      <c r="S466" s="74"/>
    </row>
    <row r="467" s="62" customFormat="1" ht="41" customHeight="1" spans="1:19">
      <c r="A467" s="106">
        <v>1</v>
      </c>
      <c r="B467" s="94" t="s">
        <v>593</v>
      </c>
      <c r="C467" s="82" t="s">
        <v>335</v>
      </c>
      <c r="D467" s="74"/>
      <c r="E467" s="85">
        <v>150</v>
      </c>
      <c r="F467" s="156"/>
      <c r="G467" s="156"/>
      <c r="H467" s="74"/>
      <c r="I467" s="74"/>
      <c r="J467" s="126"/>
      <c r="K467" s="126"/>
      <c r="L467" s="126"/>
      <c r="M467" s="126"/>
      <c r="N467" s="126"/>
      <c r="O467" s="126"/>
      <c r="P467" s="124" t="s">
        <v>594</v>
      </c>
      <c r="Q467" s="40">
        <v>2130504</v>
      </c>
      <c r="R467" s="40" t="s">
        <v>337</v>
      </c>
      <c r="S467" s="100" t="s">
        <v>456</v>
      </c>
    </row>
    <row r="468" s="62" customFormat="1" ht="40.25" customHeight="1" spans="1:19">
      <c r="A468" s="73" t="s">
        <v>595</v>
      </c>
      <c r="B468" s="75" t="s">
        <v>596</v>
      </c>
      <c r="C468" s="87"/>
      <c r="D468" s="83">
        <f>D469+D471+D487</f>
        <v>2383.15</v>
      </c>
      <c r="E468" s="83">
        <f>E469+E471+E487</f>
        <v>0</v>
      </c>
      <c r="F468" s="76"/>
      <c r="G468" s="76"/>
      <c r="H468" s="84"/>
      <c r="I468" s="84"/>
      <c r="J468" s="84"/>
      <c r="K468" s="179"/>
      <c r="L468" s="179"/>
      <c r="M468" s="179"/>
      <c r="N468" s="179"/>
      <c r="O468" s="179"/>
      <c r="P468" s="85"/>
      <c r="Q468" s="40"/>
      <c r="R468" s="40"/>
      <c r="S468" s="74"/>
    </row>
    <row r="469" s="62" customFormat="1" ht="40.25" customHeight="1" spans="1:19">
      <c r="A469" s="74" t="s">
        <v>597</v>
      </c>
      <c r="B469" s="75" t="s">
        <v>598</v>
      </c>
      <c r="C469" s="75" t="s">
        <v>33</v>
      </c>
      <c r="D469" s="83">
        <f>SUM(D470:D470)</f>
        <v>2059.4</v>
      </c>
      <c r="E469" s="83">
        <f>SUM(E470:E470)</f>
        <v>0</v>
      </c>
      <c r="F469" s="76"/>
      <c r="G469" s="76"/>
      <c r="H469" s="84"/>
      <c r="I469" s="84"/>
      <c r="J469" s="84"/>
      <c r="K469" s="179"/>
      <c r="L469" s="179"/>
      <c r="M469" s="179"/>
      <c r="N469" s="179"/>
      <c r="O469" s="179"/>
      <c r="P469" s="85"/>
      <c r="Q469" s="40"/>
      <c r="R469" s="40"/>
      <c r="S469" s="74"/>
    </row>
    <row r="470" s="62" customFormat="1" ht="58.5" spans="1:19">
      <c r="A470" s="106">
        <v>1</v>
      </c>
      <c r="B470" s="40" t="s">
        <v>599</v>
      </c>
      <c r="C470" s="82" t="s">
        <v>33</v>
      </c>
      <c r="D470" s="74">
        <v>2059.4</v>
      </c>
      <c r="E470" s="74"/>
      <c r="F470" s="82" t="s">
        <v>600</v>
      </c>
      <c r="G470" s="124" t="s">
        <v>601</v>
      </c>
      <c r="H470" s="93">
        <v>142</v>
      </c>
      <c r="I470" s="93">
        <v>113</v>
      </c>
      <c r="J470" s="91">
        <v>0.2379</v>
      </c>
      <c r="K470" s="91">
        <v>0.2379</v>
      </c>
      <c r="L470" s="180"/>
      <c r="M470" s="91">
        <v>0.2379</v>
      </c>
      <c r="N470" s="91">
        <v>0.2379</v>
      </c>
      <c r="O470" s="180"/>
      <c r="P470" s="40" t="s">
        <v>602</v>
      </c>
      <c r="Q470" s="40">
        <v>2130599</v>
      </c>
      <c r="R470" s="40" t="s">
        <v>39</v>
      </c>
      <c r="S470" s="74"/>
    </row>
    <row r="471" s="62" customFormat="1" ht="45" customHeight="1" spans="1:19">
      <c r="A471" s="73" t="s">
        <v>429</v>
      </c>
      <c r="B471" s="77" t="s">
        <v>603</v>
      </c>
      <c r="C471" s="75" t="s">
        <v>33</v>
      </c>
      <c r="D471" s="111">
        <f>SUM(D472:D486)</f>
        <v>315.75</v>
      </c>
      <c r="E471" s="111">
        <f>SUM(E472:E486)</f>
        <v>0</v>
      </c>
      <c r="F471" s="76"/>
      <c r="G471" s="77"/>
      <c r="H471" s="74"/>
      <c r="I471" s="74"/>
      <c r="J471" s="126"/>
      <c r="K471" s="126"/>
      <c r="L471" s="179"/>
      <c r="M471" s="126"/>
      <c r="N471" s="126"/>
      <c r="O471" s="179"/>
      <c r="P471" s="85"/>
      <c r="Q471" s="40"/>
      <c r="R471" s="40"/>
      <c r="S471" s="74"/>
    </row>
    <row r="472" s="62" customFormat="1" ht="45" customHeight="1" spans="1:19">
      <c r="A472" s="85">
        <v>1</v>
      </c>
      <c r="B472" s="40" t="s">
        <v>604</v>
      </c>
      <c r="C472" s="82" t="s">
        <v>33</v>
      </c>
      <c r="D472" s="148">
        <v>10.95</v>
      </c>
      <c r="E472" s="74"/>
      <c r="F472" s="82" t="s">
        <v>605</v>
      </c>
      <c r="G472" s="40" t="s">
        <v>606</v>
      </c>
      <c r="H472" s="85">
        <v>5</v>
      </c>
      <c r="I472" s="85">
        <v>6</v>
      </c>
      <c r="J472" s="172">
        <v>0.0058</v>
      </c>
      <c r="K472" s="172">
        <v>0.0058</v>
      </c>
      <c r="L472" s="149"/>
      <c r="M472" s="172">
        <v>0.0058</v>
      </c>
      <c r="N472" s="172">
        <v>0.0058</v>
      </c>
      <c r="O472" s="149"/>
      <c r="P472" s="94" t="s">
        <v>38</v>
      </c>
      <c r="Q472" s="40">
        <v>2130599</v>
      </c>
      <c r="R472" s="40" t="s">
        <v>39</v>
      </c>
      <c r="S472" s="74"/>
    </row>
    <row r="473" s="62" customFormat="1" ht="45" customHeight="1" spans="1:19">
      <c r="A473" s="85">
        <v>2</v>
      </c>
      <c r="B473" s="40" t="s">
        <v>607</v>
      </c>
      <c r="C473" s="82" t="s">
        <v>33</v>
      </c>
      <c r="D473" s="148">
        <v>41.4</v>
      </c>
      <c r="E473" s="74"/>
      <c r="F473" s="82" t="s">
        <v>605</v>
      </c>
      <c r="G473" s="40" t="s">
        <v>606</v>
      </c>
      <c r="H473" s="85">
        <v>13</v>
      </c>
      <c r="I473" s="85">
        <v>16</v>
      </c>
      <c r="J473" s="172">
        <v>0.0238</v>
      </c>
      <c r="K473" s="172">
        <v>0.0238</v>
      </c>
      <c r="L473" s="149">
        <v>0</v>
      </c>
      <c r="M473" s="172">
        <v>0.0276</v>
      </c>
      <c r="N473" s="172">
        <v>0.0276</v>
      </c>
      <c r="O473" s="149">
        <v>0</v>
      </c>
      <c r="P473" s="94" t="s">
        <v>38</v>
      </c>
      <c r="Q473" s="40">
        <v>2130599</v>
      </c>
      <c r="R473" s="40" t="s">
        <v>39</v>
      </c>
      <c r="S473" s="74"/>
    </row>
    <row r="474" s="62" customFormat="1" ht="45" customHeight="1" spans="1:19">
      <c r="A474" s="85">
        <v>3</v>
      </c>
      <c r="B474" s="40" t="s">
        <v>608</v>
      </c>
      <c r="C474" s="82" t="s">
        <v>33</v>
      </c>
      <c r="D474" s="148">
        <v>12.15</v>
      </c>
      <c r="E474" s="74"/>
      <c r="F474" s="82" t="s">
        <v>605</v>
      </c>
      <c r="G474" s="40" t="s">
        <v>606</v>
      </c>
      <c r="H474" s="85">
        <v>5</v>
      </c>
      <c r="I474" s="85">
        <v>9</v>
      </c>
      <c r="J474" s="172">
        <v>0.024</v>
      </c>
      <c r="K474" s="172">
        <v>0.0069</v>
      </c>
      <c r="L474" s="149">
        <v>0.0171</v>
      </c>
      <c r="M474" s="172">
        <v>0.0885</v>
      </c>
      <c r="N474" s="172">
        <v>0.0379</v>
      </c>
      <c r="O474" s="149">
        <v>0.0506</v>
      </c>
      <c r="P474" s="40" t="s">
        <v>38</v>
      </c>
      <c r="Q474" s="40">
        <v>2130599</v>
      </c>
      <c r="R474" s="40" t="s">
        <v>39</v>
      </c>
      <c r="S474" s="74"/>
    </row>
    <row r="475" s="62" customFormat="1" ht="45" customHeight="1" spans="1:19">
      <c r="A475" s="85">
        <v>4</v>
      </c>
      <c r="B475" s="40" t="s">
        <v>609</v>
      </c>
      <c r="C475" s="82" t="s">
        <v>33</v>
      </c>
      <c r="D475" s="148">
        <v>15.6</v>
      </c>
      <c r="E475" s="74"/>
      <c r="F475" s="82" t="s">
        <v>605</v>
      </c>
      <c r="G475" s="40" t="s">
        <v>606</v>
      </c>
      <c r="H475" s="85">
        <v>11</v>
      </c>
      <c r="I475" s="85">
        <v>7</v>
      </c>
      <c r="J475" s="172">
        <v>12</v>
      </c>
      <c r="K475" s="172"/>
      <c r="L475" s="149"/>
      <c r="M475" s="172"/>
      <c r="N475" s="172"/>
      <c r="O475" s="149"/>
      <c r="P475" s="94" t="s">
        <v>38</v>
      </c>
      <c r="Q475" s="40">
        <v>2130599</v>
      </c>
      <c r="R475" s="40" t="s">
        <v>39</v>
      </c>
      <c r="S475" s="74"/>
    </row>
    <row r="476" s="62" customFormat="1" ht="45" customHeight="1" spans="1:19">
      <c r="A476" s="85">
        <v>5</v>
      </c>
      <c r="B476" s="40" t="s">
        <v>610</v>
      </c>
      <c r="C476" s="82" t="s">
        <v>33</v>
      </c>
      <c r="D476" s="148">
        <v>11.7</v>
      </c>
      <c r="E476" s="74"/>
      <c r="F476" s="82" t="s">
        <v>605</v>
      </c>
      <c r="G476" s="40" t="s">
        <v>606</v>
      </c>
      <c r="H476" s="85">
        <v>16</v>
      </c>
      <c r="I476" s="85"/>
      <c r="J476" s="172">
        <v>0.0071</v>
      </c>
      <c r="K476" s="172">
        <v>0.0071</v>
      </c>
      <c r="L476" s="149"/>
      <c r="M476" s="172">
        <v>0.0428</v>
      </c>
      <c r="N476" s="172">
        <v>0.0428</v>
      </c>
      <c r="O476" s="149"/>
      <c r="P476" s="40" t="s">
        <v>38</v>
      </c>
      <c r="Q476" s="40">
        <v>2130599</v>
      </c>
      <c r="R476" s="40" t="s">
        <v>39</v>
      </c>
      <c r="S476" s="74"/>
    </row>
    <row r="477" s="62" customFormat="1" ht="45" customHeight="1" spans="1:19">
      <c r="A477" s="85">
        <v>6</v>
      </c>
      <c r="B477" s="40" t="s">
        <v>611</v>
      </c>
      <c r="C477" s="82" t="s">
        <v>33</v>
      </c>
      <c r="D477" s="148">
        <v>19.35</v>
      </c>
      <c r="E477" s="74"/>
      <c r="F477" s="82" t="s">
        <v>605</v>
      </c>
      <c r="G477" s="40" t="s">
        <v>606</v>
      </c>
      <c r="H477" s="85">
        <v>3</v>
      </c>
      <c r="I477" s="85">
        <v>20</v>
      </c>
      <c r="J477" s="172">
        <v>0.0129</v>
      </c>
      <c r="K477" s="172">
        <v>0.0129</v>
      </c>
      <c r="L477" s="149"/>
      <c r="M477" s="172">
        <v>0.0129</v>
      </c>
      <c r="N477" s="172">
        <v>0.0129</v>
      </c>
      <c r="O477" s="149">
        <v>0</v>
      </c>
      <c r="P477" s="94" t="s">
        <v>38</v>
      </c>
      <c r="Q477" s="40">
        <v>2130599</v>
      </c>
      <c r="R477" s="40" t="s">
        <v>39</v>
      </c>
      <c r="S477" s="74"/>
    </row>
    <row r="478" s="62" customFormat="1" ht="45" customHeight="1" spans="1:19">
      <c r="A478" s="85">
        <v>7</v>
      </c>
      <c r="B478" s="40" t="s">
        <v>612</v>
      </c>
      <c r="C478" s="82" t="s">
        <v>33</v>
      </c>
      <c r="D478" s="148">
        <v>26.25</v>
      </c>
      <c r="E478" s="74"/>
      <c r="F478" s="82" t="s">
        <v>605</v>
      </c>
      <c r="G478" s="40" t="s">
        <v>606</v>
      </c>
      <c r="H478" s="101">
        <v>19</v>
      </c>
      <c r="I478" s="101">
        <v>7</v>
      </c>
      <c r="J478" s="172">
        <v>0.0175</v>
      </c>
      <c r="K478" s="172">
        <v>0.0175</v>
      </c>
      <c r="L478" s="101">
        <v>0</v>
      </c>
      <c r="M478" s="172">
        <v>0.0368</v>
      </c>
      <c r="N478" s="172">
        <v>0.0368</v>
      </c>
      <c r="O478" s="101">
        <v>0</v>
      </c>
      <c r="P478" s="94" t="s">
        <v>38</v>
      </c>
      <c r="Q478" s="40">
        <v>2130599</v>
      </c>
      <c r="R478" s="40" t="s">
        <v>39</v>
      </c>
      <c r="S478" s="74"/>
    </row>
    <row r="479" s="62" customFormat="1" ht="45" customHeight="1" spans="1:19">
      <c r="A479" s="85">
        <v>8</v>
      </c>
      <c r="B479" s="40" t="s">
        <v>613</v>
      </c>
      <c r="C479" s="82" t="s">
        <v>33</v>
      </c>
      <c r="D479" s="148">
        <v>15.75</v>
      </c>
      <c r="E479" s="74"/>
      <c r="F479" s="82" t="s">
        <v>605</v>
      </c>
      <c r="G479" s="40" t="s">
        <v>606</v>
      </c>
      <c r="H479" s="85">
        <v>3</v>
      </c>
      <c r="I479" s="85">
        <v>10</v>
      </c>
      <c r="J479" s="172">
        <v>0.0097</v>
      </c>
      <c r="K479" s="172">
        <v>0.0097</v>
      </c>
      <c r="L479" s="149"/>
      <c r="M479" s="172">
        <v>0.0105</v>
      </c>
      <c r="N479" s="172">
        <v>0.0105</v>
      </c>
      <c r="O479" s="149"/>
      <c r="P479" s="94" t="s">
        <v>38</v>
      </c>
      <c r="Q479" s="40">
        <v>2130599</v>
      </c>
      <c r="R479" s="40" t="s">
        <v>39</v>
      </c>
      <c r="S479" s="74"/>
    </row>
    <row r="480" s="62" customFormat="1" ht="45" customHeight="1" spans="1:19">
      <c r="A480" s="85">
        <v>9</v>
      </c>
      <c r="B480" s="40" t="s">
        <v>614</v>
      </c>
      <c r="C480" s="82" t="s">
        <v>33</v>
      </c>
      <c r="D480" s="148">
        <v>13.05</v>
      </c>
      <c r="E480" s="74"/>
      <c r="F480" s="82" t="s">
        <v>605</v>
      </c>
      <c r="G480" s="40" t="s">
        <v>606</v>
      </c>
      <c r="H480" s="85">
        <v>9</v>
      </c>
      <c r="I480" s="85">
        <v>6</v>
      </c>
      <c r="J480" s="172">
        <v>0.0087</v>
      </c>
      <c r="K480" s="172">
        <v>0.0087</v>
      </c>
      <c r="L480" s="149">
        <v>0</v>
      </c>
      <c r="M480" s="172">
        <v>0.0087</v>
      </c>
      <c r="N480" s="172">
        <v>0.0087</v>
      </c>
      <c r="O480" s="149">
        <v>0</v>
      </c>
      <c r="P480" s="94" t="s">
        <v>38</v>
      </c>
      <c r="Q480" s="40">
        <v>2130599</v>
      </c>
      <c r="R480" s="40" t="s">
        <v>39</v>
      </c>
      <c r="S480" s="74"/>
    </row>
    <row r="481" s="62" customFormat="1" ht="45" customHeight="1" spans="1:19">
      <c r="A481" s="85">
        <v>10</v>
      </c>
      <c r="B481" s="40" t="s">
        <v>615</v>
      </c>
      <c r="C481" s="82" t="s">
        <v>33</v>
      </c>
      <c r="D481" s="148">
        <v>21.3</v>
      </c>
      <c r="E481" s="74"/>
      <c r="F481" s="82" t="s">
        <v>605</v>
      </c>
      <c r="G481" s="40" t="s">
        <v>606</v>
      </c>
      <c r="H481" s="85">
        <v>8</v>
      </c>
      <c r="I481" s="85">
        <v>4</v>
      </c>
      <c r="J481" s="172">
        <v>0.0142</v>
      </c>
      <c r="K481" s="172">
        <v>0.0136</v>
      </c>
      <c r="L481" s="149">
        <v>0.0006</v>
      </c>
      <c r="M481" s="172">
        <v>0.0142</v>
      </c>
      <c r="N481" s="172">
        <v>0.0136</v>
      </c>
      <c r="O481" s="149">
        <v>0.0006</v>
      </c>
      <c r="P481" s="94" t="s">
        <v>38</v>
      </c>
      <c r="Q481" s="40">
        <v>2130599</v>
      </c>
      <c r="R481" s="40" t="s">
        <v>39</v>
      </c>
      <c r="S481" s="74"/>
    </row>
    <row r="482" s="62" customFormat="1" ht="45" customHeight="1" spans="1:19">
      <c r="A482" s="85">
        <v>11</v>
      </c>
      <c r="B482" s="40" t="s">
        <v>616</v>
      </c>
      <c r="C482" s="82" t="s">
        <v>33</v>
      </c>
      <c r="D482" s="148">
        <v>38.85</v>
      </c>
      <c r="E482" s="74"/>
      <c r="F482" s="82" t="s">
        <v>605</v>
      </c>
      <c r="G482" s="40" t="s">
        <v>606</v>
      </c>
      <c r="H482" s="85">
        <v>12</v>
      </c>
      <c r="I482" s="85">
        <v>5</v>
      </c>
      <c r="J482" s="172">
        <v>0.0259</v>
      </c>
      <c r="K482" s="172">
        <v>0.0259</v>
      </c>
      <c r="L482" s="149"/>
      <c r="M482" s="172">
        <v>0.0259</v>
      </c>
      <c r="N482" s="172">
        <v>0.0259</v>
      </c>
      <c r="O482" s="149"/>
      <c r="P482" s="94" t="s">
        <v>38</v>
      </c>
      <c r="Q482" s="40">
        <v>2130599</v>
      </c>
      <c r="R482" s="40" t="s">
        <v>39</v>
      </c>
      <c r="S482" s="74"/>
    </row>
    <row r="483" s="62" customFormat="1" ht="45" customHeight="1" spans="1:19">
      <c r="A483" s="85">
        <v>12</v>
      </c>
      <c r="B483" s="40" t="s">
        <v>617</v>
      </c>
      <c r="C483" s="82" t="s">
        <v>33</v>
      </c>
      <c r="D483" s="148">
        <v>26.1</v>
      </c>
      <c r="E483" s="74"/>
      <c r="F483" s="82" t="s">
        <v>605</v>
      </c>
      <c r="G483" s="40" t="s">
        <v>606</v>
      </c>
      <c r="H483" s="85">
        <v>8</v>
      </c>
      <c r="I483" s="85">
        <v>6</v>
      </c>
      <c r="J483" s="172">
        <v>0.0146</v>
      </c>
      <c r="K483" s="172">
        <v>0.001</v>
      </c>
      <c r="L483" s="149">
        <v>0.0136</v>
      </c>
      <c r="M483" s="172">
        <v>0.0174</v>
      </c>
      <c r="N483" s="172">
        <v>0.0174</v>
      </c>
      <c r="O483" s="149">
        <v>0</v>
      </c>
      <c r="P483" s="94" t="s">
        <v>38</v>
      </c>
      <c r="Q483" s="40">
        <v>2130599</v>
      </c>
      <c r="R483" s="40" t="s">
        <v>39</v>
      </c>
      <c r="S483" s="74"/>
    </row>
    <row r="484" s="62" customFormat="1" ht="45" customHeight="1" spans="1:19">
      <c r="A484" s="85">
        <v>13</v>
      </c>
      <c r="B484" s="40" t="s">
        <v>618</v>
      </c>
      <c r="C484" s="82" t="s">
        <v>33</v>
      </c>
      <c r="D484" s="148">
        <v>44.7</v>
      </c>
      <c r="E484" s="74"/>
      <c r="F484" s="82" t="s">
        <v>605</v>
      </c>
      <c r="G484" s="40" t="s">
        <v>606</v>
      </c>
      <c r="H484" s="85">
        <v>13</v>
      </c>
      <c r="I484" s="85">
        <v>7</v>
      </c>
      <c r="J484" s="172">
        <v>0.0267</v>
      </c>
      <c r="K484" s="172">
        <v>0.0267</v>
      </c>
      <c r="L484" s="149">
        <v>0</v>
      </c>
      <c r="M484" s="172">
        <v>0.0298</v>
      </c>
      <c r="N484" s="172">
        <v>0.0298</v>
      </c>
      <c r="O484" s="149">
        <v>0</v>
      </c>
      <c r="P484" s="94" t="s">
        <v>38</v>
      </c>
      <c r="Q484" s="40">
        <v>2130599</v>
      </c>
      <c r="R484" s="40" t="s">
        <v>39</v>
      </c>
      <c r="S484" s="74"/>
    </row>
    <row r="485" s="62" customFormat="1" ht="45" customHeight="1" spans="1:19">
      <c r="A485" s="85">
        <v>14</v>
      </c>
      <c r="B485" s="40" t="s">
        <v>619</v>
      </c>
      <c r="C485" s="82" t="s">
        <v>33</v>
      </c>
      <c r="D485" s="148">
        <v>12.6</v>
      </c>
      <c r="E485" s="74"/>
      <c r="F485" s="82" t="s">
        <v>605</v>
      </c>
      <c r="G485" s="40" t="s">
        <v>606</v>
      </c>
      <c r="H485" s="85">
        <v>4</v>
      </c>
      <c r="I485" s="85">
        <v>11</v>
      </c>
      <c r="J485" s="172">
        <v>0.0084</v>
      </c>
      <c r="K485" s="172">
        <v>0.0084</v>
      </c>
      <c r="L485" s="149"/>
      <c r="M485" s="172">
        <v>0.0423</v>
      </c>
      <c r="N485" s="172">
        <v>0.0423</v>
      </c>
      <c r="O485" s="149"/>
      <c r="P485" s="94" t="s">
        <v>38</v>
      </c>
      <c r="Q485" s="40">
        <v>2130599</v>
      </c>
      <c r="R485" s="40" t="s">
        <v>39</v>
      </c>
      <c r="S485" s="74"/>
    </row>
    <row r="486" s="62" customFormat="1" ht="45" customHeight="1" spans="1:19">
      <c r="A486" s="85">
        <v>15</v>
      </c>
      <c r="B486" s="40" t="s">
        <v>620</v>
      </c>
      <c r="C486" s="82" t="s">
        <v>33</v>
      </c>
      <c r="D486" s="148">
        <v>6</v>
      </c>
      <c r="E486" s="74"/>
      <c r="F486" s="82" t="s">
        <v>605</v>
      </c>
      <c r="G486" s="40" t="s">
        <v>606</v>
      </c>
      <c r="H486" s="85">
        <v>5</v>
      </c>
      <c r="I486" s="85">
        <v>3</v>
      </c>
      <c r="J486" s="172">
        <v>0.004</v>
      </c>
      <c r="K486" s="172">
        <v>0.004</v>
      </c>
      <c r="L486" s="149"/>
      <c r="M486" s="172">
        <v>0.004</v>
      </c>
      <c r="N486" s="172">
        <v>0.004</v>
      </c>
      <c r="O486" s="149"/>
      <c r="P486" s="94" t="s">
        <v>38</v>
      </c>
      <c r="Q486" s="40">
        <v>2130599</v>
      </c>
      <c r="R486" s="40" t="s">
        <v>39</v>
      </c>
      <c r="S486" s="74"/>
    </row>
    <row r="487" s="62" customFormat="1" ht="40.25" customHeight="1" spans="1:19">
      <c r="A487" s="73" t="s">
        <v>448</v>
      </c>
      <c r="B487" s="72" t="s">
        <v>621</v>
      </c>
      <c r="C487" s="75" t="s">
        <v>33</v>
      </c>
      <c r="D487" s="152">
        <f t="shared" ref="D487:O487" si="4">D488</f>
        <v>8</v>
      </c>
      <c r="E487" s="152">
        <f t="shared" si="4"/>
        <v>0</v>
      </c>
      <c r="F487" s="157" t="str">
        <f t="shared" si="4"/>
        <v>在有限的培训时间内，掌握一门致富本领，带动更多妇女姐妹“干起来”，树立自力更生、勤劳致富和自立自强的信念，用辛勤的双手创造美好生活，在全县乡村振兴大局中充分展示“妇女巧手”风采</v>
      </c>
      <c r="G487" s="157" t="str">
        <f t="shared" si="4"/>
        <v>发展妇女手工编织产业作为帮助失业妇女就业增收的有效渠道，也是提高张家川县女性劳动力就业技能水平的一项重要措施。通过手工编织创业增收的妇女先进典型，激发学员们改变贫困面貌的学习意愿，改变就业观念，使他们学有所成，帮助他们提高就业创业能力。</v>
      </c>
      <c r="H487" s="152">
        <f t="shared" si="4"/>
        <v>30</v>
      </c>
      <c r="I487" s="152">
        <f t="shared" si="4"/>
        <v>0</v>
      </c>
      <c r="J487" s="152">
        <f t="shared" si="4"/>
        <v>0.01</v>
      </c>
      <c r="K487" s="152">
        <f t="shared" si="4"/>
        <v>0.008</v>
      </c>
      <c r="L487" s="152">
        <f t="shared" si="4"/>
        <v>0.002</v>
      </c>
      <c r="M487" s="152">
        <f t="shared" si="4"/>
        <v>0.01</v>
      </c>
      <c r="N487" s="152">
        <f t="shared" si="4"/>
        <v>0.008</v>
      </c>
      <c r="O487" s="152">
        <f t="shared" si="4"/>
        <v>0.002</v>
      </c>
      <c r="P487" s="106"/>
      <c r="Q487" s="40"/>
      <c r="R487" s="40"/>
      <c r="S487" s="74"/>
    </row>
    <row r="488" s="63" customFormat="1" ht="43" customHeight="1" spans="1:19">
      <c r="A488" s="106">
        <v>1</v>
      </c>
      <c r="B488" s="40" t="s">
        <v>622</v>
      </c>
      <c r="C488" s="82" t="s">
        <v>33</v>
      </c>
      <c r="D488" s="85">
        <v>8</v>
      </c>
      <c r="E488" s="85"/>
      <c r="F488" s="40" t="s">
        <v>623</v>
      </c>
      <c r="G488" s="94" t="s">
        <v>624</v>
      </c>
      <c r="H488" s="158">
        <v>30</v>
      </c>
      <c r="I488" s="158"/>
      <c r="J488" s="158">
        <v>0.01</v>
      </c>
      <c r="K488" s="102">
        <v>0.008</v>
      </c>
      <c r="L488" s="102">
        <v>0.002</v>
      </c>
      <c r="M488" s="181">
        <v>0.01</v>
      </c>
      <c r="N488" s="102">
        <v>0.008</v>
      </c>
      <c r="O488" s="102">
        <v>0.002</v>
      </c>
      <c r="P488" s="94" t="s">
        <v>625</v>
      </c>
      <c r="Q488" s="40">
        <v>2130599</v>
      </c>
      <c r="R488" s="40" t="s">
        <v>39</v>
      </c>
      <c r="S488" s="100" t="s">
        <v>456</v>
      </c>
    </row>
    <row r="489" s="62" customFormat="1" ht="40.25" customHeight="1" spans="1:19">
      <c r="A489" s="73" t="s">
        <v>626</v>
      </c>
      <c r="B489" s="75" t="s">
        <v>627</v>
      </c>
      <c r="C489" s="87"/>
      <c r="D489" s="83">
        <f>D490+D493</f>
        <v>795.84</v>
      </c>
      <c r="E489" s="83">
        <f>E490+E493</f>
        <v>7</v>
      </c>
      <c r="F489" s="76"/>
      <c r="G489" s="76"/>
      <c r="H489" s="159"/>
      <c r="I489" s="159"/>
      <c r="J489" s="159"/>
      <c r="K489" s="179"/>
      <c r="L489" s="179"/>
      <c r="M489" s="179"/>
      <c r="N489" s="179"/>
      <c r="O489" s="179"/>
      <c r="P489" s="85"/>
      <c r="Q489" s="40"/>
      <c r="R489" s="40"/>
      <c r="S489" s="74"/>
    </row>
    <row r="490" s="62" customFormat="1" ht="60" customHeight="1" spans="1:19">
      <c r="A490" s="71" t="s">
        <v>28</v>
      </c>
      <c r="B490" s="75" t="s">
        <v>628</v>
      </c>
      <c r="C490" s="75" t="s">
        <v>360</v>
      </c>
      <c r="D490" s="83">
        <f>D491+D492</f>
        <v>495.84</v>
      </c>
      <c r="E490" s="83">
        <f>E491+E492</f>
        <v>7</v>
      </c>
      <c r="F490" s="76"/>
      <c r="G490" s="76"/>
      <c r="H490" s="159"/>
      <c r="I490" s="159"/>
      <c r="J490" s="159"/>
      <c r="K490" s="179"/>
      <c r="L490" s="179"/>
      <c r="M490" s="179"/>
      <c r="N490" s="179"/>
      <c r="O490" s="179"/>
      <c r="P490" s="85"/>
      <c r="Q490" s="40"/>
      <c r="R490" s="40"/>
      <c r="S490" s="74"/>
    </row>
    <row r="491" s="63" customFormat="1" ht="40.25" customHeight="1" spans="1:19">
      <c r="A491" s="85">
        <v>1</v>
      </c>
      <c r="B491" s="82" t="s">
        <v>628</v>
      </c>
      <c r="C491" s="82" t="s">
        <v>33</v>
      </c>
      <c r="D491" s="85">
        <v>495.84</v>
      </c>
      <c r="E491" s="85"/>
      <c r="F491" s="87"/>
      <c r="G491" s="87"/>
      <c r="H491" s="160"/>
      <c r="I491" s="160"/>
      <c r="J491" s="160"/>
      <c r="K491" s="149"/>
      <c r="L491" s="149"/>
      <c r="M491" s="149"/>
      <c r="N491" s="149"/>
      <c r="O491" s="149"/>
      <c r="P491" s="94" t="s">
        <v>577</v>
      </c>
      <c r="Q491" s="40">
        <v>2130507</v>
      </c>
      <c r="R491" s="40" t="s">
        <v>39</v>
      </c>
      <c r="S491" s="85"/>
    </row>
    <row r="492" s="62" customFormat="1" ht="40.25" customHeight="1" spans="1:19">
      <c r="A492" s="71"/>
      <c r="B492" s="82"/>
      <c r="C492" s="82" t="s">
        <v>335</v>
      </c>
      <c r="D492" s="83"/>
      <c r="E492" s="148">
        <v>7</v>
      </c>
      <c r="F492" s="76"/>
      <c r="G492" s="76"/>
      <c r="H492" s="159"/>
      <c r="I492" s="159"/>
      <c r="J492" s="159"/>
      <c r="K492" s="179"/>
      <c r="L492" s="179"/>
      <c r="M492" s="179"/>
      <c r="N492" s="179"/>
      <c r="O492" s="179"/>
      <c r="P492" s="94"/>
      <c r="Q492" s="40">
        <v>2130507</v>
      </c>
      <c r="R492" s="40" t="s">
        <v>337</v>
      </c>
      <c r="S492" s="74"/>
    </row>
    <row r="493" s="62" customFormat="1" ht="40.25" customHeight="1" spans="1:19">
      <c r="A493" s="71" t="s">
        <v>429</v>
      </c>
      <c r="B493" s="75" t="s">
        <v>629</v>
      </c>
      <c r="C493" s="75" t="s">
        <v>33</v>
      </c>
      <c r="D493" s="83">
        <f>D494+D495+D496</f>
        <v>300</v>
      </c>
      <c r="E493" s="83">
        <f>E494+E495+E496</f>
        <v>0</v>
      </c>
      <c r="F493" s="76"/>
      <c r="G493" s="76"/>
      <c r="H493" s="159"/>
      <c r="I493" s="159"/>
      <c r="J493" s="159"/>
      <c r="K493" s="179"/>
      <c r="L493" s="179"/>
      <c r="M493" s="179"/>
      <c r="N493" s="179"/>
      <c r="O493" s="179"/>
      <c r="P493" s="85"/>
      <c r="Q493" s="40"/>
      <c r="R493" s="40"/>
      <c r="S493" s="74"/>
    </row>
    <row r="494" s="63" customFormat="1" ht="55" customHeight="1" spans="1:19">
      <c r="A494" s="161">
        <v>1</v>
      </c>
      <c r="B494" s="82" t="s">
        <v>630</v>
      </c>
      <c r="C494" s="82" t="s">
        <v>33</v>
      </c>
      <c r="D494" s="162">
        <v>64</v>
      </c>
      <c r="E494" s="85"/>
      <c r="F494" s="82" t="s">
        <v>631</v>
      </c>
      <c r="G494" s="87"/>
      <c r="H494" s="160">
        <v>1</v>
      </c>
      <c r="I494" s="160"/>
      <c r="J494" s="177">
        <v>0.176</v>
      </c>
      <c r="K494" s="182">
        <v>0.1</v>
      </c>
      <c r="L494" s="182">
        <v>0.076</v>
      </c>
      <c r="M494" s="182">
        <v>0.0854</v>
      </c>
      <c r="N494" s="182">
        <v>0.0498</v>
      </c>
      <c r="O494" s="182">
        <v>0.0356</v>
      </c>
      <c r="P494" s="94" t="s">
        <v>577</v>
      </c>
      <c r="Q494" s="40">
        <v>2130504</v>
      </c>
      <c r="R494" s="40" t="s">
        <v>39</v>
      </c>
      <c r="S494" s="85"/>
    </row>
    <row r="495" s="63" customFormat="1" ht="40.25" customHeight="1" spans="1:19">
      <c r="A495" s="161">
        <v>2</v>
      </c>
      <c r="B495" s="40" t="s">
        <v>632</v>
      </c>
      <c r="C495" s="82" t="s">
        <v>33</v>
      </c>
      <c r="D495" s="162">
        <v>66</v>
      </c>
      <c r="E495" s="85"/>
      <c r="F495" s="82" t="s">
        <v>633</v>
      </c>
      <c r="G495" s="109"/>
      <c r="H495" s="99">
        <v>1</v>
      </c>
      <c r="I495" s="125"/>
      <c r="J495" s="125">
        <v>0.0385</v>
      </c>
      <c r="K495" s="125">
        <v>0.014</v>
      </c>
      <c r="L495" s="125">
        <v>0.0245</v>
      </c>
      <c r="M495" s="125">
        <v>0.1789</v>
      </c>
      <c r="N495" s="125">
        <v>0.0738</v>
      </c>
      <c r="O495" s="125">
        <v>0.1051</v>
      </c>
      <c r="P495" s="40" t="s">
        <v>577</v>
      </c>
      <c r="Q495" s="40">
        <v>2130504</v>
      </c>
      <c r="R495" s="40" t="s">
        <v>39</v>
      </c>
      <c r="S495" s="85"/>
    </row>
    <row r="496" s="63" customFormat="1" ht="40.25" customHeight="1" spans="1:19">
      <c r="A496" s="161">
        <v>3</v>
      </c>
      <c r="B496" s="82" t="s">
        <v>634</v>
      </c>
      <c r="C496" s="82" t="s">
        <v>33</v>
      </c>
      <c r="D496" s="162">
        <v>170</v>
      </c>
      <c r="E496" s="85"/>
      <c r="F496" s="96" t="s">
        <v>635</v>
      </c>
      <c r="G496" s="87"/>
      <c r="H496" s="160">
        <v>1</v>
      </c>
      <c r="I496" s="160"/>
      <c r="J496" s="160">
        <v>0.0339</v>
      </c>
      <c r="K496" s="149">
        <v>0.0116</v>
      </c>
      <c r="L496" s="149">
        <v>0.223</v>
      </c>
      <c r="M496" s="149">
        <v>0.1513</v>
      </c>
      <c r="N496" s="149">
        <v>0.0527</v>
      </c>
      <c r="O496" s="149">
        <v>0.0941</v>
      </c>
      <c r="P496" s="95" t="s">
        <v>577</v>
      </c>
      <c r="Q496" s="40">
        <v>2130504</v>
      </c>
      <c r="R496" s="40" t="s">
        <v>39</v>
      </c>
      <c r="S496" s="85"/>
    </row>
    <row r="497" s="62" customFormat="1" ht="45" customHeight="1" spans="1:19">
      <c r="A497" s="73" t="s">
        <v>636</v>
      </c>
      <c r="B497" s="75" t="s">
        <v>637</v>
      </c>
      <c r="C497" s="87"/>
      <c r="D497" s="83">
        <f>D498+D508+D512+D538+D541+D546+D548</f>
        <v>7703.1385</v>
      </c>
      <c r="E497" s="83">
        <f>E498+E508+E512+E538+E541+E546+E548</f>
        <v>2200.399</v>
      </c>
      <c r="F497" s="76"/>
      <c r="G497" s="76"/>
      <c r="H497" s="159"/>
      <c r="I497" s="159"/>
      <c r="J497" s="159"/>
      <c r="K497" s="179"/>
      <c r="L497" s="179"/>
      <c r="M497" s="179"/>
      <c r="N497" s="179"/>
      <c r="O497" s="179"/>
      <c r="P497" s="85"/>
      <c r="Q497" s="40"/>
      <c r="R497" s="40"/>
      <c r="S497" s="74"/>
    </row>
    <row r="498" s="62" customFormat="1" ht="43" customHeight="1" spans="1:19">
      <c r="A498" s="143" t="s">
        <v>28</v>
      </c>
      <c r="B498" s="163" t="s">
        <v>638</v>
      </c>
      <c r="C498" s="75" t="s">
        <v>33</v>
      </c>
      <c r="D498" s="164">
        <f>SUM(D499:D507)</f>
        <v>1589.1105</v>
      </c>
      <c r="E498" s="164">
        <f>SUM(E499:E507)</f>
        <v>0</v>
      </c>
      <c r="F498" s="146"/>
      <c r="G498" s="146"/>
      <c r="H498" s="165"/>
      <c r="I498" s="183"/>
      <c r="J498" s="174"/>
      <c r="K498" s="184"/>
      <c r="L498" s="185"/>
      <c r="M498" s="174"/>
      <c r="N498" s="173"/>
      <c r="O498" s="185"/>
      <c r="P498" s="176"/>
      <c r="Q498" s="40"/>
      <c r="R498" s="40"/>
      <c r="S498" s="74"/>
    </row>
    <row r="499" s="62" customFormat="1" ht="68" customHeight="1" spans="1:19">
      <c r="A499" s="106">
        <v>1</v>
      </c>
      <c r="B499" s="40" t="s">
        <v>639</v>
      </c>
      <c r="C499" s="82" t="s">
        <v>33</v>
      </c>
      <c r="D499" s="166">
        <v>421.3348</v>
      </c>
      <c r="E499" s="74"/>
      <c r="F499" s="82" t="s">
        <v>640</v>
      </c>
      <c r="G499" s="82" t="s">
        <v>576</v>
      </c>
      <c r="H499" s="87"/>
      <c r="I499" s="87">
        <v>1</v>
      </c>
      <c r="J499" s="177">
        <v>0.0358</v>
      </c>
      <c r="K499" s="177">
        <v>0.0118</v>
      </c>
      <c r="L499" s="177">
        <v>0.024</v>
      </c>
      <c r="M499" s="177">
        <v>0.2017</v>
      </c>
      <c r="N499" s="177">
        <v>0.0691</v>
      </c>
      <c r="O499" s="177">
        <v>0.1326</v>
      </c>
      <c r="P499" s="94" t="s">
        <v>577</v>
      </c>
      <c r="Q499" s="40">
        <v>2130504</v>
      </c>
      <c r="R499" s="40" t="s">
        <v>39</v>
      </c>
      <c r="S499" s="74"/>
    </row>
    <row r="500" s="62" customFormat="1" ht="68" customHeight="1" spans="1:19">
      <c r="A500" s="106">
        <v>2</v>
      </c>
      <c r="B500" s="40" t="s">
        <v>641</v>
      </c>
      <c r="C500" s="82" t="s">
        <v>33</v>
      </c>
      <c r="D500" s="166">
        <v>70.8148</v>
      </c>
      <c r="E500" s="74"/>
      <c r="F500" s="82" t="s">
        <v>642</v>
      </c>
      <c r="G500" s="82" t="s">
        <v>576</v>
      </c>
      <c r="H500" s="87"/>
      <c r="I500" s="87">
        <v>1</v>
      </c>
      <c r="J500" s="177">
        <v>0.0347</v>
      </c>
      <c r="K500" s="177">
        <v>0.0073</v>
      </c>
      <c r="L500" s="177">
        <v>0.0274</v>
      </c>
      <c r="M500" s="177">
        <v>0.1536</v>
      </c>
      <c r="N500" s="177">
        <v>0.0398</v>
      </c>
      <c r="O500" s="177">
        <v>0.1138</v>
      </c>
      <c r="P500" s="94" t="s">
        <v>577</v>
      </c>
      <c r="Q500" s="40">
        <v>2130504</v>
      </c>
      <c r="R500" s="40" t="s">
        <v>39</v>
      </c>
      <c r="S500" s="74"/>
    </row>
    <row r="501" s="62" customFormat="1" ht="68" customHeight="1" spans="1:19">
      <c r="A501" s="106">
        <v>3</v>
      </c>
      <c r="B501" s="40" t="s">
        <v>643</v>
      </c>
      <c r="C501" s="82" t="s">
        <v>33</v>
      </c>
      <c r="D501" s="166">
        <v>197.6187</v>
      </c>
      <c r="E501" s="74"/>
      <c r="F501" s="82" t="s">
        <v>579</v>
      </c>
      <c r="G501" s="82" t="s">
        <v>576</v>
      </c>
      <c r="H501" s="87"/>
      <c r="I501" s="87">
        <v>1</v>
      </c>
      <c r="J501" s="177">
        <v>0.0212</v>
      </c>
      <c r="K501" s="177">
        <v>0.01</v>
      </c>
      <c r="L501" s="177">
        <v>0.0112</v>
      </c>
      <c r="M501" s="177">
        <v>0.1484</v>
      </c>
      <c r="N501" s="177">
        <v>0.07</v>
      </c>
      <c r="O501" s="177">
        <v>0.0784</v>
      </c>
      <c r="P501" s="94" t="s">
        <v>577</v>
      </c>
      <c r="Q501" s="40">
        <v>2130504</v>
      </c>
      <c r="R501" s="40" t="s">
        <v>39</v>
      </c>
      <c r="S501" s="74"/>
    </row>
    <row r="502" s="62" customFormat="1" ht="58" customHeight="1" spans="1:19">
      <c r="A502" s="106">
        <v>4</v>
      </c>
      <c r="B502" s="40" t="s">
        <v>644</v>
      </c>
      <c r="C502" s="82" t="s">
        <v>33</v>
      </c>
      <c r="D502" s="166">
        <v>202.646</v>
      </c>
      <c r="E502" s="74"/>
      <c r="F502" s="82" t="s">
        <v>631</v>
      </c>
      <c r="G502" s="82" t="s">
        <v>576</v>
      </c>
      <c r="H502" s="87"/>
      <c r="I502" s="87">
        <v>1</v>
      </c>
      <c r="J502" s="177">
        <v>0.0051</v>
      </c>
      <c r="K502" s="177">
        <v>0.0026</v>
      </c>
      <c r="L502" s="177">
        <v>0.0025</v>
      </c>
      <c r="M502" s="177">
        <v>0.0204</v>
      </c>
      <c r="N502" s="177">
        <v>0.0104</v>
      </c>
      <c r="O502" s="177">
        <v>0.01</v>
      </c>
      <c r="P502" s="94" t="s">
        <v>577</v>
      </c>
      <c r="Q502" s="40">
        <v>2130504</v>
      </c>
      <c r="R502" s="40" t="s">
        <v>39</v>
      </c>
      <c r="S502" s="74"/>
    </row>
    <row r="503" s="62" customFormat="1" ht="58" customHeight="1" spans="1:19">
      <c r="A503" s="106">
        <v>5</v>
      </c>
      <c r="B503" s="40" t="s">
        <v>645</v>
      </c>
      <c r="C503" s="82" t="s">
        <v>33</v>
      </c>
      <c r="D503" s="166">
        <v>180.5214</v>
      </c>
      <c r="E503" s="74"/>
      <c r="F503" s="82" t="s">
        <v>640</v>
      </c>
      <c r="G503" s="82" t="s">
        <v>576</v>
      </c>
      <c r="H503" s="87"/>
      <c r="I503" s="87">
        <v>1</v>
      </c>
      <c r="J503" s="177">
        <v>0.0108</v>
      </c>
      <c r="K503" s="177">
        <v>0.0018</v>
      </c>
      <c r="L503" s="177">
        <v>0.009</v>
      </c>
      <c r="M503" s="177">
        <v>0.0407</v>
      </c>
      <c r="N503" s="177">
        <v>0.0076</v>
      </c>
      <c r="O503" s="177">
        <v>0.0331</v>
      </c>
      <c r="P503" s="94" t="s">
        <v>577</v>
      </c>
      <c r="Q503" s="40">
        <v>2130504</v>
      </c>
      <c r="R503" s="40" t="s">
        <v>39</v>
      </c>
      <c r="S503" s="74"/>
    </row>
    <row r="504" s="62" customFormat="1" ht="58" customHeight="1" spans="1:19">
      <c r="A504" s="106">
        <v>6</v>
      </c>
      <c r="B504" s="40" t="s">
        <v>646</v>
      </c>
      <c r="C504" s="82" t="s">
        <v>33</v>
      </c>
      <c r="D504" s="166">
        <v>90.4569</v>
      </c>
      <c r="E504" s="74"/>
      <c r="F504" s="82" t="s">
        <v>640</v>
      </c>
      <c r="G504" s="82" t="s">
        <v>576</v>
      </c>
      <c r="H504" s="87">
        <v>1</v>
      </c>
      <c r="I504" s="87"/>
      <c r="J504" s="177">
        <v>0.0212</v>
      </c>
      <c r="K504" s="177">
        <v>0.0096</v>
      </c>
      <c r="L504" s="177">
        <v>0.0116</v>
      </c>
      <c r="M504" s="177">
        <v>0.108</v>
      </c>
      <c r="N504" s="177">
        <v>0.0532</v>
      </c>
      <c r="O504" s="177">
        <v>0.0548</v>
      </c>
      <c r="P504" s="94" t="s">
        <v>577</v>
      </c>
      <c r="Q504" s="40">
        <v>2130504</v>
      </c>
      <c r="R504" s="40" t="s">
        <v>39</v>
      </c>
      <c r="S504" s="74"/>
    </row>
    <row r="505" s="62" customFormat="1" ht="58" customHeight="1" spans="1:19">
      <c r="A505" s="106">
        <v>7</v>
      </c>
      <c r="B505" s="40" t="s">
        <v>647</v>
      </c>
      <c r="C505" s="82" t="s">
        <v>33</v>
      </c>
      <c r="D505" s="166">
        <v>51.127</v>
      </c>
      <c r="E505" s="74"/>
      <c r="F505" s="82" t="s">
        <v>648</v>
      </c>
      <c r="G505" s="82" t="s">
        <v>576</v>
      </c>
      <c r="H505" s="87"/>
      <c r="I505" s="87">
        <v>1</v>
      </c>
      <c r="J505" s="177">
        <v>0.0259</v>
      </c>
      <c r="K505" s="177">
        <v>0.0121</v>
      </c>
      <c r="L505" s="177">
        <v>0.0138</v>
      </c>
      <c r="M505" s="177">
        <v>0.1004</v>
      </c>
      <c r="N505" s="177">
        <v>0.0457</v>
      </c>
      <c r="O505" s="177">
        <v>0.0547</v>
      </c>
      <c r="P505" s="94" t="s">
        <v>577</v>
      </c>
      <c r="Q505" s="40">
        <v>2130504</v>
      </c>
      <c r="R505" s="40" t="s">
        <v>39</v>
      </c>
      <c r="S505" s="74"/>
    </row>
    <row r="506" s="62" customFormat="1" ht="58" customHeight="1" spans="1:19">
      <c r="A506" s="106">
        <v>8</v>
      </c>
      <c r="B506" s="40" t="s">
        <v>649</v>
      </c>
      <c r="C506" s="82" t="s">
        <v>33</v>
      </c>
      <c r="D506" s="166">
        <v>17.2368</v>
      </c>
      <c r="E506" s="74"/>
      <c r="F506" s="82" t="s">
        <v>631</v>
      </c>
      <c r="G506" s="82" t="s">
        <v>576</v>
      </c>
      <c r="H506" s="87">
        <v>1</v>
      </c>
      <c r="I506" s="87"/>
      <c r="J506" s="177">
        <v>0.0023</v>
      </c>
      <c r="K506" s="177">
        <v>0.0011</v>
      </c>
      <c r="L506" s="177">
        <v>0.0012</v>
      </c>
      <c r="M506" s="177" t="s">
        <v>650</v>
      </c>
      <c r="N506" s="177">
        <v>0.0049</v>
      </c>
      <c r="O506" s="177">
        <v>0.0053</v>
      </c>
      <c r="P506" s="94" t="s">
        <v>577</v>
      </c>
      <c r="Q506" s="40">
        <v>2130504</v>
      </c>
      <c r="R506" s="40" t="s">
        <v>39</v>
      </c>
      <c r="S506" s="74"/>
    </row>
    <row r="507" s="62" customFormat="1" ht="70" customHeight="1" spans="1:19">
      <c r="A507" s="106">
        <v>9</v>
      </c>
      <c r="B507" s="40" t="s">
        <v>651</v>
      </c>
      <c r="C507" s="82" t="s">
        <v>33</v>
      </c>
      <c r="D507" s="166">
        <f>358.23-0.7254-0.1505</f>
        <v>357.3541</v>
      </c>
      <c r="E507" s="74"/>
      <c r="F507" s="82" t="s">
        <v>652</v>
      </c>
      <c r="G507" s="82" t="s">
        <v>576</v>
      </c>
      <c r="H507" s="87">
        <v>1</v>
      </c>
      <c r="I507" s="87"/>
      <c r="J507" s="177">
        <v>0.0138</v>
      </c>
      <c r="K507" s="177">
        <v>0.0052</v>
      </c>
      <c r="L507" s="177">
        <v>0.0086</v>
      </c>
      <c r="M507" s="177">
        <v>0.0492</v>
      </c>
      <c r="N507" s="177">
        <v>0.026</v>
      </c>
      <c r="O507" s="177"/>
      <c r="P507" s="94" t="s">
        <v>577</v>
      </c>
      <c r="Q507" s="40">
        <v>2130504</v>
      </c>
      <c r="R507" s="40" t="s">
        <v>39</v>
      </c>
      <c r="S507" s="100" t="s">
        <v>653</v>
      </c>
    </row>
    <row r="508" s="62" customFormat="1" ht="43" customHeight="1" spans="1:19">
      <c r="A508" s="73" t="s">
        <v>429</v>
      </c>
      <c r="B508" s="77" t="s">
        <v>654</v>
      </c>
      <c r="C508" s="75" t="s">
        <v>33</v>
      </c>
      <c r="D508" s="111">
        <f>SUM(D509:D511)</f>
        <v>2268.22</v>
      </c>
      <c r="E508" s="111">
        <f>SUM(E509:E511)</f>
        <v>0</v>
      </c>
      <c r="F508" s="76"/>
      <c r="G508" s="80"/>
      <c r="H508" s="167"/>
      <c r="I508" s="167"/>
      <c r="J508" s="167"/>
      <c r="K508" s="179"/>
      <c r="L508" s="179"/>
      <c r="M508" s="179"/>
      <c r="N508" s="179"/>
      <c r="O508" s="179"/>
      <c r="P508" s="85"/>
      <c r="Q508" s="40"/>
      <c r="R508" s="40"/>
      <c r="S508" s="74"/>
    </row>
    <row r="509" s="62" customFormat="1" ht="51" customHeight="1" spans="1:19">
      <c r="A509" s="85">
        <v>1</v>
      </c>
      <c r="B509" s="40" t="s">
        <v>655</v>
      </c>
      <c r="C509" s="82" t="s">
        <v>33</v>
      </c>
      <c r="D509" s="148">
        <v>2000</v>
      </c>
      <c r="E509" s="74"/>
      <c r="F509" s="82" t="s">
        <v>656</v>
      </c>
      <c r="G509" s="82" t="s">
        <v>657</v>
      </c>
      <c r="H509" s="160">
        <v>82</v>
      </c>
      <c r="I509" s="160">
        <v>76</v>
      </c>
      <c r="J509" s="91">
        <v>3.4265</v>
      </c>
      <c r="K509" s="91">
        <v>0.8123</v>
      </c>
      <c r="L509" s="91">
        <v>2.6142</v>
      </c>
      <c r="M509" s="91">
        <v>17.3021</v>
      </c>
      <c r="N509" s="91">
        <v>3.3658</v>
      </c>
      <c r="O509" s="91">
        <v>13.9363</v>
      </c>
      <c r="P509" s="40" t="s">
        <v>581</v>
      </c>
      <c r="Q509" s="40">
        <v>2130504</v>
      </c>
      <c r="R509" s="40" t="s">
        <v>39</v>
      </c>
      <c r="S509" s="74"/>
    </row>
    <row r="510" s="62" customFormat="1" ht="51" customHeight="1" spans="1:19">
      <c r="A510" s="85">
        <v>2</v>
      </c>
      <c r="B510" s="40" t="s">
        <v>658</v>
      </c>
      <c r="C510" s="82" t="s">
        <v>33</v>
      </c>
      <c r="D510" s="148">
        <v>74.22</v>
      </c>
      <c r="E510" s="74"/>
      <c r="F510" s="82" t="s">
        <v>659</v>
      </c>
      <c r="G510" s="82" t="s">
        <v>657</v>
      </c>
      <c r="H510" s="160">
        <v>4</v>
      </c>
      <c r="I510" s="160">
        <v>9</v>
      </c>
      <c r="J510" s="91">
        <v>0.3435</v>
      </c>
      <c r="K510" s="91">
        <v>0.0687</v>
      </c>
      <c r="L510" s="91">
        <v>0.2748</v>
      </c>
      <c r="M510" s="91">
        <v>1.671</v>
      </c>
      <c r="N510" s="91">
        <v>0.3092</v>
      </c>
      <c r="O510" s="91">
        <v>1.3618</v>
      </c>
      <c r="P510" s="40" t="s">
        <v>581</v>
      </c>
      <c r="Q510" s="40">
        <v>2130504</v>
      </c>
      <c r="R510" s="40" t="s">
        <v>39</v>
      </c>
      <c r="S510" s="74"/>
    </row>
    <row r="511" s="62" customFormat="1" ht="51" customHeight="1" spans="1:19">
      <c r="A511" s="85">
        <v>3</v>
      </c>
      <c r="B511" s="40" t="s">
        <v>660</v>
      </c>
      <c r="C511" s="82" t="s">
        <v>33</v>
      </c>
      <c r="D511" s="148">
        <v>194</v>
      </c>
      <c r="E511" s="74"/>
      <c r="F511" s="82" t="s">
        <v>661</v>
      </c>
      <c r="G511" s="82" t="s">
        <v>657</v>
      </c>
      <c r="H511" s="160">
        <v>6</v>
      </c>
      <c r="I511" s="160">
        <v>2</v>
      </c>
      <c r="J511" s="91">
        <v>0.25</v>
      </c>
      <c r="K511" s="91">
        <v>0.05</v>
      </c>
      <c r="L511" s="91">
        <v>0.2</v>
      </c>
      <c r="M511" s="91">
        <v>1.25</v>
      </c>
      <c r="N511" s="91">
        <v>0.25</v>
      </c>
      <c r="O511" s="91">
        <v>1</v>
      </c>
      <c r="P511" s="40" t="s">
        <v>581</v>
      </c>
      <c r="Q511" s="40">
        <v>2130504</v>
      </c>
      <c r="R511" s="40" t="s">
        <v>39</v>
      </c>
      <c r="S511" s="74"/>
    </row>
    <row r="512" s="62" customFormat="1" ht="46" customHeight="1" spans="1:19">
      <c r="A512" s="143" t="s">
        <v>448</v>
      </c>
      <c r="B512" s="163" t="s">
        <v>662</v>
      </c>
      <c r="C512" s="75" t="s">
        <v>450</v>
      </c>
      <c r="D512" s="164">
        <f>SUM(D513:D537)</f>
        <v>2222.1425</v>
      </c>
      <c r="E512" s="164">
        <f>SUM(E513:E537)</f>
        <v>2077.8575</v>
      </c>
      <c r="F512" s="146"/>
      <c r="G512" s="146"/>
      <c r="H512" s="165"/>
      <c r="I512" s="183"/>
      <c r="J512" s="174"/>
      <c r="K512" s="184"/>
      <c r="L512" s="185"/>
      <c r="M512" s="174"/>
      <c r="N512" s="173"/>
      <c r="O512" s="185"/>
      <c r="P512" s="176"/>
      <c r="Q512" s="40"/>
      <c r="R512" s="40"/>
      <c r="S512" s="74"/>
    </row>
    <row r="513" s="62" customFormat="1" ht="46" customHeight="1" spans="1:19">
      <c r="A513" s="161">
        <v>1</v>
      </c>
      <c r="B513" s="94" t="s">
        <v>663</v>
      </c>
      <c r="C513" s="82" t="s">
        <v>335</v>
      </c>
      <c r="D513" s="74"/>
      <c r="E513" s="166">
        <v>200</v>
      </c>
      <c r="F513" s="186" t="s">
        <v>664</v>
      </c>
      <c r="G513" s="74"/>
      <c r="H513" s="165"/>
      <c r="I513" s="194">
        <v>1</v>
      </c>
      <c r="J513" s="169">
        <v>0.0679</v>
      </c>
      <c r="K513" s="169">
        <v>0.0191</v>
      </c>
      <c r="L513" s="195">
        <v>0.0488</v>
      </c>
      <c r="M513" s="169">
        <v>0.4011</v>
      </c>
      <c r="N513" s="169">
        <v>0.1056</v>
      </c>
      <c r="O513" s="195">
        <v>0.2955</v>
      </c>
      <c r="P513" s="196" t="s">
        <v>38</v>
      </c>
      <c r="Q513" s="40">
        <v>2130504</v>
      </c>
      <c r="R513" s="40" t="s">
        <v>337</v>
      </c>
      <c r="S513" s="74"/>
    </row>
    <row r="514" s="62" customFormat="1" ht="46" customHeight="1" spans="1:19">
      <c r="A514" s="161"/>
      <c r="B514" s="94" t="s">
        <v>665</v>
      </c>
      <c r="C514" s="82" t="s">
        <v>335</v>
      </c>
      <c r="D514" s="74"/>
      <c r="E514" s="166">
        <v>180</v>
      </c>
      <c r="F514" s="186" t="s">
        <v>664</v>
      </c>
      <c r="G514" s="74"/>
      <c r="H514" s="165"/>
      <c r="I514" s="194">
        <v>1</v>
      </c>
      <c r="J514" s="169">
        <v>0.073</v>
      </c>
      <c r="K514" s="169">
        <v>0.0143</v>
      </c>
      <c r="L514" s="195">
        <v>0.0587</v>
      </c>
      <c r="M514" s="169">
        <v>0.3348</v>
      </c>
      <c r="N514" s="169">
        <v>0.0781</v>
      </c>
      <c r="O514" s="195">
        <v>0.2567</v>
      </c>
      <c r="P514" s="196" t="s">
        <v>38</v>
      </c>
      <c r="Q514" s="40">
        <v>2130504</v>
      </c>
      <c r="R514" s="40" t="s">
        <v>337</v>
      </c>
      <c r="S514" s="74"/>
    </row>
    <row r="515" s="62" customFormat="1" ht="46" customHeight="1" spans="1:19">
      <c r="A515" s="161"/>
      <c r="B515" s="94" t="s">
        <v>666</v>
      </c>
      <c r="C515" s="82" t="s">
        <v>335</v>
      </c>
      <c r="D515" s="74"/>
      <c r="E515" s="166">
        <v>190</v>
      </c>
      <c r="F515" s="186" t="s">
        <v>664</v>
      </c>
      <c r="G515" s="74"/>
      <c r="H515" s="165"/>
      <c r="I515" s="194">
        <v>1</v>
      </c>
      <c r="J515" s="169">
        <v>0.0305</v>
      </c>
      <c r="K515" s="169">
        <v>0.008</v>
      </c>
      <c r="L515" s="195">
        <v>0.0225</v>
      </c>
      <c r="M515" s="169">
        <v>0.1588</v>
      </c>
      <c r="N515" s="169">
        <v>0.042</v>
      </c>
      <c r="O515" s="195">
        <v>0.1168</v>
      </c>
      <c r="P515" s="196" t="s">
        <v>38</v>
      </c>
      <c r="Q515" s="40">
        <v>2130504</v>
      </c>
      <c r="R515" s="40" t="s">
        <v>337</v>
      </c>
      <c r="S515" s="74"/>
    </row>
    <row r="516" s="62" customFormat="1" ht="46" customHeight="1" spans="1:19">
      <c r="A516" s="161">
        <v>2</v>
      </c>
      <c r="B516" s="40" t="s">
        <v>667</v>
      </c>
      <c r="C516" s="82" t="s">
        <v>335</v>
      </c>
      <c r="D516" s="74"/>
      <c r="E516" s="166">
        <v>150</v>
      </c>
      <c r="F516" s="186" t="s">
        <v>664</v>
      </c>
      <c r="G516" s="74"/>
      <c r="H516" s="187"/>
      <c r="I516" s="123">
        <v>1</v>
      </c>
      <c r="J516" s="141">
        <v>0.0445</v>
      </c>
      <c r="K516" s="141">
        <v>0.0139</v>
      </c>
      <c r="L516" s="141">
        <v>0.0306</v>
      </c>
      <c r="M516" s="141">
        <v>0.2344</v>
      </c>
      <c r="N516" s="141">
        <v>0.0781</v>
      </c>
      <c r="O516" s="141">
        <v>0.1563</v>
      </c>
      <c r="P516" s="196" t="s">
        <v>38</v>
      </c>
      <c r="Q516" s="40">
        <v>2130504</v>
      </c>
      <c r="R516" s="40" t="s">
        <v>337</v>
      </c>
      <c r="S516" s="74"/>
    </row>
    <row r="517" s="62" customFormat="1" ht="46" customHeight="1" spans="1:19">
      <c r="A517" s="161"/>
      <c r="B517" s="40" t="s">
        <v>668</v>
      </c>
      <c r="C517" s="82" t="s">
        <v>335</v>
      </c>
      <c r="D517" s="74"/>
      <c r="E517" s="166">
        <v>160</v>
      </c>
      <c r="F517" s="122" t="s">
        <v>664</v>
      </c>
      <c r="G517" s="74"/>
      <c r="H517" s="187"/>
      <c r="I517" s="123">
        <v>1</v>
      </c>
      <c r="J517" s="141">
        <v>0.0433</v>
      </c>
      <c r="K517" s="141">
        <v>0.0119</v>
      </c>
      <c r="L517" s="141">
        <v>0.0314</v>
      </c>
      <c r="M517" s="197">
        <v>0.02235</v>
      </c>
      <c r="N517" s="141">
        <v>0.0653</v>
      </c>
      <c r="O517" s="141">
        <v>0.1582</v>
      </c>
      <c r="P517" s="196" t="s">
        <v>38</v>
      </c>
      <c r="Q517" s="40">
        <v>2130504</v>
      </c>
      <c r="R517" s="40" t="s">
        <v>337</v>
      </c>
      <c r="S517" s="74"/>
    </row>
    <row r="518" s="62" customFormat="1" ht="46" customHeight="1" spans="1:19">
      <c r="A518" s="161"/>
      <c r="B518" s="40" t="s">
        <v>669</v>
      </c>
      <c r="C518" s="82" t="s">
        <v>335</v>
      </c>
      <c r="D518" s="74"/>
      <c r="E518" s="166">
        <v>170</v>
      </c>
      <c r="F518" s="186" t="s">
        <v>664</v>
      </c>
      <c r="G518" s="74"/>
      <c r="H518" s="187">
        <v>1</v>
      </c>
      <c r="I518" s="123"/>
      <c r="J518" s="141">
        <v>0.0476</v>
      </c>
      <c r="K518" s="141">
        <v>0.0149</v>
      </c>
      <c r="L518" s="141">
        <v>0.0327</v>
      </c>
      <c r="M518" s="141">
        <v>0.2563</v>
      </c>
      <c r="N518" s="141">
        <v>0.0947</v>
      </c>
      <c r="O518" s="197">
        <v>0.16116</v>
      </c>
      <c r="P518" s="196" t="s">
        <v>38</v>
      </c>
      <c r="Q518" s="40">
        <v>2130504</v>
      </c>
      <c r="R518" s="40" t="s">
        <v>337</v>
      </c>
      <c r="S518" s="74"/>
    </row>
    <row r="519" s="62" customFormat="1" ht="46" customHeight="1" spans="1:19">
      <c r="A519" s="161">
        <v>3</v>
      </c>
      <c r="B519" s="40" t="s">
        <v>670</v>
      </c>
      <c r="C519" s="82" t="s">
        <v>335</v>
      </c>
      <c r="D519" s="74"/>
      <c r="E519" s="166">
        <v>200</v>
      </c>
      <c r="F519" s="186" t="s">
        <v>664</v>
      </c>
      <c r="G519" s="74"/>
      <c r="H519" s="187">
        <v>1</v>
      </c>
      <c r="I519" s="187">
        <v>0</v>
      </c>
      <c r="J519" s="141">
        <v>0.0235</v>
      </c>
      <c r="K519" s="141">
        <v>0.0083</v>
      </c>
      <c r="L519" s="141">
        <v>0.0152</v>
      </c>
      <c r="M519" s="141">
        <v>0.1065</v>
      </c>
      <c r="N519" s="141">
        <v>0.0389</v>
      </c>
      <c r="O519" s="141">
        <v>0.0676</v>
      </c>
      <c r="P519" s="196" t="s">
        <v>38</v>
      </c>
      <c r="Q519" s="40">
        <v>2130504</v>
      </c>
      <c r="R519" s="40" t="s">
        <v>337</v>
      </c>
      <c r="S519" s="74"/>
    </row>
    <row r="520" s="62" customFormat="1" ht="46" customHeight="1" spans="1:19">
      <c r="A520" s="161"/>
      <c r="B520" s="40" t="s">
        <v>671</v>
      </c>
      <c r="C520" s="82" t="s">
        <v>335</v>
      </c>
      <c r="D520" s="74"/>
      <c r="E520" s="166">
        <v>150</v>
      </c>
      <c r="F520" s="186" t="s">
        <v>664</v>
      </c>
      <c r="G520" s="74"/>
      <c r="H520" s="187">
        <v>1</v>
      </c>
      <c r="I520" s="187">
        <v>0</v>
      </c>
      <c r="J520" s="141">
        <v>0.0204</v>
      </c>
      <c r="K520" s="141">
        <v>0.0066</v>
      </c>
      <c r="L520" s="141">
        <v>0.0138</v>
      </c>
      <c r="M520" s="141">
        <v>0.1044</v>
      </c>
      <c r="N520" s="141">
        <v>0.0329</v>
      </c>
      <c r="O520" s="141">
        <v>0.0715</v>
      </c>
      <c r="P520" s="196" t="s">
        <v>38</v>
      </c>
      <c r="Q520" s="40">
        <v>2130504</v>
      </c>
      <c r="R520" s="40" t="s">
        <v>337</v>
      </c>
      <c r="S520" s="74"/>
    </row>
    <row r="521" s="62" customFormat="1" ht="46" customHeight="1" spans="1:19">
      <c r="A521" s="161">
        <v>4</v>
      </c>
      <c r="B521" s="40" t="s">
        <v>672</v>
      </c>
      <c r="C521" s="82" t="s">
        <v>33</v>
      </c>
      <c r="D521" s="166">
        <v>260</v>
      </c>
      <c r="E521" s="74"/>
      <c r="F521" s="122" t="s">
        <v>664</v>
      </c>
      <c r="G521" s="74"/>
      <c r="H521" s="187">
        <v>1</v>
      </c>
      <c r="I521" s="123">
        <v>0</v>
      </c>
      <c r="J521" s="141">
        <v>0.07</v>
      </c>
      <c r="K521" s="193">
        <v>0.0202</v>
      </c>
      <c r="L521" s="198">
        <v>0.0498</v>
      </c>
      <c r="M521" s="141">
        <v>0.3235</v>
      </c>
      <c r="N521" s="169">
        <v>0.1145</v>
      </c>
      <c r="O521" s="198">
        <v>0.209</v>
      </c>
      <c r="P521" s="196" t="s">
        <v>38</v>
      </c>
      <c r="Q521" s="40">
        <v>2130504</v>
      </c>
      <c r="R521" s="40" t="s">
        <v>39</v>
      </c>
      <c r="S521" s="100" t="s">
        <v>456</v>
      </c>
    </row>
    <row r="522" s="62" customFormat="1" ht="46" customHeight="1" spans="1:19">
      <c r="A522" s="161"/>
      <c r="B522" s="40" t="s">
        <v>673</v>
      </c>
      <c r="C522" s="82" t="s">
        <v>33</v>
      </c>
      <c r="D522" s="166">
        <v>210</v>
      </c>
      <c r="E522" s="74"/>
      <c r="F522" s="122" t="s">
        <v>664</v>
      </c>
      <c r="G522" s="74"/>
      <c r="H522" s="187">
        <v>1</v>
      </c>
      <c r="I522" s="123">
        <v>0</v>
      </c>
      <c r="J522" s="141">
        <v>0.033</v>
      </c>
      <c r="K522" s="141">
        <v>0.013</v>
      </c>
      <c r="L522" s="141">
        <v>0.02</v>
      </c>
      <c r="M522" s="141">
        <v>0.165</v>
      </c>
      <c r="N522" s="141">
        <v>0.075</v>
      </c>
      <c r="O522" s="141">
        <v>0.09</v>
      </c>
      <c r="P522" s="196" t="s">
        <v>38</v>
      </c>
      <c r="Q522" s="40">
        <v>2130504</v>
      </c>
      <c r="R522" s="40" t="s">
        <v>39</v>
      </c>
      <c r="S522" s="74"/>
    </row>
    <row r="523" s="62" customFormat="1" ht="46" customHeight="1" spans="1:19">
      <c r="A523" s="161">
        <v>5</v>
      </c>
      <c r="B523" s="40" t="s">
        <v>674</v>
      </c>
      <c r="C523" s="82" t="s">
        <v>33</v>
      </c>
      <c r="D523" s="166">
        <v>200</v>
      </c>
      <c r="E523" s="166"/>
      <c r="F523" s="122" t="s">
        <v>664</v>
      </c>
      <c r="G523" s="74"/>
      <c r="H523" s="187">
        <v>1</v>
      </c>
      <c r="I523" s="123"/>
      <c r="J523" s="141">
        <v>0.0234</v>
      </c>
      <c r="K523" s="193">
        <v>0.0101</v>
      </c>
      <c r="L523" s="198">
        <v>0.0133</v>
      </c>
      <c r="M523" s="141">
        <v>0.2015</v>
      </c>
      <c r="N523" s="169">
        <v>0.044</v>
      </c>
      <c r="O523" s="198">
        <v>0.1575</v>
      </c>
      <c r="P523" s="142" t="s">
        <v>38</v>
      </c>
      <c r="Q523" s="40">
        <v>2130504</v>
      </c>
      <c r="R523" s="40" t="s">
        <v>39</v>
      </c>
      <c r="S523" s="74"/>
    </row>
    <row r="524" s="62" customFormat="1" ht="46" customHeight="1" spans="1:19">
      <c r="A524" s="161"/>
      <c r="B524" s="40" t="s">
        <v>675</v>
      </c>
      <c r="C524" s="82" t="s">
        <v>33</v>
      </c>
      <c r="D524" s="166">
        <v>190</v>
      </c>
      <c r="E524" s="166"/>
      <c r="F524" s="122" t="s">
        <v>664</v>
      </c>
      <c r="G524" s="74"/>
      <c r="H524" s="187">
        <v>1</v>
      </c>
      <c r="I524" s="123"/>
      <c r="J524" s="141">
        <v>0.0169</v>
      </c>
      <c r="K524" s="193">
        <v>0.0044</v>
      </c>
      <c r="L524" s="198">
        <v>0.0125</v>
      </c>
      <c r="M524" s="141">
        <v>0.0871</v>
      </c>
      <c r="N524" s="169">
        <v>0.0265</v>
      </c>
      <c r="O524" s="198">
        <v>0.0606</v>
      </c>
      <c r="P524" s="142" t="s">
        <v>38</v>
      </c>
      <c r="Q524" s="40">
        <v>2130504</v>
      </c>
      <c r="R524" s="40" t="s">
        <v>39</v>
      </c>
      <c r="S524" s="74"/>
    </row>
    <row r="525" s="62" customFormat="1" ht="50" customHeight="1" spans="1:19">
      <c r="A525" s="188">
        <v>6</v>
      </c>
      <c r="B525" s="40" t="s">
        <v>676</v>
      </c>
      <c r="C525" s="82" t="s">
        <v>33</v>
      </c>
      <c r="D525" s="166">
        <v>170</v>
      </c>
      <c r="E525" s="166"/>
      <c r="F525" s="122" t="s">
        <v>664</v>
      </c>
      <c r="G525" s="74"/>
      <c r="H525" s="187"/>
      <c r="I525" s="123">
        <v>1</v>
      </c>
      <c r="J525" s="141">
        <v>0.0866</v>
      </c>
      <c r="K525" s="193">
        <v>0.0242</v>
      </c>
      <c r="L525" s="198">
        <v>0.0624</v>
      </c>
      <c r="M525" s="141">
        <v>0.379</v>
      </c>
      <c r="N525" s="169">
        <v>0.1122</v>
      </c>
      <c r="O525" s="198">
        <v>0.2668</v>
      </c>
      <c r="P525" s="196" t="s">
        <v>38</v>
      </c>
      <c r="Q525" s="40">
        <v>2130504</v>
      </c>
      <c r="R525" s="40" t="s">
        <v>39</v>
      </c>
      <c r="S525" s="74"/>
    </row>
    <row r="526" s="62" customFormat="1" ht="51" customHeight="1" spans="1:19">
      <c r="A526" s="189"/>
      <c r="B526" s="40" t="s">
        <v>677</v>
      </c>
      <c r="C526" s="82" t="s">
        <v>33</v>
      </c>
      <c r="D526" s="166">
        <v>190</v>
      </c>
      <c r="E526" s="166"/>
      <c r="F526" s="122" t="s">
        <v>664</v>
      </c>
      <c r="G526" s="74"/>
      <c r="H526" s="187"/>
      <c r="I526" s="123">
        <v>1</v>
      </c>
      <c r="J526" s="141">
        <v>0.0474</v>
      </c>
      <c r="K526" s="193">
        <v>0.0118</v>
      </c>
      <c r="L526" s="198">
        <v>0.0356</v>
      </c>
      <c r="M526" s="141">
        <v>0.2307</v>
      </c>
      <c r="N526" s="169">
        <v>0.0586</v>
      </c>
      <c r="O526" s="198">
        <v>0.1721</v>
      </c>
      <c r="P526" s="196" t="s">
        <v>38</v>
      </c>
      <c r="Q526" s="40">
        <v>2130504</v>
      </c>
      <c r="R526" s="40" t="s">
        <v>39</v>
      </c>
      <c r="S526" s="100" t="s">
        <v>456</v>
      </c>
    </row>
    <row r="527" s="62" customFormat="1" ht="51" customHeight="1" spans="1:19">
      <c r="A527" s="161">
        <v>7</v>
      </c>
      <c r="B527" s="40" t="s">
        <v>678</v>
      </c>
      <c r="C527" s="82" t="s">
        <v>335</v>
      </c>
      <c r="D527" s="74"/>
      <c r="E527" s="166">
        <v>140</v>
      </c>
      <c r="F527" s="122" t="s">
        <v>664</v>
      </c>
      <c r="G527" s="74"/>
      <c r="H527" s="187"/>
      <c r="I527" s="123">
        <v>1</v>
      </c>
      <c r="J527" s="141">
        <v>0.017</v>
      </c>
      <c r="K527" s="193">
        <v>0.034</v>
      </c>
      <c r="L527" s="198">
        <v>0.2682</v>
      </c>
      <c r="M527" s="141">
        <v>0.0714</v>
      </c>
      <c r="N527" s="169">
        <v>0.0984</v>
      </c>
      <c r="O527" s="169">
        <v>0.1698</v>
      </c>
      <c r="P527" s="196" t="s">
        <v>38</v>
      </c>
      <c r="Q527" s="40">
        <v>2130504</v>
      </c>
      <c r="R527" s="40" t="s">
        <v>337</v>
      </c>
      <c r="S527" s="74"/>
    </row>
    <row r="528" s="62" customFormat="1" ht="51" customHeight="1" spans="1:19">
      <c r="A528" s="161"/>
      <c r="B528" s="40" t="s">
        <v>679</v>
      </c>
      <c r="C528" s="82" t="s">
        <v>335</v>
      </c>
      <c r="D528" s="74"/>
      <c r="E528" s="166">
        <v>130</v>
      </c>
      <c r="F528" s="122" t="s">
        <v>664</v>
      </c>
      <c r="G528" s="74"/>
      <c r="H528" s="187"/>
      <c r="I528" s="123">
        <v>1</v>
      </c>
      <c r="J528" s="141">
        <v>0.0342</v>
      </c>
      <c r="K528" s="193">
        <v>0.0096</v>
      </c>
      <c r="L528" s="198">
        <v>0.0246</v>
      </c>
      <c r="M528" s="141">
        <v>0.236</v>
      </c>
      <c r="N528" s="169">
        <v>0.1848</v>
      </c>
      <c r="O528" s="198">
        <v>0.0512</v>
      </c>
      <c r="P528" s="196" t="s">
        <v>38</v>
      </c>
      <c r="Q528" s="40">
        <v>2130504</v>
      </c>
      <c r="R528" s="40" t="s">
        <v>337</v>
      </c>
      <c r="S528" s="74"/>
    </row>
    <row r="529" s="62" customFormat="1" ht="51" customHeight="1" spans="1:19">
      <c r="A529" s="161">
        <v>8</v>
      </c>
      <c r="B529" s="40" t="s">
        <v>680</v>
      </c>
      <c r="C529" s="82" t="s">
        <v>33</v>
      </c>
      <c r="D529" s="177">
        <v>180</v>
      </c>
      <c r="E529" s="177"/>
      <c r="F529" s="82" t="s">
        <v>664</v>
      </c>
      <c r="G529" s="74"/>
      <c r="H529" s="168">
        <v>1</v>
      </c>
      <c r="I529" s="110"/>
      <c r="J529" s="182">
        <v>0.0339</v>
      </c>
      <c r="K529" s="85">
        <v>0.0116</v>
      </c>
      <c r="L529" s="170">
        <v>0.223</v>
      </c>
      <c r="M529" s="182">
        <v>0.1513</v>
      </c>
      <c r="N529" s="172">
        <v>0.0527</v>
      </c>
      <c r="O529" s="170">
        <v>0.0941</v>
      </c>
      <c r="P529" s="142" t="s">
        <v>38</v>
      </c>
      <c r="Q529" s="40">
        <v>2130504</v>
      </c>
      <c r="R529" s="40" t="s">
        <v>39</v>
      </c>
      <c r="S529" s="100" t="s">
        <v>456</v>
      </c>
    </row>
    <row r="530" s="62" customFormat="1" ht="51" customHeight="1" spans="1:19">
      <c r="A530" s="161"/>
      <c r="B530" s="40" t="s">
        <v>681</v>
      </c>
      <c r="C530" s="82" t="s">
        <v>33</v>
      </c>
      <c r="D530" s="177">
        <v>150</v>
      </c>
      <c r="E530" s="177"/>
      <c r="F530" s="82" t="s">
        <v>664</v>
      </c>
      <c r="G530" s="74"/>
      <c r="H530" s="168">
        <v>1</v>
      </c>
      <c r="I530" s="110"/>
      <c r="J530" s="182" t="s">
        <v>682</v>
      </c>
      <c r="K530" s="85" t="s">
        <v>683</v>
      </c>
      <c r="L530" s="170" t="s">
        <v>684</v>
      </c>
      <c r="M530" s="182" t="s">
        <v>685</v>
      </c>
      <c r="N530" s="172" t="s">
        <v>686</v>
      </c>
      <c r="O530" s="170" t="s">
        <v>687</v>
      </c>
      <c r="P530" s="142" t="s">
        <v>38</v>
      </c>
      <c r="Q530" s="40">
        <v>2130504</v>
      </c>
      <c r="R530" s="40" t="s">
        <v>39</v>
      </c>
      <c r="S530" s="74"/>
    </row>
    <row r="531" s="62" customFormat="1" ht="51" customHeight="1" spans="1:19">
      <c r="A531" s="161">
        <v>9</v>
      </c>
      <c r="B531" s="40" t="s">
        <v>688</v>
      </c>
      <c r="C531" s="82" t="s">
        <v>33</v>
      </c>
      <c r="D531" s="166">
        <v>160</v>
      </c>
      <c r="E531" s="166"/>
      <c r="F531" s="122" t="s">
        <v>664</v>
      </c>
      <c r="G531" s="74"/>
      <c r="H531" s="187">
        <v>1</v>
      </c>
      <c r="I531" s="123"/>
      <c r="J531" s="141">
        <v>0.0197</v>
      </c>
      <c r="K531" s="193">
        <v>0.006</v>
      </c>
      <c r="L531" s="198">
        <v>0.0139</v>
      </c>
      <c r="M531" s="141">
        <v>0.0811</v>
      </c>
      <c r="N531" s="169">
        <v>0.0291</v>
      </c>
      <c r="O531" s="198">
        <v>0.052</v>
      </c>
      <c r="P531" s="196" t="s">
        <v>38</v>
      </c>
      <c r="Q531" s="40">
        <v>2130504</v>
      </c>
      <c r="R531" s="40" t="s">
        <v>39</v>
      </c>
      <c r="S531" s="74"/>
    </row>
    <row r="532" s="62" customFormat="1" ht="51" customHeight="1" spans="1:19">
      <c r="A532" s="161">
        <v>10</v>
      </c>
      <c r="B532" s="40" t="s">
        <v>689</v>
      </c>
      <c r="C532" s="82" t="s">
        <v>33</v>
      </c>
      <c r="D532" s="166">
        <v>200</v>
      </c>
      <c r="E532" s="166"/>
      <c r="F532" s="122" t="s">
        <v>664</v>
      </c>
      <c r="G532" s="74"/>
      <c r="H532" s="187"/>
      <c r="I532" s="123">
        <v>1</v>
      </c>
      <c r="J532" s="141">
        <v>0.0279</v>
      </c>
      <c r="K532" s="193">
        <v>0.0089</v>
      </c>
      <c r="L532" s="198">
        <v>0.019</v>
      </c>
      <c r="M532" s="141">
        <v>0.142</v>
      </c>
      <c r="N532" s="169">
        <v>0.0505</v>
      </c>
      <c r="O532" s="198">
        <v>0.0915</v>
      </c>
      <c r="P532" s="196" t="s">
        <v>38</v>
      </c>
      <c r="Q532" s="40">
        <v>2130504</v>
      </c>
      <c r="R532" s="40" t="s">
        <v>39</v>
      </c>
      <c r="S532" s="74"/>
    </row>
    <row r="533" s="62" customFormat="1" ht="51" customHeight="1" spans="1:19">
      <c r="A533" s="161">
        <v>11</v>
      </c>
      <c r="B533" s="40" t="s">
        <v>690</v>
      </c>
      <c r="C533" s="82" t="s">
        <v>33</v>
      </c>
      <c r="D533" s="166">
        <v>160</v>
      </c>
      <c r="E533" s="166"/>
      <c r="F533" s="122" t="s">
        <v>664</v>
      </c>
      <c r="G533" s="74"/>
      <c r="H533" s="187"/>
      <c r="I533" s="123">
        <v>1</v>
      </c>
      <c r="J533" s="193">
        <v>0.0198</v>
      </c>
      <c r="K533" s="193">
        <v>0.0079</v>
      </c>
      <c r="L533" s="199">
        <v>0.0119</v>
      </c>
      <c r="M533" s="193">
        <v>0.089</v>
      </c>
      <c r="N533" s="193">
        <v>0.0355</v>
      </c>
      <c r="O533" s="199">
        <v>0.0535</v>
      </c>
      <c r="P533" s="196" t="s">
        <v>38</v>
      </c>
      <c r="Q533" s="40">
        <v>2130504</v>
      </c>
      <c r="R533" s="40" t="s">
        <v>39</v>
      </c>
      <c r="S533" s="74"/>
    </row>
    <row r="534" s="62" customFormat="1" ht="51" customHeight="1" spans="1:19">
      <c r="A534" s="161">
        <v>12</v>
      </c>
      <c r="B534" s="40" t="s">
        <v>691</v>
      </c>
      <c r="C534" s="82" t="s">
        <v>33</v>
      </c>
      <c r="D534" s="166">
        <v>150</v>
      </c>
      <c r="E534" s="166"/>
      <c r="F534" s="186" t="s">
        <v>664</v>
      </c>
      <c r="G534" s="74"/>
      <c r="H534" s="187">
        <v>0</v>
      </c>
      <c r="I534" s="123">
        <v>1</v>
      </c>
      <c r="J534" s="141">
        <v>0.0284</v>
      </c>
      <c r="K534" s="193">
        <v>0.0076</v>
      </c>
      <c r="L534" s="198">
        <v>0.0208</v>
      </c>
      <c r="M534" s="141">
        <v>0.1184</v>
      </c>
      <c r="N534" s="169">
        <v>0.0357</v>
      </c>
      <c r="O534" s="198">
        <v>0.0827</v>
      </c>
      <c r="P534" s="196" t="s">
        <v>38</v>
      </c>
      <c r="Q534" s="40">
        <v>2130504</v>
      </c>
      <c r="R534" s="40" t="s">
        <v>39</v>
      </c>
      <c r="S534" s="74"/>
    </row>
    <row r="535" s="62" customFormat="1" ht="51" customHeight="1" spans="1:19">
      <c r="A535" s="188">
        <v>13</v>
      </c>
      <c r="B535" s="190" t="s">
        <v>692</v>
      </c>
      <c r="C535" s="82" t="s">
        <v>33</v>
      </c>
      <c r="D535" s="191">
        <v>2.1425</v>
      </c>
      <c r="E535" s="166"/>
      <c r="F535" s="186"/>
      <c r="G535" s="74"/>
      <c r="H535" s="187"/>
      <c r="I535" s="123"/>
      <c r="J535" s="141"/>
      <c r="K535" s="193"/>
      <c r="L535" s="198"/>
      <c r="M535" s="141"/>
      <c r="N535" s="169"/>
      <c r="O535" s="198"/>
      <c r="P535" s="196" t="s">
        <v>38</v>
      </c>
      <c r="Q535" s="40">
        <v>2130505</v>
      </c>
      <c r="R535" s="40" t="s">
        <v>39</v>
      </c>
      <c r="S535" s="74"/>
    </row>
    <row r="536" s="62" customFormat="1" ht="51" customHeight="1" spans="1:19">
      <c r="A536" s="189"/>
      <c r="B536" s="192"/>
      <c r="C536" s="82" t="s">
        <v>335</v>
      </c>
      <c r="D536" s="191"/>
      <c r="E536" s="191">
        <v>207.8575</v>
      </c>
      <c r="F536" s="122" t="s">
        <v>664</v>
      </c>
      <c r="G536" s="74"/>
      <c r="H536" s="158">
        <v>1</v>
      </c>
      <c r="I536" s="158"/>
      <c r="J536" s="125">
        <v>0.0312</v>
      </c>
      <c r="K536" s="125">
        <v>0.0135</v>
      </c>
      <c r="L536" s="125">
        <v>0.0177</v>
      </c>
      <c r="M536" s="125">
        <v>0.1453</v>
      </c>
      <c r="N536" s="125">
        <v>0.0675</v>
      </c>
      <c r="O536" s="125">
        <v>0.0778</v>
      </c>
      <c r="P536" s="196" t="s">
        <v>38</v>
      </c>
      <c r="Q536" s="40">
        <v>2130504</v>
      </c>
      <c r="R536" s="40" t="s">
        <v>337</v>
      </c>
      <c r="S536" s="74"/>
    </row>
    <row r="537" s="62" customFormat="1" ht="51" customHeight="1" spans="1:19">
      <c r="A537" s="161">
        <v>14</v>
      </c>
      <c r="B537" s="94" t="s">
        <v>693</v>
      </c>
      <c r="C537" s="82" t="s">
        <v>335</v>
      </c>
      <c r="D537" s="166"/>
      <c r="E537" s="166">
        <v>200</v>
      </c>
      <c r="F537" s="122" t="s">
        <v>664</v>
      </c>
      <c r="G537" s="74"/>
      <c r="H537" s="187"/>
      <c r="I537" s="123">
        <v>1</v>
      </c>
      <c r="J537" s="141">
        <v>0.0393</v>
      </c>
      <c r="K537" s="193">
        <v>0.0133</v>
      </c>
      <c r="L537" s="198">
        <v>0.026</v>
      </c>
      <c r="M537" s="193">
        <v>0.2016</v>
      </c>
      <c r="N537" s="169">
        <v>0.0733</v>
      </c>
      <c r="O537" s="199">
        <v>0.1283</v>
      </c>
      <c r="P537" s="196" t="s">
        <v>38</v>
      </c>
      <c r="Q537" s="40">
        <v>2130504</v>
      </c>
      <c r="R537" s="40" t="s">
        <v>337</v>
      </c>
      <c r="S537" s="74"/>
    </row>
    <row r="538" s="62" customFormat="1" ht="51" customHeight="1" spans="1:19">
      <c r="A538" s="143" t="s">
        <v>457</v>
      </c>
      <c r="B538" s="71" t="s">
        <v>694</v>
      </c>
      <c r="C538" s="75" t="s">
        <v>360</v>
      </c>
      <c r="D538" s="164">
        <f>D539+D540</f>
        <v>277.4585</v>
      </c>
      <c r="E538" s="164">
        <f>E539+E540</f>
        <v>122.5415</v>
      </c>
      <c r="F538" s="146"/>
      <c r="G538" s="146"/>
      <c r="H538" s="165"/>
      <c r="I538" s="200"/>
      <c r="J538" s="174"/>
      <c r="K538" s="184"/>
      <c r="L538" s="185"/>
      <c r="M538" s="174"/>
      <c r="N538" s="173"/>
      <c r="O538" s="185"/>
      <c r="P538" s="176"/>
      <c r="Q538" s="40"/>
      <c r="R538" s="40"/>
      <c r="S538" s="74"/>
    </row>
    <row r="539" s="62" customFormat="1" ht="51" customHeight="1" spans="1:19">
      <c r="A539" s="161">
        <v>1</v>
      </c>
      <c r="B539" s="94" t="s">
        <v>695</v>
      </c>
      <c r="C539" s="82" t="s">
        <v>33</v>
      </c>
      <c r="D539" s="166">
        <v>277.4585</v>
      </c>
      <c r="E539" s="166"/>
      <c r="F539" s="186" t="s">
        <v>696</v>
      </c>
      <c r="G539" s="146"/>
      <c r="H539" s="187"/>
      <c r="I539" s="123"/>
      <c r="J539" s="141"/>
      <c r="K539" s="193"/>
      <c r="L539" s="198"/>
      <c r="M539" s="141"/>
      <c r="N539" s="169"/>
      <c r="O539" s="198"/>
      <c r="P539" s="201" t="s">
        <v>697</v>
      </c>
      <c r="Q539" s="40">
        <v>2130504</v>
      </c>
      <c r="R539" s="40" t="s">
        <v>39</v>
      </c>
      <c r="S539" s="74"/>
    </row>
    <row r="540" s="62" customFormat="1" ht="51" customHeight="1" spans="1:19">
      <c r="A540" s="161"/>
      <c r="B540" s="94"/>
      <c r="C540" s="82" t="s">
        <v>335</v>
      </c>
      <c r="D540" s="83"/>
      <c r="E540" s="166">
        <v>122.5415</v>
      </c>
      <c r="F540" s="76"/>
      <c r="G540" s="76"/>
      <c r="H540" s="159"/>
      <c r="I540" s="159"/>
      <c r="J540" s="159"/>
      <c r="K540" s="179"/>
      <c r="L540" s="179"/>
      <c r="M540" s="179"/>
      <c r="N540" s="179"/>
      <c r="O540" s="179"/>
      <c r="P540" s="201"/>
      <c r="Q540" s="40">
        <v>2130504</v>
      </c>
      <c r="R540" s="40" t="s">
        <v>337</v>
      </c>
      <c r="S540" s="74"/>
    </row>
    <row r="541" s="62" customFormat="1" ht="43" customHeight="1" spans="1:19">
      <c r="A541" s="73" t="s">
        <v>698</v>
      </c>
      <c r="B541" s="75" t="s">
        <v>699</v>
      </c>
      <c r="C541" s="75" t="s">
        <v>33</v>
      </c>
      <c r="D541" s="83">
        <f>D542+D543+D544+D545</f>
        <v>214</v>
      </c>
      <c r="E541" s="83">
        <f>E542+E543+E544+E545</f>
        <v>0</v>
      </c>
      <c r="F541" s="76"/>
      <c r="G541" s="76"/>
      <c r="H541" s="159"/>
      <c r="I541" s="159"/>
      <c r="J541" s="159"/>
      <c r="K541" s="179"/>
      <c r="L541" s="179"/>
      <c r="M541" s="179"/>
      <c r="N541" s="179"/>
      <c r="O541" s="179"/>
      <c r="P541" s="107"/>
      <c r="Q541" s="40"/>
      <c r="R541" s="40"/>
      <c r="S541" s="74"/>
    </row>
    <row r="542" s="62" customFormat="1" ht="53" customHeight="1" spans="1:19">
      <c r="A542" s="85">
        <v>1</v>
      </c>
      <c r="B542" s="96" t="s">
        <v>700</v>
      </c>
      <c r="C542" s="82" t="s">
        <v>33</v>
      </c>
      <c r="D542" s="86">
        <v>60</v>
      </c>
      <c r="E542" s="86"/>
      <c r="F542" s="82" t="s">
        <v>537</v>
      </c>
      <c r="G542" s="109"/>
      <c r="H542" s="160">
        <v>1</v>
      </c>
      <c r="I542" s="160"/>
      <c r="J542" s="91">
        <v>0.0232</v>
      </c>
      <c r="K542" s="172">
        <v>0.0087</v>
      </c>
      <c r="L542" s="172">
        <v>0.0145</v>
      </c>
      <c r="M542" s="172">
        <v>0.1183</v>
      </c>
      <c r="N542" s="172">
        <v>0.0457</v>
      </c>
      <c r="O542" s="172">
        <v>0.0726</v>
      </c>
      <c r="P542" s="142" t="s">
        <v>534</v>
      </c>
      <c r="Q542" s="40">
        <v>2130504</v>
      </c>
      <c r="R542" s="40" t="s">
        <v>39</v>
      </c>
      <c r="S542" s="74"/>
    </row>
    <row r="543" s="62" customFormat="1" ht="50" customHeight="1" spans="1:19">
      <c r="A543" s="85">
        <v>2</v>
      </c>
      <c r="B543" s="82" t="s">
        <v>701</v>
      </c>
      <c r="C543" s="82" t="s">
        <v>33</v>
      </c>
      <c r="D543" s="86">
        <v>80</v>
      </c>
      <c r="E543" s="86"/>
      <c r="F543" s="82" t="s">
        <v>537</v>
      </c>
      <c r="G543" s="109"/>
      <c r="H543" s="160">
        <v>1</v>
      </c>
      <c r="I543" s="160"/>
      <c r="J543" s="91">
        <v>0.0228</v>
      </c>
      <c r="K543" s="172">
        <v>0.0037</v>
      </c>
      <c r="L543" s="172">
        <v>0.0191</v>
      </c>
      <c r="M543" s="172">
        <v>0.0896984</v>
      </c>
      <c r="N543" s="172">
        <v>0.013986</v>
      </c>
      <c r="O543" s="172">
        <v>0.0757124</v>
      </c>
      <c r="P543" s="142" t="s">
        <v>534</v>
      </c>
      <c r="Q543" s="40">
        <v>2130504</v>
      </c>
      <c r="R543" s="40" t="s">
        <v>39</v>
      </c>
      <c r="S543" s="74"/>
    </row>
    <row r="544" s="62" customFormat="1" ht="60" customHeight="1" spans="1:19">
      <c r="A544" s="85">
        <v>3</v>
      </c>
      <c r="B544" s="82" t="s">
        <v>702</v>
      </c>
      <c r="C544" s="82" t="s">
        <v>33</v>
      </c>
      <c r="D544" s="86">
        <f>39.6+15</f>
        <v>54.6</v>
      </c>
      <c r="E544" s="86"/>
      <c r="F544" s="82" t="s">
        <v>703</v>
      </c>
      <c r="G544" s="87"/>
      <c r="H544" s="160"/>
      <c r="I544" s="93">
        <v>2</v>
      </c>
      <c r="J544" s="93">
        <v>0.0375</v>
      </c>
      <c r="K544" s="101">
        <v>0.0112</v>
      </c>
      <c r="L544" s="101">
        <v>0.0263</v>
      </c>
      <c r="M544" s="101">
        <v>0.2162</v>
      </c>
      <c r="N544" s="101">
        <v>0.0599</v>
      </c>
      <c r="O544" s="101">
        <v>0.1563</v>
      </c>
      <c r="P544" s="94" t="s">
        <v>577</v>
      </c>
      <c r="Q544" s="40">
        <v>2130504</v>
      </c>
      <c r="R544" s="40" t="s">
        <v>39</v>
      </c>
      <c r="S544" s="74"/>
    </row>
    <row r="545" s="62" customFormat="1" ht="55" customHeight="1" spans="1:19">
      <c r="A545" s="85">
        <v>4</v>
      </c>
      <c r="B545" s="82" t="s">
        <v>704</v>
      </c>
      <c r="C545" s="82" t="s">
        <v>33</v>
      </c>
      <c r="D545" s="86">
        <v>19.4</v>
      </c>
      <c r="E545" s="86"/>
      <c r="F545" s="82" t="s">
        <v>705</v>
      </c>
      <c r="G545" s="87"/>
      <c r="H545" s="93">
        <v>1</v>
      </c>
      <c r="I545" s="93"/>
      <c r="J545" s="93">
        <v>0.0232</v>
      </c>
      <c r="K545" s="101">
        <v>0.092</v>
      </c>
      <c r="L545" s="101">
        <v>0.014</v>
      </c>
      <c r="M545" s="101">
        <v>0.1183</v>
      </c>
      <c r="N545" s="101">
        <v>0.0493</v>
      </c>
      <c r="O545" s="101">
        <v>0.069</v>
      </c>
      <c r="P545" s="94" t="s">
        <v>577</v>
      </c>
      <c r="Q545" s="40">
        <v>2130504</v>
      </c>
      <c r="R545" s="40" t="s">
        <v>39</v>
      </c>
      <c r="S545" s="74"/>
    </row>
    <row r="546" s="62" customFormat="1" ht="42" customHeight="1" spans="1:19">
      <c r="A546" s="143" t="s">
        <v>706</v>
      </c>
      <c r="B546" s="75" t="s">
        <v>707</v>
      </c>
      <c r="C546" s="75" t="s">
        <v>33</v>
      </c>
      <c r="D546" s="83">
        <f>SUM(D547:D547)</f>
        <v>400</v>
      </c>
      <c r="E546" s="83">
        <f>SUM(E547:E547)</f>
        <v>0</v>
      </c>
      <c r="F546" s="76"/>
      <c r="G546" s="76"/>
      <c r="H546" s="159"/>
      <c r="I546" s="159"/>
      <c r="J546" s="159"/>
      <c r="K546" s="179"/>
      <c r="L546" s="179"/>
      <c r="M546" s="179"/>
      <c r="N546" s="179"/>
      <c r="O546" s="179"/>
      <c r="P546" s="85"/>
      <c r="Q546" s="40"/>
      <c r="R546" s="40"/>
      <c r="S546" s="74"/>
    </row>
    <row r="547" s="62" customFormat="1" ht="56" customHeight="1" spans="1:19">
      <c r="A547" s="161">
        <v>1</v>
      </c>
      <c r="B547" s="82" t="s">
        <v>708</v>
      </c>
      <c r="C547" s="82" t="s">
        <v>33</v>
      </c>
      <c r="D547" s="86">
        <v>400</v>
      </c>
      <c r="E547" s="86"/>
      <c r="F547" s="82" t="s">
        <v>709</v>
      </c>
      <c r="G547" s="82" t="s">
        <v>710</v>
      </c>
      <c r="H547" s="160">
        <v>3</v>
      </c>
      <c r="I547" s="160"/>
      <c r="J547" s="177">
        <v>0.0342</v>
      </c>
      <c r="K547" s="182">
        <v>0.0172</v>
      </c>
      <c r="L547" s="182">
        <v>0.017</v>
      </c>
      <c r="M547" s="182">
        <v>0.2682</v>
      </c>
      <c r="N547" s="182">
        <v>0.0984</v>
      </c>
      <c r="O547" s="182">
        <v>0.1698</v>
      </c>
      <c r="P547" s="94" t="s">
        <v>577</v>
      </c>
      <c r="Q547" s="40">
        <v>2130504</v>
      </c>
      <c r="R547" s="40" t="s">
        <v>39</v>
      </c>
      <c r="S547" s="74"/>
    </row>
    <row r="548" s="62" customFormat="1" ht="62" customHeight="1" spans="1:19">
      <c r="A548" s="143" t="s">
        <v>585</v>
      </c>
      <c r="B548" s="75" t="s">
        <v>711</v>
      </c>
      <c r="C548" s="75" t="s">
        <v>33</v>
      </c>
      <c r="D548" s="104">
        <f>D549+D550+D551</f>
        <v>732.207</v>
      </c>
      <c r="E548" s="104">
        <f>E549+E550+E551</f>
        <v>0</v>
      </c>
      <c r="F548" s="156"/>
      <c r="G548" s="156"/>
      <c r="H548" s="159"/>
      <c r="I548" s="159"/>
      <c r="J548" s="83"/>
      <c r="K548" s="111"/>
      <c r="L548" s="111"/>
      <c r="M548" s="111"/>
      <c r="N548" s="111"/>
      <c r="O548" s="111"/>
      <c r="P548" s="106"/>
      <c r="Q548" s="40"/>
      <c r="R548" s="40"/>
      <c r="S548" s="74"/>
    </row>
    <row r="549" s="62" customFormat="1" ht="51" customHeight="1" spans="1:19">
      <c r="A549" s="161">
        <v>1</v>
      </c>
      <c r="B549" s="119" t="s">
        <v>712</v>
      </c>
      <c r="C549" s="82" t="s">
        <v>33</v>
      </c>
      <c r="D549" s="86">
        <v>554.457</v>
      </c>
      <c r="E549" s="86"/>
      <c r="F549" s="122" t="s">
        <v>537</v>
      </c>
      <c r="G549" s="122" t="s">
        <v>538</v>
      </c>
      <c r="H549" s="123">
        <v>2</v>
      </c>
      <c r="I549" s="140"/>
      <c r="J549" s="141">
        <v>0.0143</v>
      </c>
      <c r="K549" s="141">
        <v>0.0096</v>
      </c>
      <c r="L549" s="141">
        <v>0.0047</v>
      </c>
      <c r="M549" s="141">
        <v>0.0476</v>
      </c>
      <c r="N549" s="141">
        <v>0.0322</v>
      </c>
      <c r="O549" s="141">
        <v>0.0154</v>
      </c>
      <c r="P549" s="142" t="s">
        <v>534</v>
      </c>
      <c r="Q549" s="40">
        <v>2130504</v>
      </c>
      <c r="R549" s="40" t="s">
        <v>39</v>
      </c>
      <c r="S549" s="74"/>
    </row>
    <row r="550" s="62" customFormat="1" ht="51" customHeight="1" spans="1:19">
      <c r="A550" s="161">
        <v>2</v>
      </c>
      <c r="B550" s="119" t="s">
        <v>713</v>
      </c>
      <c r="C550" s="82" t="s">
        <v>33</v>
      </c>
      <c r="D550" s="86">
        <v>101.5</v>
      </c>
      <c r="E550" s="86"/>
      <c r="F550" s="122" t="s">
        <v>537</v>
      </c>
      <c r="G550" s="122" t="s">
        <v>538</v>
      </c>
      <c r="H550" s="193">
        <v>1</v>
      </c>
      <c r="I550" s="140"/>
      <c r="J550" s="169">
        <v>0.0024</v>
      </c>
      <c r="K550" s="91">
        <v>0.0012</v>
      </c>
      <c r="L550" s="107">
        <v>0.0012</v>
      </c>
      <c r="M550" s="171">
        <v>0.0096</v>
      </c>
      <c r="N550" s="91">
        <v>0.0048</v>
      </c>
      <c r="O550" s="91">
        <v>0.0048</v>
      </c>
      <c r="P550" s="142" t="s">
        <v>534</v>
      </c>
      <c r="Q550" s="40">
        <v>2130504</v>
      </c>
      <c r="R550" s="40" t="s">
        <v>39</v>
      </c>
      <c r="S550" s="74"/>
    </row>
    <row r="551" s="62" customFormat="1" ht="51" customHeight="1" spans="1:19">
      <c r="A551" s="161">
        <v>3</v>
      </c>
      <c r="B551" s="119" t="s">
        <v>714</v>
      </c>
      <c r="C551" s="82" t="s">
        <v>33</v>
      </c>
      <c r="D551" s="86">
        <v>76.25</v>
      </c>
      <c r="E551" s="86"/>
      <c r="F551" s="122" t="s">
        <v>537</v>
      </c>
      <c r="G551" s="122" t="s">
        <v>538</v>
      </c>
      <c r="H551" s="85">
        <v>1</v>
      </c>
      <c r="I551" s="168"/>
      <c r="J551" s="169">
        <v>0.0117</v>
      </c>
      <c r="K551" s="101">
        <v>0.0079</v>
      </c>
      <c r="L551" s="170">
        <v>0.0038</v>
      </c>
      <c r="M551" s="171">
        <v>0.0396</v>
      </c>
      <c r="N551" s="172">
        <v>0.0256</v>
      </c>
      <c r="O551" s="170">
        <v>0.014</v>
      </c>
      <c r="P551" s="142" t="s">
        <v>534</v>
      </c>
      <c r="Q551" s="40">
        <v>2130504</v>
      </c>
      <c r="R551" s="40" t="s">
        <v>39</v>
      </c>
      <c r="S551" s="74"/>
    </row>
    <row r="552" s="62" customFormat="1" ht="61" customHeight="1" spans="1:19">
      <c r="A552" s="73" t="s">
        <v>715</v>
      </c>
      <c r="B552" s="75" t="s">
        <v>716</v>
      </c>
      <c r="C552" s="75" t="s">
        <v>360</v>
      </c>
      <c r="D552" s="83">
        <f>SUM(D553:D554)</f>
        <v>412.47</v>
      </c>
      <c r="E552" s="83">
        <f>E555</f>
        <v>181.64</v>
      </c>
      <c r="F552" s="76"/>
      <c r="G552" s="76"/>
      <c r="H552" s="159"/>
      <c r="I552" s="159"/>
      <c r="J552" s="159"/>
      <c r="K552" s="179"/>
      <c r="L552" s="179"/>
      <c r="M552" s="179"/>
      <c r="N552" s="179"/>
      <c r="O552" s="179"/>
      <c r="P552" s="85"/>
      <c r="Q552" s="40"/>
      <c r="R552" s="40"/>
      <c r="S552" s="74"/>
    </row>
    <row r="553" s="63" customFormat="1" ht="68" customHeight="1" spans="1:19">
      <c r="A553" s="85">
        <v>1</v>
      </c>
      <c r="B553" s="107" t="s">
        <v>717</v>
      </c>
      <c r="C553" s="82" t="s">
        <v>33</v>
      </c>
      <c r="D553" s="85">
        <v>148</v>
      </c>
      <c r="E553" s="85"/>
      <c r="F553" s="82" t="s">
        <v>718</v>
      </c>
      <c r="G553" s="87"/>
      <c r="H553" s="160"/>
      <c r="I553" s="160"/>
      <c r="J553" s="160"/>
      <c r="K553" s="149"/>
      <c r="L553" s="149"/>
      <c r="M553" s="149"/>
      <c r="N553" s="149"/>
      <c r="O553" s="182">
        <v>0.0078</v>
      </c>
      <c r="P553" s="94" t="s">
        <v>719</v>
      </c>
      <c r="Q553" s="40">
        <v>2130504</v>
      </c>
      <c r="R553" s="40" t="s">
        <v>39</v>
      </c>
      <c r="S553" s="85"/>
    </row>
    <row r="554" s="62" customFormat="1" ht="52" customHeight="1" spans="1:19">
      <c r="A554" s="85">
        <v>2</v>
      </c>
      <c r="B554" s="40" t="s">
        <v>720</v>
      </c>
      <c r="C554" s="82" t="s">
        <v>33</v>
      </c>
      <c r="D554" s="85">
        <v>264.47</v>
      </c>
      <c r="E554" s="74"/>
      <c r="F554" s="76"/>
      <c r="G554" s="76"/>
      <c r="H554" s="159"/>
      <c r="I554" s="159"/>
      <c r="J554" s="159"/>
      <c r="K554" s="179"/>
      <c r="L554" s="179"/>
      <c r="M554" s="179"/>
      <c r="N554" s="179"/>
      <c r="O554" s="179"/>
      <c r="P554" s="94" t="s">
        <v>38</v>
      </c>
      <c r="Q554" s="40">
        <v>2130599</v>
      </c>
      <c r="R554" s="40" t="s">
        <v>39</v>
      </c>
      <c r="S554" s="74"/>
    </row>
    <row r="555" s="63" customFormat="1" ht="55" customHeight="1" spans="1:19">
      <c r="A555" s="85"/>
      <c r="B555" s="40"/>
      <c r="C555" s="82" t="s">
        <v>335</v>
      </c>
      <c r="D555" s="85"/>
      <c r="E555" s="85">
        <v>181.64</v>
      </c>
      <c r="F555" s="87"/>
      <c r="G555" s="110"/>
      <c r="H555" s="85"/>
      <c r="I555" s="85"/>
      <c r="J555" s="85"/>
      <c r="K555" s="149"/>
      <c r="L555" s="149"/>
      <c r="M555" s="149"/>
      <c r="N555" s="149"/>
      <c r="O555" s="149"/>
      <c r="P555" s="94"/>
      <c r="Q555" s="40">
        <v>2130599</v>
      </c>
      <c r="R555" s="40" t="s">
        <v>337</v>
      </c>
      <c r="S555" s="85"/>
    </row>
    <row r="556" s="63" customFormat="1" spans="6:15">
      <c r="F556" s="64"/>
      <c r="G556" s="65"/>
      <c r="H556" s="63"/>
      <c r="I556" s="63"/>
      <c r="J556" s="63"/>
      <c r="K556" s="66"/>
      <c r="L556" s="66"/>
      <c r="M556" s="66"/>
      <c r="N556" s="66"/>
      <c r="O556" s="66"/>
    </row>
    <row r="557" s="63" customFormat="1" spans="6:15">
      <c r="F557" s="64"/>
      <c r="G557" s="65"/>
      <c r="H557" s="63"/>
      <c r="I557" s="63"/>
      <c r="J557" s="63"/>
      <c r="K557" s="66"/>
      <c r="L557" s="66"/>
      <c r="M557" s="66"/>
      <c r="N557" s="66"/>
      <c r="O557" s="66"/>
    </row>
    <row r="558" s="63" customFormat="1" spans="6:15">
      <c r="F558" s="64"/>
      <c r="G558" s="65"/>
      <c r="H558" s="63"/>
      <c r="I558" s="63"/>
      <c r="J558" s="63"/>
      <c r="K558" s="66"/>
      <c r="L558" s="66"/>
      <c r="M558" s="66"/>
      <c r="N558" s="66"/>
      <c r="O558" s="66"/>
    </row>
    <row r="559" s="63" customFormat="1" spans="6:15">
      <c r="F559" s="64"/>
      <c r="G559" s="65"/>
      <c r="H559" s="63"/>
      <c r="I559" s="63"/>
      <c r="J559" s="63"/>
      <c r="K559" s="66"/>
      <c r="L559" s="66"/>
      <c r="M559" s="66"/>
      <c r="N559" s="66"/>
      <c r="O559" s="66"/>
    </row>
    <row r="560" s="63" customFormat="1" spans="6:15">
      <c r="F560" s="64"/>
      <c r="G560" s="65"/>
      <c r="H560" s="63"/>
      <c r="I560" s="63"/>
      <c r="J560" s="63"/>
      <c r="K560" s="66"/>
      <c r="L560" s="66"/>
      <c r="M560" s="66"/>
      <c r="N560" s="66"/>
      <c r="O560" s="66"/>
    </row>
    <row r="561" s="63" customFormat="1" spans="6:15">
      <c r="F561" s="64"/>
      <c r="G561" s="65"/>
      <c r="H561" s="63"/>
      <c r="I561" s="63"/>
      <c r="J561" s="63"/>
      <c r="K561" s="66"/>
      <c r="L561" s="66"/>
      <c r="M561" s="66"/>
      <c r="N561" s="66"/>
      <c r="O561" s="66"/>
    </row>
    <row r="562" s="63" customFormat="1" spans="6:15">
      <c r="F562" s="64"/>
      <c r="G562" s="65"/>
      <c r="H562" s="63"/>
      <c r="I562" s="63"/>
      <c r="J562" s="63"/>
      <c r="K562" s="66"/>
      <c r="L562" s="66"/>
      <c r="M562" s="66"/>
      <c r="N562" s="66"/>
      <c r="O562" s="66"/>
    </row>
    <row r="563" s="63" customFormat="1" spans="6:15">
      <c r="F563" s="64"/>
      <c r="G563" s="65"/>
      <c r="H563" s="63"/>
      <c r="I563" s="63"/>
      <c r="J563" s="63"/>
      <c r="K563" s="66"/>
      <c r="L563" s="66"/>
      <c r="M563" s="66"/>
      <c r="N563" s="66"/>
      <c r="O563" s="66"/>
    </row>
    <row r="564" s="63" customFormat="1" spans="6:15">
      <c r="F564" s="64"/>
      <c r="G564" s="65"/>
      <c r="H564" s="63"/>
      <c r="I564" s="63"/>
      <c r="J564" s="63"/>
      <c r="K564" s="66"/>
      <c r="L564" s="66"/>
      <c r="M564" s="66"/>
      <c r="N564" s="66"/>
      <c r="O564" s="66"/>
    </row>
    <row r="565" s="63" customFormat="1" spans="6:15">
      <c r="F565" s="64"/>
      <c r="G565" s="65"/>
      <c r="H565" s="63"/>
      <c r="I565" s="63"/>
      <c r="J565" s="63"/>
      <c r="K565" s="66"/>
      <c r="L565" s="66"/>
      <c r="M565" s="66"/>
      <c r="N565" s="66"/>
      <c r="O565" s="66"/>
    </row>
    <row r="566" s="63" customFormat="1" spans="6:15">
      <c r="F566" s="64"/>
      <c r="G566" s="65"/>
      <c r="H566" s="63"/>
      <c r="I566" s="63"/>
      <c r="J566" s="63"/>
      <c r="K566" s="66"/>
      <c r="L566" s="66"/>
      <c r="M566" s="66"/>
      <c r="N566" s="66"/>
      <c r="O566" s="66"/>
    </row>
    <row r="567" s="63" customFormat="1" spans="6:15">
      <c r="F567" s="64"/>
      <c r="G567" s="65"/>
      <c r="H567" s="63"/>
      <c r="I567" s="63"/>
      <c r="J567" s="63"/>
      <c r="K567" s="66"/>
      <c r="L567" s="66"/>
      <c r="M567" s="66"/>
      <c r="N567" s="66"/>
      <c r="O567" s="66"/>
    </row>
    <row r="568" s="63" customFormat="1" spans="6:15">
      <c r="F568" s="64"/>
      <c r="G568" s="65"/>
      <c r="H568" s="63"/>
      <c r="I568" s="63"/>
      <c r="J568" s="63"/>
      <c r="K568" s="66"/>
      <c r="L568" s="66"/>
      <c r="M568" s="66"/>
      <c r="N568" s="66"/>
      <c r="O568" s="66"/>
    </row>
    <row r="569" s="63" customFormat="1" spans="6:15">
      <c r="F569" s="64"/>
      <c r="G569" s="65"/>
      <c r="H569" s="63"/>
      <c r="I569" s="63"/>
      <c r="J569" s="63"/>
      <c r="K569" s="66"/>
      <c r="L569" s="66"/>
      <c r="M569" s="66"/>
      <c r="N569" s="66"/>
      <c r="O569" s="66"/>
    </row>
    <row r="570" s="63" customFormat="1" spans="6:15">
      <c r="F570" s="64"/>
      <c r="G570" s="65"/>
      <c r="H570" s="63"/>
      <c r="I570" s="63"/>
      <c r="J570" s="63"/>
      <c r="K570" s="66"/>
      <c r="L570" s="66"/>
      <c r="M570" s="66"/>
      <c r="N570" s="66"/>
      <c r="O570" s="66"/>
    </row>
    <row r="571" s="63" customFormat="1" spans="6:15">
      <c r="F571" s="64"/>
      <c r="G571" s="65"/>
      <c r="H571" s="63"/>
      <c r="I571" s="63"/>
      <c r="J571" s="63"/>
      <c r="K571" s="66"/>
      <c r="L571" s="66"/>
      <c r="M571" s="66"/>
      <c r="N571" s="66"/>
      <c r="O571" s="66"/>
    </row>
    <row r="572" s="63" customFormat="1" spans="6:15">
      <c r="F572" s="64"/>
      <c r="G572" s="65"/>
      <c r="H572" s="63"/>
      <c r="I572" s="63"/>
      <c r="J572" s="63"/>
      <c r="K572" s="66"/>
      <c r="L572" s="66"/>
      <c r="M572" s="66"/>
      <c r="N572" s="66"/>
      <c r="O572" s="66"/>
    </row>
    <row r="573" s="63" customFormat="1" spans="6:15">
      <c r="F573" s="64"/>
      <c r="G573" s="65"/>
      <c r="H573" s="63"/>
      <c r="I573" s="63"/>
      <c r="J573" s="63"/>
      <c r="K573" s="66"/>
      <c r="L573" s="66"/>
      <c r="M573" s="66"/>
      <c r="N573" s="66"/>
      <c r="O573" s="66"/>
    </row>
    <row r="574" s="63" customFormat="1" spans="6:15">
      <c r="F574" s="64"/>
      <c r="G574" s="65"/>
      <c r="H574" s="63"/>
      <c r="I574" s="63"/>
      <c r="J574" s="63"/>
      <c r="K574" s="66"/>
      <c r="L574" s="66"/>
      <c r="M574" s="66"/>
      <c r="N574" s="66"/>
      <c r="O574" s="66"/>
    </row>
    <row r="575" s="63" customFormat="1" spans="6:15">
      <c r="F575" s="64"/>
      <c r="G575" s="65"/>
      <c r="H575" s="63"/>
      <c r="I575" s="63"/>
      <c r="J575" s="63"/>
      <c r="K575" s="66"/>
      <c r="L575" s="66"/>
      <c r="M575" s="66"/>
      <c r="N575" s="66"/>
      <c r="O575" s="66"/>
    </row>
    <row r="576" s="63" customFormat="1" spans="6:15">
      <c r="F576" s="64"/>
      <c r="G576" s="65"/>
      <c r="H576" s="63"/>
      <c r="I576" s="63"/>
      <c r="J576" s="63"/>
      <c r="K576" s="66"/>
      <c r="L576" s="66"/>
      <c r="M576" s="66"/>
      <c r="N576" s="66"/>
      <c r="O576" s="66"/>
    </row>
    <row r="577" s="63" customFormat="1" spans="6:15">
      <c r="F577" s="64"/>
      <c r="G577" s="65"/>
      <c r="H577" s="63"/>
      <c r="I577" s="63"/>
      <c r="J577" s="63"/>
      <c r="K577" s="66"/>
      <c r="L577" s="66"/>
      <c r="M577" s="66"/>
      <c r="N577" s="66"/>
      <c r="O577" s="66"/>
    </row>
    <row r="578" s="63" customFormat="1" spans="6:15">
      <c r="F578" s="64"/>
      <c r="G578" s="65"/>
      <c r="H578" s="63"/>
      <c r="I578" s="63"/>
      <c r="J578" s="63"/>
      <c r="K578" s="66"/>
      <c r="L578" s="66"/>
      <c r="M578" s="66"/>
      <c r="N578" s="66"/>
      <c r="O578" s="66"/>
    </row>
    <row r="579" s="63" customFormat="1" spans="6:15">
      <c r="F579" s="64"/>
      <c r="G579" s="65"/>
      <c r="H579" s="63"/>
      <c r="I579" s="63"/>
      <c r="J579" s="63"/>
      <c r="K579" s="66"/>
      <c r="L579" s="66"/>
      <c r="M579" s="66"/>
      <c r="N579" s="66"/>
      <c r="O579" s="66"/>
    </row>
    <row r="580" s="63" customFormat="1" spans="6:15">
      <c r="F580" s="64"/>
      <c r="G580" s="65"/>
      <c r="H580" s="63"/>
      <c r="I580" s="63"/>
      <c r="J580" s="63"/>
      <c r="K580" s="66"/>
      <c r="L580" s="66"/>
      <c r="M580" s="66"/>
      <c r="N580" s="66"/>
      <c r="O580" s="66"/>
    </row>
    <row r="581" s="63" customFormat="1" spans="6:15">
      <c r="F581" s="64"/>
      <c r="G581" s="65"/>
      <c r="H581" s="63"/>
      <c r="I581" s="63"/>
      <c r="J581" s="63"/>
      <c r="K581" s="66"/>
      <c r="L581" s="66"/>
      <c r="M581" s="66"/>
      <c r="N581" s="66"/>
      <c r="O581" s="66"/>
    </row>
    <row r="582" s="63" customFormat="1" spans="6:15">
      <c r="F582" s="64"/>
      <c r="G582" s="65"/>
      <c r="H582" s="63"/>
      <c r="I582" s="63"/>
      <c r="J582" s="63"/>
      <c r="K582" s="66"/>
      <c r="L582" s="66"/>
      <c r="M582" s="66"/>
      <c r="N582" s="66"/>
      <c r="O582" s="66"/>
    </row>
    <row r="583" s="63" customFormat="1" spans="6:15">
      <c r="F583" s="64"/>
      <c r="G583" s="65"/>
      <c r="H583" s="63"/>
      <c r="I583" s="63"/>
      <c r="J583" s="63"/>
      <c r="K583" s="66"/>
      <c r="L583" s="66"/>
      <c r="M583" s="66"/>
      <c r="N583" s="66"/>
      <c r="O583" s="66"/>
    </row>
    <row r="584" s="63" customFormat="1" spans="6:15">
      <c r="F584" s="64"/>
      <c r="G584" s="65"/>
      <c r="H584" s="63"/>
      <c r="I584" s="63"/>
      <c r="J584" s="63"/>
      <c r="K584" s="66"/>
      <c r="L584" s="66"/>
      <c r="M584" s="66"/>
      <c r="N584" s="66"/>
      <c r="O584" s="66"/>
    </row>
    <row r="585" s="63" customFormat="1" spans="6:15">
      <c r="F585" s="64"/>
      <c r="G585" s="65"/>
      <c r="H585" s="63"/>
      <c r="I585" s="63"/>
      <c r="J585" s="63"/>
      <c r="K585" s="66"/>
      <c r="L585" s="66"/>
      <c r="M585" s="66"/>
      <c r="N585" s="66"/>
      <c r="O585" s="66"/>
    </row>
    <row r="586" s="63" customFormat="1" spans="6:15">
      <c r="F586" s="64"/>
      <c r="G586" s="65"/>
      <c r="H586" s="63"/>
      <c r="I586" s="63"/>
      <c r="J586" s="63"/>
      <c r="K586" s="66"/>
      <c r="L586" s="66"/>
      <c r="M586" s="66"/>
      <c r="N586" s="66"/>
      <c r="O586" s="66"/>
    </row>
    <row r="587" s="63" customFormat="1" spans="6:15">
      <c r="F587" s="64"/>
      <c r="G587" s="65"/>
      <c r="H587" s="63"/>
      <c r="I587" s="63"/>
      <c r="J587" s="63"/>
      <c r="K587" s="66"/>
      <c r="L587" s="66"/>
      <c r="M587" s="66"/>
      <c r="N587" s="66"/>
      <c r="O587" s="66"/>
    </row>
    <row r="588" s="63" customFormat="1" spans="6:15">
      <c r="F588" s="64"/>
      <c r="G588" s="65"/>
      <c r="H588" s="63"/>
      <c r="I588" s="63"/>
      <c r="J588" s="63"/>
      <c r="K588" s="66"/>
      <c r="L588" s="66"/>
      <c r="M588" s="66"/>
      <c r="N588" s="66"/>
      <c r="O588" s="66"/>
    </row>
    <row r="589" s="63" customFormat="1" spans="6:15">
      <c r="F589" s="64"/>
      <c r="G589" s="65"/>
      <c r="H589" s="63"/>
      <c r="I589" s="63"/>
      <c r="J589" s="63"/>
      <c r="K589" s="66"/>
      <c r="L589" s="66"/>
      <c r="M589" s="66"/>
      <c r="N589" s="66"/>
      <c r="O589" s="66"/>
    </row>
    <row r="590" s="63" customFormat="1" spans="6:15">
      <c r="F590" s="64"/>
      <c r="G590" s="65"/>
      <c r="H590" s="63"/>
      <c r="I590" s="63"/>
      <c r="J590" s="63"/>
      <c r="K590" s="66"/>
      <c r="L590" s="66"/>
      <c r="M590" s="66"/>
      <c r="N590" s="66"/>
      <c r="O590" s="66"/>
    </row>
    <row r="591" s="63" customFormat="1" spans="6:15">
      <c r="F591" s="64"/>
      <c r="G591" s="65"/>
      <c r="H591" s="63"/>
      <c r="I591" s="63"/>
      <c r="J591" s="63"/>
      <c r="K591" s="66"/>
      <c r="L591" s="66"/>
      <c r="M591" s="66"/>
      <c r="N591" s="66"/>
      <c r="O591" s="66"/>
    </row>
    <row r="592" s="63" customFormat="1" spans="6:15">
      <c r="F592" s="64"/>
      <c r="G592" s="65"/>
      <c r="H592" s="63"/>
      <c r="I592" s="63"/>
      <c r="J592" s="63"/>
      <c r="K592" s="66"/>
      <c r="L592" s="66"/>
      <c r="M592" s="66"/>
      <c r="N592" s="66"/>
      <c r="O592" s="66"/>
    </row>
    <row r="593" s="63" customFormat="1" spans="6:15">
      <c r="F593" s="64"/>
      <c r="G593" s="65"/>
      <c r="H593" s="63"/>
      <c r="I593" s="63"/>
      <c r="J593" s="63"/>
      <c r="K593" s="66"/>
      <c r="L593" s="66"/>
      <c r="M593" s="66"/>
      <c r="N593" s="66"/>
      <c r="O593" s="66"/>
    </row>
    <row r="594" s="63" customFormat="1" spans="6:15">
      <c r="F594" s="64"/>
      <c r="G594" s="65"/>
      <c r="H594" s="63"/>
      <c r="I594" s="63"/>
      <c r="J594" s="63"/>
      <c r="K594" s="66"/>
      <c r="L594" s="66"/>
      <c r="M594" s="66"/>
      <c r="N594" s="66"/>
      <c r="O594" s="66"/>
    </row>
    <row r="595" s="63" customFormat="1" spans="6:15">
      <c r="F595" s="64"/>
      <c r="G595" s="65"/>
      <c r="H595" s="63"/>
      <c r="I595" s="63"/>
      <c r="J595" s="63"/>
      <c r="K595" s="66"/>
      <c r="L595" s="66"/>
      <c r="M595" s="66"/>
      <c r="N595" s="66"/>
      <c r="O595" s="66"/>
    </row>
    <row r="596" s="63" customFormat="1" spans="6:15">
      <c r="F596" s="64"/>
      <c r="G596" s="65"/>
      <c r="H596" s="63"/>
      <c r="I596" s="63"/>
      <c r="J596" s="63"/>
      <c r="K596" s="66"/>
      <c r="L596" s="66"/>
      <c r="M596" s="66"/>
      <c r="N596" s="66"/>
      <c r="O596" s="66"/>
    </row>
    <row r="597" s="63" customFormat="1" spans="6:15">
      <c r="F597" s="64"/>
      <c r="G597" s="65"/>
      <c r="H597" s="63"/>
      <c r="I597" s="63"/>
      <c r="J597" s="63"/>
      <c r="K597" s="66"/>
      <c r="L597" s="66"/>
      <c r="M597" s="66"/>
      <c r="N597" s="66"/>
      <c r="O597" s="66"/>
    </row>
    <row r="598" s="63" customFormat="1" spans="6:15">
      <c r="F598" s="64"/>
      <c r="G598" s="65"/>
      <c r="H598" s="63"/>
      <c r="I598" s="63"/>
      <c r="J598" s="63"/>
      <c r="K598" s="66"/>
      <c r="L598" s="66"/>
      <c r="M598" s="66"/>
      <c r="N598" s="66"/>
      <c r="O598" s="66"/>
    </row>
    <row r="599" s="63" customFormat="1" spans="6:15">
      <c r="F599" s="64"/>
      <c r="G599" s="65"/>
      <c r="H599" s="63"/>
      <c r="I599" s="63"/>
      <c r="J599" s="63"/>
      <c r="K599" s="66"/>
      <c r="L599" s="66"/>
      <c r="M599" s="66"/>
      <c r="N599" s="66"/>
      <c r="O599" s="66"/>
    </row>
    <row r="600" s="63" customFormat="1" spans="6:15">
      <c r="F600" s="64"/>
      <c r="G600" s="65"/>
      <c r="H600" s="63"/>
      <c r="I600" s="63"/>
      <c r="J600" s="63"/>
      <c r="K600" s="66"/>
      <c r="L600" s="66"/>
      <c r="M600" s="66"/>
      <c r="N600" s="66"/>
      <c r="O600" s="66"/>
    </row>
    <row r="601" s="63" customFormat="1" spans="6:15">
      <c r="F601" s="64"/>
      <c r="G601" s="65"/>
      <c r="H601" s="63"/>
      <c r="I601" s="63"/>
      <c r="J601" s="63"/>
      <c r="K601" s="66"/>
      <c r="L601" s="66"/>
      <c r="M601" s="66"/>
      <c r="N601" s="66"/>
      <c r="O601" s="66"/>
    </row>
    <row r="602" s="63" customFormat="1" spans="6:15">
      <c r="F602" s="64"/>
      <c r="G602" s="65"/>
      <c r="H602" s="63"/>
      <c r="I602" s="63"/>
      <c r="J602" s="63"/>
      <c r="K602" s="66"/>
      <c r="L602" s="66"/>
      <c r="M602" s="66"/>
      <c r="N602" s="66"/>
      <c r="O602" s="66"/>
    </row>
    <row r="603" s="63" customFormat="1" spans="6:15">
      <c r="F603" s="64"/>
      <c r="G603" s="65"/>
      <c r="H603" s="63"/>
      <c r="I603" s="63"/>
      <c r="J603" s="63"/>
      <c r="K603" s="66"/>
      <c r="L603" s="66"/>
      <c r="M603" s="66"/>
      <c r="N603" s="66"/>
      <c r="O603" s="66"/>
    </row>
    <row r="604" s="63" customFormat="1" spans="6:15">
      <c r="F604" s="64"/>
      <c r="G604" s="65"/>
      <c r="H604" s="63"/>
      <c r="I604" s="63"/>
      <c r="J604" s="63"/>
      <c r="K604" s="66"/>
      <c r="L604" s="66"/>
      <c r="M604" s="66"/>
      <c r="N604" s="66"/>
      <c r="O604" s="66"/>
    </row>
    <row r="605" s="63" customFormat="1" spans="6:15">
      <c r="F605" s="64"/>
      <c r="G605" s="65"/>
      <c r="H605" s="63"/>
      <c r="I605" s="63"/>
      <c r="J605" s="63"/>
      <c r="K605" s="66"/>
      <c r="L605" s="66"/>
      <c r="M605" s="66"/>
      <c r="N605" s="66"/>
      <c r="O605" s="66"/>
    </row>
    <row r="606" s="63" customFormat="1" spans="6:15">
      <c r="F606" s="64"/>
      <c r="G606" s="65"/>
      <c r="H606" s="63"/>
      <c r="I606" s="63"/>
      <c r="J606" s="63"/>
      <c r="K606" s="66"/>
      <c r="L606" s="66"/>
      <c r="M606" s="66"/>
      <c r="N606" s="66"/>
      <c r="O606" s="66"/>
    </row>
    <row r="607" s="63" customFormat="1" spans="6:15">
      <c r="F607" s="64"/>
      <c r="G607" s="65"/>
      <c r="H607" s="63"/>
      <c r="I607" s="63"/>
      <c r="J607" s="63"/>
      <c r="K607" s="66"/>
      <c r="L607" s="66"/>
      <c r="M607" s="66"/>
      <c r="N607" s="66"/>
      <c r="O607" s="66"/>
    </row>
    <row r="608" s="63" customFormat="1" spans="6:15">
      <c r="F608" s="64"/>
      <c r="G608" s="65"/>
      <c r="H608" s="63"/>
      <c r="I608" s="63"/>
      <c r="J608" s="63"/>
      <c r="K608" s="66"/>
      <c r="L608" s="66"/>
      <c r="M608" s="66"/>
      <c r="N608" s="66"/>
      <c r="O608" s="66"/>
    </row>
    <row r="609" s="63" customFormat="1" spans="6:15">
      <c r="F609" s="64"/>
      <c r="G609" s="65"/>
      <c r="H609" s="63"/>
      <c r="I609" s="63"/>
      <c r="J609" s="63"/>
      <c r="K609" s="66"/>
      <c r="L609" s="66"/>
      <c r="M609" s="66"/>
      <c r="N609" s="66"/>
      <c r="O609" s="66"/>
    </row>
    <row r="610" s="63" customFormat="1" spans="6:15">
      <c r="F610" s="64"/>
      <c r="G610" s="65"/>
      <c r="H610" s="63"/>
      <c r="I610" s="63"/>
      <c r="J610" s="63"/>
      <c r="K610" s="66"/>
      <c r="L610" s="66"/>
      <c r="M610" s="66"/>
      <c r="N610" s="66"/>
      <c r="O610" s="66"/>
    </row>
    <row r="611" s="63" customFormat="1" spans="6:15">
      <c r="F611" s="64"/>
      <c r="G611" s="65"/>
      <c r="H611" s="63"/>
      <c r="I611" s="63"/>
      <c r="J611" s="63"/>
      <c r="K611" s="66"/>
      <c r="L611" s="66"/>
      <c r="M611" s="66"/>
      <c r="N611" s="66"/>
      <c r="O611" s="66"/>
    </row>
    <row r="612" s="63" customFormat="1" spans="6:15">
      <c r="F612" s="64"/>
      <c r="G612" s="65"/>
      <c r="H612" s="63"/>
      <c r="I612" s="63"/>
      <c r="J612" s="63"/>
      <c r="K612" s="66"/>
      <c r="L612" s="66"/>
      <c r="M612" s="66"/>
      <c r="N612" s="66"/>
      <c r="O612" s="66"/>
    </row>
    <row r="613" s="63" customFormat="1" spans="6:15">
      <c r="F613" s="64"/>
      <c r="G613" s="65"/>
      <c r="H613" s="63"/>
      <c r="I613" s="63"/>
      <c r="J613" s="63"/>
      <c r="K613" s="66"/>
      <c r="L613" s="66"/>
      <c r="M613" s="66"/>
      <c r="N613" s="66"/>
      <c r="O613" s="66"/>
    </row>
    <row r="614" s="63" customFormat="1" spans="6:15">
      <c r="F614" s="64"/>
      <c r="G614" s="65"/>
      <c r="H614" s="63"/>
      <c r="I614" s="63"/>
      <c r="J614" s="63"/>
      <c r="K614" s="66"/>
      <c r="L614" s="66"/>
      <c r="M614" s="66"/>
      <c r="N614" s="66"/>
      <c r="O614" s="66"/>
    </row>
    <row r="615" s="63" customFormat="1" spans="6:15">
      <c r="F615" s="64"/>
      <c r="G615" s="65"/>
      <c r="H615" s="63"/>
      <c r="I615" s="63"/>
      <c r="J615" s="63"/>
      <c r="K615" s="66"/>
      <c r="L615" s="66"/>
      <c r="M615" s="66"/>
      <c r="N615" s="66"/>
      <c r="O615" s="66"/>
    </row>
    <row r="616" s="63" customFormat="1" spans="6:15">
      <c r="F616" s="64"/>
      <c r="G616" s="65"/>
      <c r="H616" s="63"/>
      <c r="I616" s="63"/>
      <c r="J616" s="63"/>
      <c r="K616" s="66"/>
      <c r="L616" s="66"/>
      <c r="M616" s="66"/>
      <c r="N616" s="66"/>
      <c r="O616" s="66"/>
    </row>
    <row r="617" s="63" customFormat="1" spans="6:15">
      <c r="F617" s="64"/>
      <c r="G617" s="65"/>
      <c r="H617" s="63"/>
      <c r="I617" s="63"/>
      <c r="J617" s="63"/>
      <c r="K617" s="66"/>
      <c r="L617" s="66"/>
      <c r="M617" s="66"/>
      <c r="N617" s="66"/>
      <c r="O617" s="66"/>
    </row>
    <row r="618" s="63" customFormat="1" spans="6:15">
      <c r="F618" s="64"/>
      <c r="G618" s="65"/>
      <c r="H618" s="63"/>
      <c r="I618" s="63"/>
      <c r="J618" s="63"/>
      <c r="K618" s="66"/>
      <c r="L618" s="66"/>
      <c r="M618" s="66"/>
      <c r="N618" s="66"/>
      <c r="O618" s="66"/>
    </row>
    <row r="619" s="63" customFormat="1" spans="6:15">
      <c r="F619" s="64"/>
      <c r="G619" s="65"/>
      <c r="H619" s="63"/>
      <c r="I619" s="63"/>
      <c r="J619" s="63"/>
      <c r="K619" s="66"/>
      <c r="L619" s="66"/>
      <c r="M619" s="66"/>
      <c r="N619" s="66"/>
      <c r="O619" s="66"/>
    </row>
    <row r="620" s="63" customFormat="1" spans="6:15">
      <c r="F620" s="64"/>
      <c r="G620" s="65"/>
      <c r="H620" s="63"/>
      <c r="I620" s="63"/>
      <c r="J620" s="63"/>
      <c r="K620" s="66"/>
      <c r="L620" s="66"/>
      <c r="M620" s="66"/>
      <c r="N620" s="66"/>
      <c r="O620" s="66"/>
    </row>
    <row r="621" s="63" customFormat="1" spans="6:15">
      <c r="F621" s="64"/>
      <c r="G621" s="65"/>
      <c r="H621" s="63"/>
      <c r="I621" s="63"/>
      <c r="J621" s="63"/>
      <c r="K621" s="66"/>
      <c r="L621" s="66"/>
      <c r="M621" s="66"/>
      <c r="N621" s="66"/>
      <c r="O621" s="66"/>
    </row>
    <row r="622" s="63" customFormat="1" spans="6:15">
      <c r="F622" s="64"/>
      <c r="G622" s="65"/>
      <c r="H622" s="63"/>
      <c r="I622" s="63"/>
      <c r="J622" s="63"/>
      <c r="K622" s="66"/>
      <c r="L622" s="66"/>
      <c r="M622" s="66"/>
      <c r="N622" s="66"/>
      <c r="O622" s="66"/>
    </row>
    <row r="623" s="63" customFormat="1" spans="6:15">
      <c r="F623" s="64"/>
      <c r="G623" s="65"/>
      <c r="H623" s="63"/>
      <c r="I623" s="63"/>
      <c r="J623" s="63"/>
      <c r="K623" s="66"/>
      <c r="L623" s="66"/>
      <c r="M623" s="66"/>
      <c r="N623" s="66"/>
      <c r="O623" s="66"/>
    </row>
    <row r="624" s="63" customFormat="1" spans="6:15">
      <c r="F624" s="64"/>
      <c r="G624" s="65"/>
      <c r="H624" s="63"/>
      <c r="I624" s="63"/>
      <c r="J624" s="63"/>
      <c r="K624" s="66"/>
      <c r="L624" s="66"/>
      <c r="M624" s="66"/>
      <c r="N624" s="66"/>
      <c r="O624" s="66"/>
    </row>
    <row r="625" s="63" customFormat="1" spans="6:15">
      <c r="F625" s="64"/>
      <c r="G625" s="65"/>
      <c r="H625" s="63"/>
      <c r="I625" s="63"/>
      <c r="J625" s="63"/>
      <c r="K625" s="66"/>
      <c r="L625" s="66"/>
      <c r="M625" s="66"/>
      <c r="N625" s="66"/>
      <c r="O625" s="66"/>
    </row>
    <row r="626" s="63" customFormat="1" spans="6:15">
      <c r="F626" s="64"/>
      <c r="G626" s="65"/>
      <c r="H626" s="63"/>
      <c r="I626" s="63"/>
      <c r="J626" s="63"/>
      <c r="K626" s="66"/>
      <c r="L626" s="66"/>
      <c r="M626" s="66"/>
      <c r="N626" s="66"/>
      <c r="O626" s="66"/>
    </row>
    <row r="627" s="63" customFormat="1" spans="6:15">
      <c r="F627" s="64"/>
      <c r="G627" s="65"/>
      <c r="H627" s="63"/>
      <c r="I627" s="63"/>
      <c r="J627" s="63"/>
      <c r="K627" s="66"/>
      <c r="L627" s="66"/>
      <c r="M627" s="66"/>
      <c r="N627" s="66"/>
      <c r="O627" s="66"/>
    </row>
    <row r="628" s="63" customFormat="1" spans="6:15">
      <c r="F628" s="64"/>
      <c r="G628" s="65"/>
      <c r="H628" s="63"/>
      <c r="I628" s="63"/>
      <c r="J628" s="63"/>
      <c r="K628" s="66"/>
      <c r="L628" s="66"/>
      <c r="M628" s="66"/>
      <c r="N628" s="66"/>
      <c r="O628" s="66"/>
    </row>
    <row r="629" s="63" customFormat="1" spans="6:15">
      <c r="F629" s="64"/>
      <c r="G629" s="65"/>
      <c r="H629" s="63"/>
      <c r="I629" s="63"/>
      <c r="J629" s="63"/>
      <c r="K629" s="66"/>
      <c r="L629" s="66"/>
      <c r="M629" s="66"/>
      <c r="N629" s="66"/>
      <c r="O629" s="66"/>
    </row>
    <row r="630" s="63" customFormat="1" spans="6:15">
      <c r="F630" s="64"/>
      <c r="G630" s="65"/>
      <c r="H630" s="63"/>
      <c r="I630" s="63"/>
      <c r="J630" s="63"/>
      <c r="K630" s="66"/>
      <c r="L630" s="66"/>
      <c r="M630" s="66"/>
      <c r="N630" s="66"/>
      <c r="O630" s="66"/>
    </row>
    <row r="631" s="63" customFormat="1" spans="6:15">
      <c r="F631" s="64"/>
      <c r="G631" s="65"/>
      <c r="H631" s="63"/>
      <c r="I631" s="63"/>
      <c r="J631" s="63"/>
      <c r="K631" s="66"/>
      <c r="L631" s="66"/>
      <c r="M631" s="66"/>
      <c r="N631" s="66"/>
      <c r="O631" s="66"/>
    </row>
    <row r="632" s="63" customFormat="1" spans="6:15">
      <c r="F632" s="64"/>
      <c r="G632" s="65"/>
      <c r="H632" s="63"/>
      <c r="I632" s="63"/>
      <c r="J632" s="63"/>
      <c r="K632" s="66"/>
      <c r="L632" s="66"/>
      <c r="M632" s="66"/>
      <c r="N632" s="66"/>
      <c r="O632" s="66"/>
    </row>
    <row r="633" s="63" customFormat="1" spans="6:15">
      <c r="F633" s="64"/>
      <c r="G633" s="65"/>
      <c r="H633" s="63"/>
      <c r="I633" s="63"/>
      <c r="J633" s="63"/>
      <c r="K633" s="66"/>
      <c r="L633" s="66"/>
      <c r="M633" s="66"/>
      <c r="N633" s="66"/>
      <c r="O633" s="66"/>
    </row>
    <row r="634" s="63" customFormat="1" spans="6:15">
      <c r="F634" s="64"/>
      <c r="G634" s="65"/>
      <c r="H634" s="63"/>
      <c r="I634" s="63"/>
      <c r="J634" s="63"/>
      <c r="K634" s="66"/>
      <c r="L634" s="66"/>
      <c r="M634" s="66"/>
      <c r="N634" s="66"/>
      <c r="O634" s="66"/>
    </row>
    <row r="635" s="63" customFormat="1" spans="6:15">
      <c r="F635" s="64"/>
      <c r="G635" s="65"/>
      <c r="H635" s="63"/>
      <c r="I635" s="63"/>
      <c r="J635" s="63"/>
      <c r="K635" s="66"/>
      <c r="L635" s="66"/>
      <c r="M635" s="66"/>
      <c r="N635" s="66"/>
      <c r="O635" s="66"/>
    </row>
    <row r="636" s="63" customFormat="1" spans="6:15">
      <c r="F636" s="64"/>
      <c r="G636" s="65"/>
      <c r="H636" s="63"/>
      <c r="I636" s="63"/>
      <c r="J636" s="63"/>
      <c r="K636" s="66"/>
      <c r="L636" s="66"/>
      <c r="M636" s="66"/>
      <c r="N636" s="66"/>
      <c r="O636" s="66"/>
    </row>
    <row r="637" s="63" customFormat="1" spans="6:15">
      <c r="F637" s="64"/>
      <c r="G637" s="65"/>
      <c r="H637" s="63"/>
      <c r="I637" s="63"/>
      <c r="J637" s="63"/>
      <c r="K637" s="66"/>
      <c r="L637" s="66"/>
      <c r="M637" s="66"/>
      <c r="N637" s="66"/>
      <c r="O637" s="66"/>
    </row>
    <row r="638" s="63" customFormat="1" spans="6:15">
      <c r="F638" s="64"/>
      <c r="G638" s="65"/>
      <c r="H638" s="63"/>
      <c r="I638" s="63"/>
      <c r="J638" s="63"/>
      <c r="K638" s="66"/>
      <c r="L638" s="66"/>
      <c r="M638" s="66"/>
      <c r="N638" s="66"/>
      <c r="O638" s="66"/>
    </row>
    <row r="639" s="63" customFormat="1" spans="6:15">
      <c r="F639" s="64"/>
      <c r="G639" s="65"/>
      <c r="H639" s="63"/>
      <c r="I639" s="63"/>
      <c r="J639" s="63"/>
      <c r="K639" s="66"/>
      <c r="L639" s="66"/>
      <c r="M639" s="66"/>
      <c r="N639" s="66"/>
      <c r="O639" s="66"/>
    </row>
    <row r="640" s="63" customFormat="1" spans="6:15">
      <c r="F640" s="64"/>
      <c r="G640" s="65"/>
      <c r="H640" s="63"/>
      <c r="I640" s="63"/>
      <c r="J640" s="63"/>
      <c r="K640" s="66"/>
      <c r="L640" s="66"/>
      <c r="M640" s="66"/>
      <c r="N640" s="66"/>
      <c r="O640" s="66"/>
    </row>
    <row r="641" s="63" customFormat="1" spans="6:15">
      <c r="F641" s="64"/>
      <c r="G641" s="65"/>
      <c r="H641" s="63"/>
      <c r="I641" s="63"/>
      <c r="J641" s="63"/>
      <c r="K641" s="66"/>
      <c r="L641" s="66"/>
      <c r="M641" s="66"/>
      <c r="N641" s="66"/>
      <c r="O641" s="66"/>
    </row>
    <row r="642" s="63" customFormat="1" spans="6:15">
      <c r="F642" s="64"/>
      <c r="G642" s="65"/>
      <c r="H642" s="63"/>
      <c r="I642" s="63"/>
      <c r="J642" s="63"/>
      <c r="K642" s="66"/>
      <c r="L642" s="66"/>
      <c r="M642" s="66"/>
      <c r="N642" s="66"/>
      <c r="O642" s="66"/>
    </row>
    <row r="643" s="63" customFormat="1" spans="6:15">
      <c r="F643" s="64"/>
      <c r="G643" s="65"/>
      <c r="H643" s="63"/>
      <c r="I643" s="63"/>
      <c r="J643" s="63"/>
      <c r="K643" s="66"/>
      <c r="L643" s="66"/>
      <c r="M643" s="66"/>
      <c r="N643" s="66"/>
      <c r="O643" s="66"/>
    </row>
    <row r="644" s="63" customFormat="1" spans="6:15">
      <c r="F644" s="64"/>
      <c r="G644" s="65"/>
      <c r="H644" s="63"/>
      <c r="I644" s="63"/>
      <c r="J644" s="63"/>
      <c r="K644" s="66"/>
      <c r="L644" s="66"/>
      <c r="M644" s="66"/>
      <c r="N644" s="66"/>
      <c r="O644" s="66"/>
    </row>
    <row r="645" s="63" customFormat="1" spans="6:15">
      <c r="F645" s="64"/>
      <c r="G645" s="65"/>
      <c r="H645" s="63"/>
      <c r="I645" s="63"/>
      <c r="J645" s="63"/>
      <c r="K645" s="66"/>
      <c r="L645" s="66"/>
      <c r="M645" s="66"/>
      <c r="N645" s="66"/>
      <c r="O645" s="66"/>
    </row>
    <row r="646" s="63" customFormat="1" spans="6:15">
      <c r="F646" s="64"/>
      <c r="G646" s="65"/>
      <c r="H646" s="63"/>
      <c r="I646" s="63"/>
      <c r="J646" s="63"/>
      <c r="K646" s="66"/>
      <c r="L646" s="66"/>
      <c r="M646" s="66"/>
      <c r="N646" s="66"/>
      <c r="O646" s="66"/>
    </row>
  </sheetData>
  <mergeCells count="36">
    <mergeCell ref="A2:R2"/>
    <mergeCell ref="A3:S3"/>
    <mergeCell ref="D4:E4"/>
    <mergeCell ref="F4:O4"/>
    <mergeCell ref="H5:I5"/>
    <mergeCell ref="J5:L5"/>
    <mergeCell ref="M5:O5"/>
    <mergeCell ref="A4:A6"/>
    <mergeCell ref="A513:A515"/>
    <mergeCell ref="A516:A518"/>
    <mergeCell ref="A519:A520"/>
    <mergeCell ref="A521:A522"/>
    <mergeCell ref="A523:A524"/>
    <mergeCell ref="A525:A526"/>
    <mergeCell ref="A527:A528"/>
    <mergeCell ref="A529:A530"/>
    <mergeCell ref="A535:A536"/>
    <mergeCell ref="A539:A540"/>
    <mergeCell ref="A554:A555"/>
    <mergeCell ref="B4:B6"/>
    <mergeCell ref="B491:B492"/>
    <mergeCell ref="B535:B536"/>
    <mergeCell ref="B539:B540"/>
    <mergeCell ref="B554:B555"/>
    <mergeCell ref="C4:C6"/>
    <mergeCell ref="D5:D6"/>
    <mergeCell ref="E5:E6"/>
    <mergeCell ref="F5:F6"/>
    <mergeCell ref="G5:G6"/>
    <mergeCell ref="P4:P6"/>
    <mergeCell ref="P491:P492"/>
    <mergeCell ref="P539:P540"/>
    <mergeCell ref="P554:P555"/>
    <mergeCell ref="Q4:Q6"/>
    <mergeCell ref="R4:R6"/>
    <mergeCell ref="S4:S6"/>
  </mergeCells>
  <printOptions horizontalCentered="1"/>
  <pageMargins left="0.161111111111111" right="0.161111111111111" top="0.511805555555556" bottom="0.60625" header="0.5" footer="0.5"/>
  <pageSetup paperSize="9" scale="56" fitToHeight="0" orientation="portrait" horizontalDpi="600"/>
  <headerFooter>
    <oddFooter>&amp;C第 &amp;P 页，共 &amp;N 页</oddFooter>
  </headerFooter>
  <ignoredErrors>
    <ignoredError sqref="D454:E454" unlockedFormula="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VI30"/>
  <sheetViews>
    <sheetView zoomScale="70" zoomScaleNormal="70" workbookViewId="0">
      <selection activeCell="E12" sqref="E12"/>
    </sheetView>
  </sheetViews>
  <sheetFormatPr defaultColWidth="9" defaultRowHeight="15"/>
  <cols>
    <col min="1" max="1" width="9" style="7"/>
    <col min="2" max="2" width="33.575" style="7" customWidth="1"/>
    <col min="3" max="3" width="15.7083333333333" style="7" customWidth="1"/>
    <col min="4" max="4" width="20.1666666666667" style="7" customWidth="1"/>
    <col min="5" max="5" width="18.3833333333333" style="7" customWidth="1"/>
    <col min="6" max="6" width="17.1416666666667" style="7" customWidth="1"/>
    <col min="7" max="7" width="21.425" style="10" customWidth="1"/>
    <col min="8" max="8" width="12.875" style="10"/>
    <col min="9" max="9" width="22.375" style="7"/>
    <col min="10" max="16384" width="9" style="7"/>
  </cols>
  <sheetData>
    <row r="1" s="1" customFormat="1" ht="25" customHeight="1" spans="1:8">
      <c r="A1" s="11" t="s">
        <v>721</v>
      </c>
      <c r="B1" s="12"/>
      <c r="C1" s="12"/>
      <c r="D1" s="13"/>
      <c r="E1" s="13"/>
      <c r="F1" s="13"/>
      <c r="G1" s="14"/>
      <c r="H1" s="14"/>
    </row>
    <row r="2" s="2" customFormat="1" ht="45" customHeight="1" spans="1:8">
      <c r="A2" s="15" t="s">
        <v>722</v>
      </c>
      <c r="B2" s="15"/>
      <c r="C2" s="15"/>
      <c r="D2" s="15"/>
      <c r="E2" s="15"/>
      <c r="F2" s="15"/>
      <c r="G2" s="16"/>
      <c r="H2" s="16"/>
    </row>
    <row r="3" s="3" customFormat="1" ht="28" customHeight="1" spans="1:8">
      <c r="A3" s="17"/>
      <c r="B3" s="18"/>
      <c r="C3" s="18"/>
      <c r="D3" s="18"/>
      <c r="E3" s="19"/>
      <c r="F3" s="20"/>
      <c r="G3" s="21" t="s">
        <v>2</v>
      </c>
      <c r="H3" s="21"/>
    </row>
    <row r="4" s="3" customFormat="1" ht="31" customHeight="1" spans="1:8">
      <c r="A4" s="22" t="s">
        <v>3</v>
      </c>
      <c r="B4" s="23" t="s">
        <v>4</v>
      </c>
      <c r="C4" s="23" t="s">
        <v>5</v>
      </c>
      <c r="D4" s="23" t="s">
        <v>723</v>
      </c>
      <c r="E4" s="24" t="s">
        <v>724</v>
      </c>
      <c r="F4" s="23" t="s">
        <v>9</v>
      </c>
      <c r="G4" s="23" t="s">
        <v>10</v>
      </c>
      <c r="H4" s="23" t="s">
        <v>11</v>
      </c>
    </row>
    <row r="5" s="3" customFormat="1" ht="53" customHeight="1" spans="1:8">
      <c r="A5" s="22"/>
      <c r="B5" s="23"/>
      <c r="C5" s="23"/>
      <c r="D5" s="23"/>
      <c r="E5" s="24"/>
      <c r="F5" s="25"/>
      <c r="G5" s="25"/>
      <c r="H5" s="25"/>
    </row>
    <row r="6" s="3" customFormat="1" ht="47" customHeight="1" spans="1:8">
      <c r="A6" s="22"/>
      <c r="B6" s="23" t="s">
        <v>725</v>
      </c>
      <c r="C6" s="23"/>
      <c r="D6" s="23">
        <f>D7+D27</f>
        <v>1535</v>
      </c>
      <c r="E6" s="24"/>
      <c r="F6" s="25"/>
      <c r="G6" s="25"/>
      <c r="H6" s="25"/>
    </row>
    <row r="7" s="4" customFormat="1" ht="51" customHeight="1" spans="1:8">
      <c r="A7" s="26" t="s">
        <v>26</v>
      </c>
      <c r="B7" s="26" t="s">
        <v>726</v>
      </c>
      <c r="C7" s="27"/>
      <c r="D7" s="27">
        <f>D8+D11+D23</f>
        <v>943.55</v>
      </c>
      <c r="E7" s="28"/>
      <c r="F7" s="29"/>
      <c r="G7" s="30"/>
      <c r="H7" s="30"/>
    </row>
    <row r="8" s="5" customFormat="1" ht="55" customHeight="1" spans="1:8">
      <c r="A8" s="31" t="s">
        <v>28</v>
      </c>
      <c r="B8" s="32" t="s">
        <v>727</v>
      </c>
      <c r="C8" s="33"/>
      <c r="D8" s="34">
        <f>D9+D10</f>
        <v>350</v>
      </c>
      <c r="E8" s="35"/>
      <c r="F8" s="35"/>
      <c r="G8" s="35"/>
      <c r="H8" s="35"/>
    </row>
    <row r="9" s="5" customFormat="1" ht="57" customHeight="1" spans="1:8">
      <c r="A9" s="36">
        <v>1</v>
      </c>
      <c r="B9" s="37" t="s">
        <v>728</v>
      </c>
      <c r="C9" s="33" t="s">
        <v>729</v>
      </c>
      <c r="D9" s="38">
        <v>150</v>
      </c>
      <c r="E9" s="39" t="s">
        <v>38</v>
      </c>
      <c r="F9" s="40">
        <v>2130505</v>
      </c>
      <c r="G9" s="39" t="s">
        <v>337</v>
      </c>
      <c r="H9" s="41" t="s">
        <v>730</v>
      </c>
    </row>
    <row r="10" s="6" customFormat="1" ht="57" customHeight="1" spans="1:8">
      <c r="A10" s="36">
        <v>2</v>
      </c>
      <c r="B10" s="42" t="s">
        <v>731</v>
      </c>
      <c r="C10" s="33" t="s">
        <v>729</v>
      </c>
      <c r="D10" s="43">
        <v>200</v>
      </c>
      <c r="E10" s="39" t="s">
        <v>38</v>
      </c>
      <c r="F10" s="40">
        <v>2130505</v>
      </c>
      <c r="G10" s="39" t="s">
        <v>337</v>
      </c>
      <c r="H10" s="41" t="s">
        <v>730</v>
      </c>
    </row>
    <row r="11" s="5" customFormat="1" ht="58" customHeight="1" spans="1:8">
      <c r="A11" s="44" t="s">
        <v>429</v>
      </c>
      <c r="B11" s="45" t="s">
        <v>732</v>
      </c>
      <c r="C11" s="35"/>
      <c r="D11" s="34">
        <f>SUM(D12:D22)</f>
        <v>413.55</v>
      </c>
      <c r="E11" s="35"/>
      <c r="F11" s="40"/>
      <c r="G11" s="39"/>
      <c r="H11" s="35"/>
    </row>
    <row r="12" s="5" customFormat="1" ht="55" customHeight="1" spans="1:8">
      <c r="A12" s="46">
        <v>1</v>
      </c>
      <c r="B12" s="47" t="s">
        <v>733</v>
      </c>
      <c r="C12" s="33" t="s">
        <v>734</v>
      </c>
      <c r="D12" s="48">
        <v>45</v>
      </c>
      <c r="E12" s="39" t="s">
        <v>38</v>
      </c>
      <c r="F12" s="40">
        <v>2130505</v>
      </c>
      <c r="G12" s="39" t="s">
        <v>337</v>
      </c>
      <c r="H12" s="41" t="s">
        <v>735</v>
      </c>
    </row>
    <row r="13" s="5" customFormat="1" ht="54" customHeight="1" spans="1:8">
      <c r="A13" s="46">
        <v>2</v>
      </c>
      <c r="B13" s="47" t="s">
        <v>736</v>
      </c>
      <c r="C13" s="33" t="s">
        <v>734</v>
      </c>
      <c r="D13" s="48">
        <v>31.5</v>
      </c>
      <c r="E13" s="39" t="s">
        <v>38</v>
      </c>
      <c r="F13" s="40">
        <v>2130505</v>
      </c>
      <c r="G13" s="39" t="s">
        <v>337</v>
      </c>
      <c r="H13" s="41" t="s">
        <v>735</v>
      </c>
    </row>
    <row r="14" s="5" customFormat="1" ht="55" customHeight="1" spans="1:8">
      <c r="A14" s="46">
        <v>3</v>
      </c>
      <c r="B14" s="47" t="s">
        <v>737</v>
      </c>
      <c r="C14" s="33" t="s">
        <v>734</v>
      </c>
      <c r="D14" s="48">
        <v>28.8</v>
      </c>
      <c r="E14" s="49" t="s">
        <v>38</v>
      </c>
      <c r="F14" s="40">
        <v>2130505</v>
      </c>
      <c r="G14" s="39" t="s">
        <v>337</v>
      </c>
      <c r="H14" s="41" t="s">
        <v>735</v>
      </c>
    </row>
    <row r="15" s="5" customFormat="1" ht="56" customHeight="1" spans="1:8">
      <c r="A15" s="46">
        <v>4</v>
      </c>
      <c r="B15" s="47" t="s">
        <v>738</v>
      </c>
      <c r="C15" s="33" t="s">
        <v>734</v>
      </c>
      <c r="D15" s="48">
        <v>20</v>
      </c>
      <c r="E15" s="39" t="s">
        <v>38</v>
      </c>
      <c r="F15" s="40">
        <v>2130505</v>
      </c>
      <c r="G15" s="39" t="s">
        <v>337</v>
      </c>
      <c r="H15" s="41" t="s">
        <v>735</v>
      </c>
    </row>
    <row r="16" s="5" customFormat="1" ht="53" customHeight="1" spans="1:8">
      <c r="A16" s="46">
        <v>5</v>
      </c>
      <c r="B16" s="50" t="s">
        <v>739</v>
      </c>
      <c r="C16" s="33" t="s">
        <v>734</v>
      </c>
      <c r="D16" s="48">
        <v>63</v>
      </c>
      <c r="E16" s="49" t="s">
        <v>38</v>
      </c>
      <c r="F16" s="40">
        <v>2130505</v>
      </c>
      <c r="G16" s="39" t="s">
        <v>337</v>
      </c>
      <c r="H16" s="41" t="s">
        <v>735</v>
      </c>
    </row>
    <row r="17" s="5" customFormat="1" ht="62" customHeight="1" spans="1:8">
      <c r="A17" s="46">
        <v>6</v>
      </c>
      <c r="B17" s="47" t="s">
        <v>740</v>
      </c>
      <c r="C17" s="33" t="s">
        <v>734</v>
      </c>
      <c r="D17" s="48">
        <v>22.75</v>
      </c>
      <c r="E17" s="39" t="s">
        <v>38</v>
      </c>
      <c r="F17" s="40">
        <v>2130505</v>
      </c>
      <c r="G17" s="39" t="s">
        <v>337</v>
      </c>
      <c r="H17" s="41" t="s">
        <v>735</v>
      </c>
    </row>
    <row r="18" s="5" customFormat="1" ht="58" customHeight="1" spans="1:8">
      <c r="A18" s="46">
        <v>7</v>
      </c>
      <c r="B18" s="47" t="s">
        <v>741</v>
      </c>
      <c r="C18" s="33" t="s">
        <v>734</v>
      </c>
      <c r="D18" s="48">
        <v>25</v>
      </c>
      <c r="E18" s="39" t="s">
        <v>38</v>
      </c>
      <c r="F18" s="40">
        <v>2130505</v>
      </c>
      <c r="G18" s="39" t="s">
        <v>337</v>
      </c>
      <c r="H18" s="41" t="s">
        <v>735</v>
      </c>
    </row>
    <row r="19" s="5" customFormat="1" ht="58" customHeight="1" spans="1:8">
      <c r="A19" s="46">
        <v>8</v>
      </c>
      <c r="B19" s="47" t="s">
        <v>742</v>
      </c>
      <c r="C19" s="33" t="s">
        <v>734</v>
      </c>
      <c r="D19" s="48">
        <v>20</v>
      </c>
      <c r="E19" s="39" t="s">
        <v>38</v>
      </c>
      <c r="F19" s="40">
        <v>2130505</v>
      </c>
      <c r="G19" s="39" t="s">
        <v>337</v>
      </c>
      <c r="H19" s="41" t="s">
        <v>735</v>
      </c>
    </row>
    <row r="20" s="5" customFormat="1" ht="50" customHeight="1" spans="1:8">
      <c r="A20" s="46">
        <v>9</v>
      </c>
      <c r="B20" s="50" t="s">
        <v>743</v>
      </c>
      <c r="C20" s="33" t="s">
        <v>734</v>
      </c>
      <c r="D20" s="48">
        <v>117</v>
      </c>
      <c r="E20" s="49" t="s">
        <v>38</v>
      </c>
      <c r="F20" s="40">
        <v>2130505</v>
      </c>
      <c r="G20" s="39" t="s">
        <v>337</v>
      </c>
      <c r="H20" s="41" t="s">
        <v>735</v>
      </c>
    </row>
    <row r="21" s="5" customFormat="1" ht="50" customHeight="1" spans="1:8">
      <c r="A21" s="46">
        <v>10</v>
      </c>
      <c r="B21" s="50" t="s">
        <v>744</v>
      </c>
      <c r="C21" s="33" t="s">
        <v>734</v>
      </c>
      <c r="D21" s="51">
        <v>18</v>
      </c>
      <c r="E21" s="49" t="s">
        <v>38</v>
      </c>
      <c r="F21" s="40">
        <v>2130505</v>
      </c>
      <c r="G21" s="39" t="s">
        <v>337</v>
      </c>
      <c r="H21" s="41" t="s">
        <v>735</v>
      </c>
    </row>
    <row r="22" s="5" customFormat="1" ht="52" customHeight="1" spans="1:8">
      <c r="A22" s="46">
        <v>11</v>
      </c>
      <c r="B22" s="47" t="s">
        <v>744</v>
      </c>
      <c r="C22" s="33" t="s">
        <v>734</v>
      </c>
      <c r="D22" s="52">
        <v>22.5</v>
      </c>
      <c r="E22" s="39" t="s">
        <v>38</v>
      </c>
      <c r="F22" s="40">
        <v>2130505</v>
      </c>
      <c r="G22" s="39" t="s">
        <v>337</v>
      </c>
      <c r="H22" s="41" t="s">
        <v>735</v>
      </c>
    </row>
    <row r="23" s="5" customFormat="1" ht="48" customHeight="1" spans="1:8">
      <c r="A23" s="53" t="s">
        <v>448</v>
      </c>
      <c r="B23" s="53" t="s">
        <v>745</v>
      </c>
      <c r="C23" s="33"/>
      <c r="D23" s="54">
        <f>D24+D25+D26</f>
        <v>180</v>
      </c>
      <c r="E23" s="35"/>
      <c r="F23" s="40"/>
      <c r="G23" s="39"/>
      <c r="H23" s="41"/>
    </row>
    <row r="24" s="6" customFormat="1" ht="49" customHeight="1" spans="1:8">
      <c r="A24" s="36">
        <v>1</v>
      </c>
      <c r="B24" s="37" t="s">
        <v>746</v>
      </c>
      <c r="C24" s="33" t="s">
        <v>734</v>
      </c>
      <c r="D24" s="48">
        <v>20</v>
      </c>
      <c r="E24" s="39" t="s">
        <v>70</v>
      </c>
      <c r="F24" s="40">
        <v>2130505</v>
      </c>
      <c r="G24" s="39" t="s">
        <v>337</v>
      </c>
      <c r="H24" s="41" t="s">
        <v>735</v>
      </c>
    </row>
    <row r="25" s="6" customFormat="1" ht="49" customHeight="1" spans="1:8">
      <c r="A25" s="36">
        <v>2</v>
      </c>
      <c r="B25" s="37" t="s">
        <v>747</v>
      </c>
      <c r="C25" s="33" t="s">
        <v>734</v>
      </c>
      <c r="D25" s="48">
        <v>30</v>
      </c>
      <c r="E25" s="39" t="s">
        <v>70</v>
      </c>
      <c r="F25" s="40">
        <v>2130505</v>
      </c>
      <c r="G25" s="39" t="s">
        <v>337</v>
      </c>
      <c r="H25" s="41" t="s">
        <v>735</v>
      </c>
    </row>
    <row r="26" s="7" customFormat="1" ht="49" customHeight="1" spans="1:8">
      <c r="A26" s="46">
        <v>3</v>
      </c>
      <c r="B26" s="47" t="s">
        <v>748</v>
      </c>
      <c r="C26" s="33" t="s">
        <v>734</v>
      </c>
      <c r="D26" s="48">
        <v>130</v>
      </c>
      <c r="E26" s="39" t="s">
        <v>70</v>
      </c>
      <c r="F26" s="40">
        <v>2130505</v>
      </c>
      <c r="G26" s="39" t="s">
        <v>337</v>
      </c>
      <c r="H26" s="41" t="s">
        <v>735</v>
      </c>
    </row>
    <row r="27" s="5" customFormat="1" ht="39" customHeight="1" spans="1:8">
      <c r="A27" s="44" t="s">
        <v>595</v>
      </c>
      <c r="B27" s="45" t="s">
        <v>749</v>
      </c>
      <c r="C27" s="35"/>
      <c r="D27" s="34">
        <f>D28+D29+D30</f>
        <v>591.45</v>
      </c>
      <c r="E27" s="55"/>
      <c r="F27" s="40"/>
      <c r="G27" s="39"/>
      <c r="H27" s="35"/>
    </row>
    <row r="28" s="8" customFormat="1" ht="63" customHeight="1" spans="1:8">
      <c r="A28" s="36">
        <v>1</v>
      </c>
      <c r="B28" s="37" t="s">
        <v>750</v>
      </c>
      <c r="C28" s="33" t="s">
        <v>751</v>
      </c>
      <c r="D28" s="38">
        <v>300</v>
      </c>
      <c r="E28" s="39" t="s">
        <v>577</v>
      </c>
      <c r="F28" s="40">
        <v>2130504</v>
      </c>
      <c r="G28" s="39" t="s">
        <v>337</v>
      </c>
      <c r="H28" s="56" t="s">
        <v>752</v>
      </c>
    </row>
    <row r="29" s="9" customFormat="1" ht="56" customHeight="1" spans="1:16129">
      <c r="A29" s="57">
        <v>2</v>
      </c>
      <c r="B29" s="37" t="s">
        <v>753</v>
      </c>
      <c r="C29" s="33" t="s">
        <v>734</v>
      </c>
      <c r="D29" s="38">
        <f>137.4+1.46</f>
        <v>138.86</v>
      </c>
      <c r="E29" s="39" t="s">
        <v>577</v>
      </c>
      <c r="F29" s="40">
        <v>2130504</v>
      </c>
      <c r="G29" s="39" t="s">
        <v>337</v>
      </c>
      <c r="H29" s="41" t="s">
        <v>735</v>
      </c>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c r="CD29" s="60"/>
      <c r="CE29" s="60"/>
      <c r="CF29" s="60"/>
      <c r="CG29" s="60"/>
      <c r="CH29" s="60"/>
      <c r="CI29" s="60"/>
      <c r="CJ29" s="60"/>
      <c r="CK29" s="60"/>
      <c r="CL29" s="60"/>
      <c r="CM29" s="60"/>
      <c r="CN29" s="60"/>
      <c r="CO29" s="60"/>
      <c r="CP29" s="60"/>
      <c r="CQ29" s="60"/>
      <c r="CR29" s="60"/>
      <c r="CS29" s="60"/>
      <c r="CT29" s="60"/>
      <c r="CU29" s="60"/>
      <c r="CV29" s="60"/>
      <c r="CW29" s="60"/>
      <c r="CX29" s="60"/>
      <c r="CY29" s="60"/>
      <c r="CZ29" s="60"/>
      <c r="DA29" s="60"/>
      <c r="DB29" s="60"/>
      <c r="DC29" s="60"/>
      <c r="DD29" s="60"/>
      <c r="DE29" s="60"/>
      <c r="DF29" s="60"/>
      <c r="DG29" s="60"/>
      <c r="DH29" s="60"/>
      <c r="DI29" s="60"/>
      <c r="DJ29" s="60"/>
      <c r="DK29" s="60"/>
      <c r="DL29" s="60"/>
      <c r="DM29" s="60"/>
      <c r="DN29" s="60"/>
      <c r="DO29" s="60"/>
      <c r="DP29" s="60"/>
      <c r="DQ29" s="60"/>
      <c r="DR29" s="60"/>
      <c r="DS29" s="60"/>
      <c r="DT29" s="60"/>
      <c r="DU29" s="60"/>
      <c r="DV29" s="60"/>
      <c r="DW29" s="60"/>
      <c r="DX29" s="60"/>
      <c r="DY29" s="60"/>
      <c r="DZ29" s="60"/>
      <c r="EA29" s="60"/>
      <c r="EB29" s="60"/>
      <c r="EC29" s="60"/>
      <c r="ED29" s="60"/>
      <c r="EE29" s="60"/>
      <c r="EF29" s="60"/>
      <c r="EG29" s="60"/>
      <c r="EH29" s="60"/>
      <c r="EI29" s="60"/>
      <c r="EJ29" s="60"/>
      <c r="EK29" s="60"/>
      <c r="EL29" s="60"/>
      <c r="EM29" s="60"/>
      <c r="EN29" s="60"/>
      <c r="EO29" s="60"/>
      <c r="EP29" s="60"/>
      <c r="EQ29" s="60"/>
      <c r="ER29" s="60"/>
      <c r="ES29" s="60"/>
      <c r="ET29" s="60"/>
      <c r="EU29" s="60"/>
      <c r="EV29" s="60"/>
      <c r="EW29" s="60"/>
      <c r="EX29" s="60"/>
      <c r="EY29" s="60"/>
      <c r="EZ29" s="60"/>
      <c r="FA29" s="60"/>
      <c r="FB29" s="60"/>
      <c r="FC29" s="60"/>
      <c r="FD29" s="60"/>
      <c r="FE29" s="60"/>
      <c r="FF29" s="60"/>
      <c r="FG29" s="60"/>
      <c r="FH29" s="60"/>
      <c r="FI29" s="60"/>
      <c r="FJ29" s="60"/>
      <c r="FK29" s="60"/>
      <c r="FL29" s="60"/>
      <c r="FM29" s="60"/>
      <c r="FN29" s="60"/>
      <c r="FO29" s="60"/>
      <c r="FP29" s="60"/>
      <c r="FQ29" s="60"/>
      <c r="FR29" s="60"/>
      <c r="FS29" s="60"/>
      <c r="FT29" s="60"/>
      <c r="FU29" s="60"/>
      <c r="FV29" s="60"/>
      <c r="FW29" s="60"/>
      <c r="FX29" s="60"/>
      <c r="FY29" s="60"/>
      <c r="FZ29" s="60"/>
      <c r="GA29" s="60"/>
      <c r="GB29" s="60"/>
      <c r="GC29" s="60"/>
      <c r="GD29" s="60"/>
      <c r="GE29" s="60"/>
      <c r="GF29" s="60"/>
      <c r="GG29" s="60"/>
      <c r="GH29" s="60"/>
      <c r="GI29" s="60"/>
      <c r="GJ29" s="60"/>
      <c r="GK29" s="60"/>
      <c r="GL29" s="60"/>
      <c r="GM29" s="60"/>
      <c r="GN29" s="60"/>
      <c r="GO29" s="60"/>
      <c r="GP29" s="60"/>
      <c r="GQ29" s="60"/>
      <c r="GR29" s="60"/>
      <c r="GS29" s="60"/>
      <c r="GT29" s="60"/>
      <c r="GU29" s="60"/>
      <c r="GV29" s="60"/>
      <c r="GW29" s="60"/>
      <c r="GX29" s="60"/>
      <c r="GY29" s="60"/>
      <c r="GZ29" s="60"/>
      <c r="HA29" s="60"/>
      <c r="HB29" s="60"/>
      <c r="HC29" s="60"/>
      <c r="HD29" s="60"/>
      <c r="HE29" s="60"/>
      <c r="HF29" s="60"/>
      <c r="HG29" s="60"/>
      <c r="HH29" s="60"/>
      <c r="HI29" s="60"/>
      <c r="HJ29" s="60"/>
      <c r="HK29" s="60"/>
      <c r="HL29" s="60"/>
      <c r="HM29" s="60"/>
      <c r="HN29" s="60"/>
      <c r="HO29" s="60"/>
      <c r="HP29" s="60"/>
      <c r="HQ29" s="60"/>
      <c r="HR29" s="60"/>
      <c r="HS29" s="60"/>
      <c r="HT29" s="60"/>
      <c r="HU29" s="60"/>
      <c r="HV29" s="60"/>
      <c r="HW29" s="60"/>
      <c r="HX29" s="60"/>
      <c r="HY29" s="60"/>
      <c r="HZ29" s="60"/>
      <c r="IA29" s="60"/>
      <c r="IB29" s="60"/>
      <c r="IC29" s="60"/>
      <c r="ID29" s="60"/>
      <c r="IE29" s="60"/>
      <c r="IF29" s="60"/>
      <c r="IG29" s="60"/>
      <c r="IH29" s="60"/>
      <c r="II29" s="60"/>
      <c r="IJ29" s="60"/>
      <c r="IK29" s="60"/>
      <c r="IL29" s="60"/>
      <c r="IM29" s="60"/>
      <c r="IN29" s="60"/>
      <c r="IO29" s="60"/>
      <c r="IP29" s="60"/>
      <c r="IQ29" s="60"/>
      <c r="IR29" s="60"/>
      <c r="IS29" s="60"/>
      <c r="IT29" s="60"/>
      <c r="IU29" s="60"/>
      <c r="IV29" s="60"/>
      <c r="IW29" s="60"/>
      <c r="IX29" s="60"/>
      <c r="IY29" s="60"/>
      <c r="IZ29" s="60"/>
      <c r="JA29" s="60"/>
      <c r="JB29" s="60"/>
      <c r="JC29" s="60"/>
      <c r="JD29" s="60"/>
      <c r="JE29" s="60"/>
      <c r="JF29" s="60"/>
      <c r="JG29" s="60"/>
      <c r="JH29" s="60"/>
      <c r="JI29" s="60"/>
      <c r="JJ29" s="60"/>
      <c r="JK29" s="60"/>
      <c r="JL29" s="60"/>
      <c r="JM29" s="60"/>
      <c r="JN29" s="60"/>
      <c r="JO29" s="60"/>
      <c r="JP29" s="60"/>
      <c r="JQ29" s="60"/>
      <c r="JR29" s="60"/>
      <c r="JS29" s="60"/>
      <c r="JT29" s="60"/>
      <c r="JU29" s="60"/>
      <c r="JV29" s="60"/>
      <c r="JW29" s="60"/>
      <c r="JX29" s="60"/>
      <c r="JY29" s="60"/>
      <c r="JZ29" s="60"/>
      <c r="KA29" s="60"/>
      <c r="KB29" s="60"/>
      <c r="KC29" s="60"/>
      <c r="KD29" s="60"/>
      <c r="KE29" s="60"/>
      <c r="KF29" s="60"/>
      <c r="KG29" s="60"/>
      <c r="KH29" s="60"/>
      <c r="KI29" s="60"/>
      <c r="KJ29" s="60"/>
      <c r="KK29" s="60"/>
      <c r="KL29" s="60"/>
      <c r="KM29" s="60"/>
      <c r="KN29" s="60"/>
      <c r="KO29" s="60"/>
      <c r="KP29" s="60"/>
      <c r="KQ29" s="60"/>
      <c r="KR29" s="60"/>
      <c r="KS29" s="60"/>
      <c r="KT29" s="60"/>
      <c r="KU29" s="60"/>
      <c r="KV29" s="60"/>
      <c r="KW29" s="60"/>
      <c r="KX29" s="60"/>
      <c r="KY29" s="60"/>
      <c r="KZ29" s="60"/>
      <c r="LA29" s="60"/>
      <c r="LB29" s="60"/>
      <c r="LC29" s="60"/>
      <c r="LD29" s="60"/>
      <c r="LE29" s="60"/>
      <c r="LF29" s="60"/>
      <c r="LG29" s="60"/>
      <c r="LH29" s="60"/>
      <c r="LI29" s="60"/>
      <c r="LJ29" s="60"/>
      <c r="LK29" s="60"/>
      <c r="LL29" s="60"/>
      <c r="LM29" s="60"/>
      <c r="LN29" s="60"/>
      <c r="LO29" s="60"/>
      <c r="LP29" s="60"/>
      <c r="LQ29" s="60"/>
      <c r="LR29" s="60"/>
      <c r="LS29" s="60"/>
      <c r="LT29" s="60"/>
      <c r="LU29" s="60"/>
      <c r="LV29" s="60"/>
      <c r="LW29" s="60"/>
      <c r="LX29" s="60"/>
      <c r="LY29" s="60"/>
      <c r="LZ29" s="60"/>
      <c r="MA29" s="60"/>
      <c r="MB29" s="60"/>
      <c r="MC29" s="60"/>
      <c r="MD29" s="60"/>
      <c r="ME29" s="60"/>
      <c r="MF29" s="60"/>
      <c r="MG29" s="60"/>
      <c r="MH29" s="60"/>
      <c r="MI29" s="60"/>
      <c r="MJ29" s="60"/>
      <c r="MK29" s="60"/>
      <c r="ML29" s="60"/>
      <c r="MM29" s="60"/>
      <c r="MN29" s="60"/>
      <c r="MO29" s="60"/>
      <c r="MP29" s="60"/>
      <c r="MQ29" s="60"/>
      <c r="MR29" s="60"/>
      <c r="MS29" s="60"/>
      <c r="MT29" s="60"/>
      <c r="MU29" s="60"/>
      <c r="MV29" s="60"/>
      <c r="MW29" s="60"/>
      <c r="MX29" s="60"/>
      <c r="MY29" s="60"/>
      <c r="MZ29" s="60"/>
      <c r="NA29" s="60"/>
      <c r="NB29" s="60"/>
      <c r="NC29" s="60"/>
      <c r="ND29" s="60"/>
      <c r="NE29" s="60"/>
      <c r="NF29" s="60"/>
      <c r="NG29" s="60"/>
      <c r="NH29" s="60"/>
      <c r="NI29" s="60"/>
      <c r="NJ29" s="60"/>
      <c r="NK29" s="60"/>
      <c r="NL29" s="60"/>
      <c r="NM29" s="60"/>
      <c r="NN29" s="60"/>
      <c r="NO29" s="60"/>
      <c r="NP29" s="60"/>
      <c r="NQ29" s="60"/>
      <c r="NR29" s="60"/>
      <c r="NS29" s="60"/>
      <c r="NT29" s="60"/>
      <c r="NU29" s="60"/>
      <c r="NV29" s="60"/>
      <c r="NW29" s="60"/>
      <c r="NX29" s="60"/>
      <c r="NY29" s="60"/>
      <c r="NZ29" s="60"/>
      <c r="OA29" s="60"/>
      <c r="OB29" s="60"/>
      <c r="OC29" s="60"/>
      <c r="OD29" s="60"/>
      <c r="OE29" s="60"/>
      <c r="OF29" s="60"/>
      <c r="OG29" s="60"/>
      <c r="OH29" s="60"/>
      <c r="OI29" s="60"/>
      <c r="OJ29" s="60"/>
      <c r="OK29" s="60"/>
      <c r="OL29" s="60"/>
      <c r="OM29" s="60"/>
      <c r="ON29" s="60"/>
      <c r="OO29" s="60"/>
      <c r="OP29" s="60"/>
      <c r="OQ29" s="60"/>
      <c r="OR29" s="60"/>
      <c r="OS29" s="60"/>
      <c r="OT29" s="60"/>
      <c r="OU29" s="60"/>
      <c r="OV29" s="60"/>
      <c r="OW29" s="60"/>
      <c r="OX29" s="60"/>
      <c r="OY29" s="60"/>
      <c r="OZ29" s="60"/>
      <c r="PA29" s="60"/>
      <c r="PB29" s="60"/>
      <c r="PC29" s="60"/>
      <c r="PD29" s="60"/>
      <c r="PE29" s="60"/>
      <c r="PF29" s="60"/>
      <c r="PG29" s="60"/>
      <c r="PH29" s="60"/>
      <c r="PI29" s="60"/>
      <c r="PJ29" s="60"/>
      <c r="PK29" s="60"/>
      <c r="PL29" s="60"/>
      <c r="PM29" s="60"/>
      <c r="PN29" s="60"/>
      <c r="PO29" s="60"/>
      <c r="PP29" s="60"/>
      <c r="PQ29" s="60"/>
      <c r="PR29" s="60"/>
      <c r="PS29" s="60"/>
      <c r="PT29" s="60"/>
      <c r="PU29" s="60"/>
      <c r="PV29" s="60"/>
      <c r="PW29" s="60"/>
      <c r="PX29" s="60"/>
      <c r="PY29" s="60"/>
      <c r="PZ29" s="60"/>
      <c r="QA29" s="60"/>
      <c r="QB29" s="60"/>
      <c r="QC29" s="60"/>
      <c r="QD29" s="60"/>
      <c r="QE29" s="60"/>
      <c r="QF29" s="60"/>
      <c r="QG29" s="60"/>
      <c r="QH29" s="60"/>
      <c r="QI29" s="60"/>
      <c r="QJ29" s="60"/>
      <c r="QK29" s="60"/>
      <c r="QL29" s="60"/>
      <c r="QM29" s="60"/>
      <c r="QN29" s="60"/>
      <c r="QO29" s="60"/>
      <c r="QP29" s="60"/>
      <c r="QQ29" s="60"/>
      <c r="QR29" s="60"/>
      <c r="QS29" s="60"/>
      <c r="QT29" s="60"/>
      <c r="QU29" s="60"/>
      <c r="QV29" s="60"/>
      <c r="QW29" s="60"/>
      <c r="QX29" s="60"/>
      <c r="QY29" s="60"/>
      <c r="QZ29" s="60"/>
      <c r="RA29" s="60"/>
      <c r="RB29" s="60"/>
      <c r="RC29" s="60"/>
      <c r="RD29" s="60"/>
      <c r="RE29" s="60"/>
      <c r="RF29" s="60"/>
      <c r="RG29" s="60"/>
      <c r="RH29" s="60"/>
      <c r="RI29" s="60"/>
      <c r="RJ29" s="60"/>
      <c r="RK29" s="60"/>
      <c r="RL29" s="60"/>
      <c r="RM29" s="60"/>
      <c r="RN29" s="60"/>
      <c r="RO29" s="60"/>
      <c r="RP29" s="60"/>
      <c r="RQ29" s="60"/>
      <c r="RR29" s="60"/>
      <c r="RS29" s="60"/>
      <c r="RT29" s="60"/>
      <c r="RU29" s="60"/>
      <c r="RV29" s="60"/>
      <c r="RW29" s="60"/>
      <c r="RX29" s="60"/>
      <c r="RY29" s="60"/>
      <c r="RZ29" s="60"/>
      <c r="SA29" s="60"/>
      <c r="SB29" s="60"/>
      <c r="SC29" s="60"/>
      <c r="SD29" s="60"/>
      <c r="SE29" s="60"/>
      <c r="SF29" s="60"/>
      <c r="SG29" s="60"/>
      <c r="SH29" s="60"/>
      <c r="SI29" s="60"/>
      <c r="SJ29" s="60"/>
      <c r="SK29" s="60"/>
      <c r="SL29" s="60"/>
      <c r="SM29" s="60"/>
      <c r="SN29" s="60"/>
      <c r="SO29" s="60"/>
      <c r="SP29" s="60"/>
      <c r="SQ29" s="60"/>
      <c r="SR29" s="60"/>
      <c r="SS29" s="60"/>
      <c r="ST29" s="60"/>
      <c r="SU29" s="60"/>
      <c r="SV29" s="60"/>
      <c r="SW29" s="60"/>
      <c r="SX29" s="60"/>
      <c r="SY29" s="60"/>
      <c r="SZ29" s="60"/>
      <c r="TA29" s="60"/>
      <c r="TB29" s="60"/>
      <c r="TC29" s="60"/>
      <c r="TD29" s="60"/>
      <c r="TE29" s="60"/>
      <c r="TF29" s="60"/>
      <c r="TG29" s="60"/>
      <c r="TH29" s="60"/>
      <c r="TI29" s="60"/>
      <c r="TJ29" s="60"/>
      <c r="TK29" s="60"/>
      <c r="TL29" s="60"/>
      <c r="TM29" s="60"/>
      <c r="TN29" s="60"/>
      <c r="TO29" s="60"/>
      <c r="TP29" s="60"/>
      <c r="TQ29" s="60"/>
      <c r="TR29" s="60"/>
      <c r="TS29" s="60"/>
      <c r="TT29" s="60"/>
      <c r="TU29" s="60"/>
      <c r="TV29" s="60"/>
      <c r="TW29" s="60"/>
      <c r="TX29" s="60"/>
      <c r="TY29" s="60"/>
      <c r="TZ29" s="60"/>
      <c r="UA29" s="60"/>
      <c r="UB29" s="60"/>
      <c r="UC29" s="60"/>
      <c r="UD29" s="60"/>
      <c r="UE29" s="60"/>
      <c r="UF29" s="60"/>
      <c r="UG29" s="60"/>
      <c r="UH29" s="60"/>
      <c r="UI29" s="60"/>
      <c r="UJ29" s="60"/>
      <c r="UK29" s="60"/>
      <c r="UL29" s="60"/>
      <c r="UM29" s="60"/>
      <c r="UN29" s="60"/>
      <c r="UO29" s="60"/>
      <c r="UP29" s="60"/>
      <c r="UQ29" s="60"/>
      <c r="UR29" s="60"/>
      <c r="US29" s="60"/>
      <c r="UT29" s="60"/>
      <c r="UU29" s="60"/>
      <c r="UV29" s="60"/>
      <c r="UW29" s="60"/>
      <c r="UX29" s="60"/>
      <c r="UY29" s="60"/>
      <c r="UZ29" s="60"/>
      <c r="VA29" s="60"/>
      <c r="VB29" s="60"/>
      <c r="VC29" s="60"/>
      <c r="VD29" s="60"/>
      <c r="VE29" s="60"/>
      <c r="VF29" s="60"/>
      <c r="VG29" s="60"/>
      <c r="VH29" s="60"/>
      <c r="VI29" s="60"/>
      <c r="VJ29" s="60"/>
      <c r="VK29" s="60"/>
      <c r="VL29" s="60"/>
      <c r="VM29" s="60"/>
      <c r="VN29" s="60"/>
      <c r="VO29" s="60"/>
      <c r="VP29" s="60"/>
      <c r="VQ29" s="60"/>
      <c r="VR29" s="60"/>
      <c r="VS29" s="60"/>
      <c r="VT29" s="60"/>
      <c r="VU29" s="60"/>
      <c r="VV29" s="60"/>
      <c r="VW29" s="60"/>
      <c r="VX29" s="60"/>
      <c r="VY29" s="60"/>
      <c r="VZ29" s="60"/>
      <c r="WA29" s="60"/>
      <c r="WB29" s="60"/>
      <c r="WC29" s="60"/>
      <c r="WD29" s="60"/>
      <c r="WE29" s="60"/>
      <c r="WF29" s="60"/>
      <c r="WG29" s="60"/>
      <c r="WH29" s="60"/>
      <c r="WI29" s="60"/>
      <c r="WJ29" s="60"/>
      <c r="WK29" s="60"/>
      <c r="WL29" s="60"/>
      <c r="WM29" s="60"/>
      <c r="WN29" s="60"/>
      <c r="WO29" s="60"/>
      <c r="WP29" s="60"/>
      <c r="WQ29" s="60"/>
      <c r="WR29" s="60"/>
      <c r="WS29" s="60"/>
      <c r="WT29" s="60"/>
      <c r="WU29" s="60"/>
      <c r="WV29" s="60"/>
      <c r="WW29" s="60"/>
      <c r="WX29" s="60"/>
      <c r="WY29" s="60"/>
      <c r="WZ29" s="60"/>
      <c r="XA29" s="60"/>
      <c r="XB29" s="60"/>
      <c r="XC29" s="60"/>
      <c r="XD29" s="60"/>
      <c r="XE29" s="60"/>
      <c r="XF29" s="60"/>
      <c r="XG29" s="60"/>
      <c r="XH29" s="60"/>
      <c r="XI29" s="60"/>
      <c r="XJ29" s="60"/>
      <c r="XK29" s="60"/>
      <c r="XL29" s="60"/>
      <c r="XM29" s="60"/>
      <c r="XN29" s="60"/>
      <c r="XO29" s="60"/>
      <c r="XP29" s="60"/>
      <c r="XQ29" s="60"/>
      <c r="XR29" s="60"/>
      <c r="XS29" s="60"/>
      <c r="XT29" s="60"/>
      <c r="XU29" s="60"/>
      <c r="XV29" s="60"/>
      <c r="XW29" s="60"/>
      <c r="XX29" s="60"/>
      <c r="XY29" s="60"/>
      <c r="XZ29" s="60"/>
      <c r="YA29" s="60"/>
      <c r="YB29" s="60"/>
      <c r="YC29" s="60"/>
      <c r="YD29" s="60"/>
      <c r="YE29" s="60"/>
      <c r="YF29" s="60"/>
      <c r="YG29" s="60"/>
      <c r="YH29" s="60"/>
      <c r="YI29" s="60"/>
      <c r="YJ29" s="60"/>
      <c r="YK29" s="60"/>
      <c r="YL29" s="60"/>
      <c r="YM29" s="60"/>
      <c r="YN29" s="60"/>
      <c r="YO29" s="60"/>
      <c r="YP29" s="60"/>
      <c r="YQ29" s="60"/>
      <c r="YR29" s="60"/>
      <c r="YS29" s="60"/>
      <c r="YT29" s="60"/>
      <c r="YU29" s="60"/>
      <c r="YV29" s="60"/>
      <c r="YW29" s="60"/>
      <c r="YX29" s="60"/>
      <c r="YY29" s="60"/>
      <c r="YZ29" s="60"/>
      <c r="ZA29" s="60"/>
      <c r="ZB29" s="60"/>
      <c r="ZC29" s="60"/>
      <c r="ZD29" s="60"/>
      <c r="ZE29" s="60"/>
      <c r="ZF29" s="60"/>
      <c r="ZG29" s="60"/>
      <c r="ZH29" s="60"/>
      <c r="ZI29" s="60"/>
      <c r="ZJ29" s="60"/>
      <c r="ZK29" s="60"/>
      <c r="ZL29" s="60"/>
      <c r="ZM29" s="60"/>
      <c r="ZN29" s="60"/>
      <c r="ZO29" s="60"/>
      <c r="ZP29" s="60"/>
      <c r="ZQ29" s="60"/>
      <c r="ZR29" s="60"/>
      <c r="ZS29" s="60"/>
      <c r="ZT29" s="60"/>
      <c r="ZU29" s="60"/>
      <c r="ZV29" s="60"/>
      <c r="ZW29" s="60"/>
      <c r="ZX29" s="60"/>
      <c r="ZY29" s="60"/>
      <c r="ZZ29" s="60"/>
      <c r="AAA29" s="60"/>
      <c r="AAB29" s="60"/>
      <c r="AAC29" s="60"/>
      <c r="AAD29" s="60"/>
      <c r="AAE29" s="60"/>
      <c r="AAF29" s="60"/>
      <c r="AAG29" s="60"/>
      <c r="AAH29" s="60"/>
      <c r="AAI29" s="60"/>
      <c r="AAJ29" s="60"/>
      <c r="AAK29" s="60"/>
      <c r="AAL29" s="60"/>
      <c r="AAM29" s="60"/>
      <c r="AAN29" s="60"/>
      <c r="AAO29" s="60"/>
      <c r="AAP29" s="60"/>
      <c r="AAQ29" s="60"/>
      <c r="AAR29" s="60"/>
      <c r="AAS29" s="60"/>
      <c r="AAT29" s="60"/>
      <c r="AAU29" s="60"/>
      <c r="AAV29" s="60"/>
      <c r="AAW29" s="60"/>
      <c r="AAX29" s="60"/>
      <c r="AAY29" s="60"/>
      <c r="AAZ29" s="60"/>
      <c r="ABA29" s="60"/>
      <c r="ABB29" s="60"/>
      <c r="ABC29" s="60"/>
      <c r="ABD29" s="60"/>
      <c r="ABE29" s="60"/>
      <c r="ABF29" s="60"/>
      <c r="ABG29" s="60"/>
      <c r="ABH29" s="60"/>
      <c r="ABI29" s="60"/>
      <c r="ABJ29" s="60"/>
      <c r="ABK29" s="60"/>
      <c r="ABL29" s="60"/>
      <c r="ABM29" s="60"/>
      <c r="ABN29" s="60"/>
      <c r="ABO29" s="60"/>
      <c r="ABP29" s="60"/>
      <c r="ABQ29" s="60"/>
      <c r="ABR29" s="60"/>
      <c r="ABS29" s="60"/>
      <c r="ABT29" s="60"/>
      <c r="ABU29" s="60"/>
      <c r="ABV29" s="60"/>
      <c r="ABW29" s="60"/>
      <c r="ABX29" s="60"/>
      <c r="ABY29" s="60"/>
      <c r="ABZ29" s="60"/>
      <c r="ACA29" s="60"/>
      <c r="ACB29" s="60"/>
      <c r="ACC29" s="60"/>
      <c r="ACD29" s="60"/>
      <c r="ACE29" s="60"/>
      <c r="ACF29" s="60"/>
      <c r="ACG29" s="60"/>
      <c r="ACH29" s="60"/>
      <c r="ACI29" s="60"/>
      <c r="ACJ29" s="60"/>
      <c r="ACK29" s="60"/>
      <c r="ACL29" s="60"/>
      <c r="ACM29" s="60"/>
      <c r="ACN29" s="60"/>
      <c r="ACO29" s="60"/>
      <c r="ACP29" s="60"/>
      <c r="ACQ29" s="60"/>
      <c r="ACR29" s="60"/>
      <c r="ACS29" s="60"/>
      <c r="ACT29" s="60"/>
      <c r="ACU29" s="60"/>
      <c r="ACV29" s="60"/>
      <c r="ACW29" s="60"/>
      <c r="ACX29" s="60"/>
      <c r="ACY29" s="60"/>
      <c r="ACZ29" s="60"/>
      <c r="ADA29" s="60"/>
      <c r="ADB29" s="60"/>
      <c r="ADC29" s="60"/>
      <c r="ADD29" s="60"/>
      <c r="ADE29" s="60"/>
      <c r="ADF29" s="60"/>
      <c r="ADG29" s="60"/>
      <c r="ADH29" s="60"/>
      <c r="ADI29" s="60"/>
      <c r="ADJ29" s="60"/>
      <c r="ADK29" s="60"/>
      <c r="ADL29" s="60"/>
      <c r="ADM29" s="60"/>
      <c r="ADN29" s="60"/>
      <c r="ADO29" s="60"/>
      <c r="ADP29" s="60"/>
      <c r="ADQ29" s="60"/>
      <c r="ADR29" s="60"/>
      <c r="ADS29" s="60"/>
      <c r="ADT29" s="60"/>
      <c r="ADU29" s="60"/>
      <c r="ADV29" s="60"/>
      <c r="ADW29" s="60"/>
      <c r="ADX29" s="60"/>
      <c r="ADY29" s="60"/>
      <c r="ADZ29" s="60"/>
      <c r="AEA29" s="60"/>
      <c r="AEB29" s="60"/>
      <c r="AEC29" s="60"/>
      <c r="AED29" s="60"/>
      <c r="AEE29" s="60"/>
      <c r="AEF29" s="60"/>
      <c r="AEG29" s="60"/>
      <c r="AEH29" s="60"/>
      <c r="AEI29" s="60"/>
      <c r="AEJ29" s="60"/>
      <c r="AEK29" s="60"/>
      <c r="AEL29" s="60"/>
      <c r="AEM29" s="60"/>
      <c r="AEN29" s="60"/>
      <c r="AEO29" s="60"/>
      <c r="AEP29" s="60"/>
      <c r="AEQ29" s="60"/>
      <c r="AER29" s="60"/>
      <c r="AES29" s="60"/>
      <c r="AET29" s="60"/>
      <c r="AEU29" s="60"/>
      <c r="AEV29" s="60"/>
      <c r="AEW29" s="60"/>
      <c r="AEX29" s="60"/>
      <c r="AEY29" s="60"/>
      <c r="AEZ29" s="60"/>
      <c r="AFA29" s="60"/>
      <c r="AFB29" s="60"/>
      <c r="AFC29" s="60"/>
      <c r="AFD29" s="60"/>
      <c r="AFE29" s="60"/>
      <c r="AFF29" s="60"/>
      <c r="AFG29" s="60"/>
      <c r="AFH29" s="60"/>
      <c r="AFI29" s="60"/>
      <c r="AFJ29" s="60"/>
      <c r="AFK29" s="60"/>
      <c r="AFL29" s="60"/>
      <c r="AFM29" s="60"/>
      <c r="AFN29" s="60"/>
      <c r="AFO29" s="60"/>
      <c r="AFP29" s="60"/>
      <c r="AFQ29" s="60"/>
      <c r="AFR29" s="60"/>
      <c r="AFS29" s="60"/>
      <c r="AFT29" s="60"/>
      <c r="AFU29" s="60"/>
      <c r="AFV29" s="60"/>
      <c r="AFW29" s="60"/>
      <c r="AFX29" s="60"/>
      <c r="AFY29" s="60"/>
      <c r="AFZ29" s="60"/>
      <c r="AGA29" s="60"/>
      <c r="AGB29" s="60"/>
      <c r="AGC29" s="60"/>
      <c r="AGD29" s="60"/>
      <c r="AGE29" s="60"/>
      <c r="AGF29" s="60"/>
      <c r="AGG29" s="60"/>
      <c r="AGH29" s="60"/>
      <c r="AGI29" s="60"/>
      <c r="AGJ29" s="60"/>
      <c r="AGK29" s="60"/>
      <c r="AGL29" s="60"/>
      <c r="AGM29" s="60"/>
      <c r="AGN29" s="60"/>
      <c r="AGO29" s="60"/>
      <c r="AGP29" s="60"/>
      <c r="AGQ29" s="60"/>
      <c r="AGR29" s="60"/>
      <c r="AGS29" s="60"/>
      <c r="AGT29" s="60"/>
      <c r="AGU29" s="60"/>
      <c r="AGV29" s="60"/>
      <c r="AGW29" s="60"/>
      <c r="AGX29" s="60"/>
      <c r="AGY29" s="60"/>
      <c r="AGZ29" s="60"/>
      <c r="AHA29" s="60"/>
      <c r="AHB29" s="60"/>
      <c r="AHC29" s="60"/>
      <c r="AHD29" s="60"/>
      <c r="AHE29" s="60"/>
      <c r="AHF29" s="60"/>
      <c r="AHG29" s="60"/>
      <c r="AHH29" s="60"/>
      <c r="AHI29" s="60"/>
      <c r="AHJ29" s="60"/>
      <c r="AHK29" s="60"/>
      <c r="AHL29" s="60"/>
      <c r="AHM29" s="60"/>
      <c r="AHN29" s="60"/>
      <c r="AHO29" s="60"/>
      <c r="AHP29" s="60"/>
      <c r="AHQ29" s="60"/>
      <c r="AHR29" s="60"/>
      <c r="AHS29" s="60"/>
      <c r="AHT29" s="60"/>
      <c r="AHU29" s="60"/>
      <c r="AHV29" s="60"/>
      <c r="AHW29" s="60"/>
      <c r="AHX29" s="60"/>
      <c r="AHY29" s="60"/>
      <c r="AHZ29" s="60"/>
      <c r="AIA29" s="60"/>
      <c r="AIB29" s="60"/>
      <c r="AIC29" s="60"/>
      <c r="AID29" s="60"/>
      <c r="AIE29" s="60"/>
      <c r="AIF29" s="60"/>
      <c r="AIG29" s="60"/>
      <c r="AIH29" s="60"/>
      <c r="AII29" s="60"/>
      <c r="AIJ29" s="60"/>
      <c r="AIK29" s="60"/>
      <c r="AIL29" s="60"/>
      <c r="AIM29" s="60"/>
      <c r="AIN29" s="60"/>
      <c r="AIO29" s="60"/>
      <c r="AIP29" s="60"/>
      <c r="AIQ29" s="60"/>
      <c r="AIR29" s="60"/>
      <c r="AIS29" s="60"/>
      <c r="AIT29" s="60"/>
      <c r="AIU29" s="60"/>
      <c r="AIV29" s="60"/>
      <c r="AIW29" s="60"/>
      <c r="AIX29" s="60"/>
      <c r="AIY29" s="60"/>
      <c r="AIZ29" s="60"/>
      <c r="AJA29" s="60"/>
      <c r="AJB29" s="60"/>
      <c r="AJC29" s="60"/>
      <c r="AJD29" s="60"/>
      <c r="AJE29" s="60"/>
      <c r="AJF29" s="60"/>
      <c r="AJG29" s="60"/>
      <c r="AJH29" s="60"/>
      <c r="AJI29" s="60"/>
      <c r="AJJ29" s="60"/>
      <c r="AJK29" s="60"/>
      <c r="AJL29" s="60"/>
      <c r="AJM29" s="60"/>
      <c r="AJN29" s="60"/>
      <c r="AJO29" s="60"/>
      <c r="AJP29" s="60"/>
      <c r="AJQ29" s="60"/>
      <c r="AJR29" s="60"/>
      <c r="AJS29" s="60"/>
      <c r="AJT29" s="60"/>
      <c r="AJU29" s="60"/>
      <c r="AJV29" s="60"/>
      <c r="AJW29" s="60"/>
      <c r="AJX29" s="60"/>
      <c r="AJY29" s="60"/>
      <c r="AJZ29" s="60"/>
      <c r="AKA29" s="60"/>
      <c r="AKB29" s="60"/>
      <c r="AKC29" s="60"/>
      <c r="AKD29" s="60"/>
      <c r="AKE29" s="60"/>
      <c r="AKF29" s="60"/>
      <c r="AKG29" s="60"/>
      <c r="AKH29" s="60"/>
      <c r="AKI29" s="60"/>
      <c r="AKJ29" s="60"/>
      <c r="AKK29" s="60"/>
      <c r="AKL29" s="60"/>
      <c r="AKM29" s="60"/>
      <c r="AKN29" s="60"/>
      <c r="AKO29" s="60"/>
      <c r="AKP29" s="60"/>
      <c r="AKQ29" s="60"/>
      <c r="AKR29" s="60"/>
      <c r="AKS29" s="60"/>
      <c r="AKT29" s="60"/>
      <c r="AKU29" s="60"/>
      <c r="AKV29" s="60"/>
      <c r="AKW29" s="60"/>
      <c r="AKX29" s="60"/>
      <c r="AKY29" s="60"/>
      <c r="AKZ29" s="60"/>
      <c r="ALA29" s="60"/>
      <c r="ALB29" s="60"/>
      <c r="ALC29" s="60"/>
      <c r="ALD29" s="60"/>
      <c r="ALE29" s="60"/>
      <c r="ALF29" s="60"/>
      <c r="ALG29" s="60"/>
      <c r="ALH29" s="60"/>
      <c r="ALI29" s="60"/>
      <c r="ALJ29" s="60"/>
      <c r="ALK29" s="60"/>
      <c r="ALL29" s="60"/>
      <c r="ALM29" s="60"/>
      <c r="ALN29" s="60"/>
      <c r="ALO29" s="60"/>
      <c r="ALP29" s="60"/>
      <c r="ALQ29" s="60"/>
      <c r="ALR29" s="60"/>
      <c r="ALS29" s="60"/>
      <c r="ALT29" s="60"/>
      <c r="ALU29" s="60"/>
      <c r="ALV29" s="60"/>
      <c r="ALW29" s="60"/>
      <c r="ALX29" s="60"/>
      <c r="ALY29" s="60"/>
      <c r="ALZ29" s="60"/>
      <c r="AMA29" s="60"/>
      <c r="AMB29" s="60"/>
      <c r="AMC29" s="60"/>
      <c r="AMD29" s="60"/>
      <c r="AME29" s="60"/>
      <c r="AMF29" s="60"/>
      <c r="AMG29" s="60"/>
      <c r="AMH29" s="60"/>
      <c r="AMI29" s="60"/>
      <c r="AMJ29" s="60"/>
      <c r="AMK29" s="60"/>
      <c r="AML29" s="60"/>
      <c r="AMM29" s="60"/>
      <c r="AMN29" s="60"/>
      <c r="AMO29" s="60"/>
      <c r="AMP29" s="60"/>
      <c r="AMQ29" s="60"/>
      <c r="AMR29" s="60"/>
      <c r="AMS29" s="60"/>
      <c r="AMT29" s="60"/>
      <c r="AMU29" s="60"/>
      <c r="AMV29" s="60"/>
      <c r="AMW29" s="60"/>
      <c r="AMX29" s="60"/>
      <c r="AMY29" s="60"/>
      <c r="AMZ29" s="60"/>
      <c r="ANA29" s="60"/>
      <c r="ANB29" s="60"/>
      <c r="ANC29" s="60"/>
      <c r="AND29" s="60"/>
      <c r="ANE29" s="60"/>
      <c r="ANF29" s="60"/>
      <c r="ANG29" s="60"/>
      <c r="ANH29" s="60"/>
      <c r="ANI29" s="60"/>
      <c r="ANJ29" s="60"/>
      <c r="ANK29" s="60"/>
      <c r="ANL29" s="60"/>
      <c r="ANM29" s="60"/>
      <c r="ANN29" s="60"/>
      <c r="ANO29" s="60"/>
      <c r="ANP29" s="60"/>
      <c r="ANQ29" s="60"/>
      <c r="ANR29" s="60"/>
      <c r="ANS29" s="60"/>
      <c r="ANT29" s="60"/>
      <c r="ANU29" s="60"/>
      <c r="ANV29" s="60"/>
      <c r="ANW29" s="60"/>
      <c r="ANX29" s="60"/>
      <c r="ANY29" s="60"/>
      <c r="ANZ29" s="60"/>
      <c r="AOA29" s="60"/>
      <c r="AOB29" s="60"/>
      <c r="AOC29" s="60"/>
      <c r="AOD29" s="60"/>
      <c r="AOE29" s="60"/>
      <c r="AOF29" s="60"/>
      <c r="AOG29" s="60"/>
      <c r="AOH29" s="60"/>
      <c r="AOI29" s="60"/>
      <c r="AOJ29" s="60"/>
      <c r="AOK29" s="60"/>
      <c r="AOL29" s="60"/>
      <c r="AOM29" s="60"/>
      <c r="AON29" s="60"/>
      <c r="AOO29" s="60"/>
      <c r="AOP29" s="60"/>
      <c r="AOQ29" s="60"/>
      <c r="AOR29" s="60"/>
      <c r="AOS29" s="60"/>
      <c r="AOT29" s="60"/>
      <c r="AOU29" s="60"/>
      <c r="AOV29" s="60"/>
      <c r="AOW29" s="60"/>
      <c r="AOX29" s="60"/>
      <c r="AOY29" s="60"/>
      <c r="AOZ29" s="60"/>
      <c r="APA29" s="60"/>
      <c r="APB29" s="60"/>
      <c r="APC29" s="60"/>
      <c r="APD29" s="60"/>
      <c r="APE29" s="60"/>
      <c r="APF29" s="60"/>
      <c r="APG29" s="60"/>
      <c r="APH29" s="60"/>
      <c r="API29" s="60"/>
      <c r="APJ29" s="60"/>
      <c r="APK29" s="60"/>
      <c r="APL29" s="60"/>
      <c r="APM29" s="60"/>
      <c r="APN29" s="60"/>
      <c r="APO29" s="60"/>
      <c r="APP29" s="60"/>
      <c r="APQ29" s="60"/>
      <c r="APR29" s="60"/>
      <c r="APS29" s="60"/>
      <c r="APT29" s="60"/>
      <c r="APU29" s="60"/>
      <c r="APV29" s="60"/>
      <c r="APW29" s="60"/>
      <c r="APX29" s="60"/>
      <c r="APY29" s="60"/>
      <c r="APZ29" s="60"/>
      <c r="AQA29" s="60"/>
      <c r="AQB29" s="60"/>
      <c r="AQC29" s="60"/>
      <c r="AQD29" s="60"/>
      <c r="AQE29" s="60"/>
      <c r="AQF29" s="60"/>
      <c r="AQG29" s="60"/>
      <c r="AQH29" s="60"/>
      <c r="AQI29" s="60"/>
      <c r="AQJ29" s="60"/>
      <c r="AQK29" s="60"/>
      <c r="AQL29" s="60"/>
      <c r="AQM29" s="60"/>
      <c r="AQN29" s="60"/>
      <c r="AQO29" s="60"/>
      <c r="AQP29" s="60"/>
      <c r="AQQ29" s="60"/>
      <c r="AQR29" s="60"/>
      <c r="AQS29" s="60"/>
      <c r="AQT29" s="60"/>
      <c r="AQU29" s="60"/>
      <c r="AQV29" s="60"/>
      <c r="AQW29" s="60"/>
      <c r="AQX29" s="60"/>
      <c r="AQY29" s="60"/>
      <c r="AQZ29" s="60"/>
      <c r="ARA29" s="60"/>
      <c r="ARB29" s="60"/>
      <c r="ARC29" s="60"/>
      <c r="ARD29" s="60"/>
      <c r="ARE29" s="60"/>
      <c r="ARF29" s="60"/>
      <c r="ARG29" s="60"/>
      <c r="ARH29" s="60"/>
      <c r="ARI29" s="60"/>
      <c r="ARJ29" s="60"/>
      <c r="ARK29" s="60"/>
      <c r="ARL29" s="60"/>
      <c r="ARM29" s="60"/>
      <c r="ARN29" s="60"/>
      <c r="ARO29" s="60"/>
      <c r="ARP29" s="60"/>
      <c r="ARQ29" s="60"/>
      <c r="ARR29" s="60"/>
      <c r="ARS29" s="60"/>
      <c r="ART29" s="60"/>
      <c r="ARU29" s="60"/>
      <c r="ARV29" s="60"/>
      <c r="ARW29" s="60"/>
      <c r="ARX29" s="60"/>
      <c r="ARY29" s="60"/>
      <c r="ARZ29" s="60"/>
      <c r="ASA29" s="60"/>
      <c r="ASB29" s="60"/>
      <c r="ASC29" s="60"/>
      <c r="ASD29" s="60"/>
      <c r="ASE29" s="60"/>
      <c r="ASF29" s="60"/>
      <c r="ASG29" s="60"/>
      <c r="ASH29" s="60"/>
      <c r="ASI29" s="60"/>
      <c r="ASJ29" s="60"/>
      <c r="ASK29" s="60"/>
      <c r="ASL29" s="60"/>
      <c r="ASM29" s="60"/>
      <c r="ASN29" s="60"/>
      <c r="ASO29" s="60"/>
      <c r="ASP29" s="60"/>
      <c r="ASQ29" s="60"/>
      <c r="ASR29" s="60"/>
      <c r="ASS29" s="60"/>
      <c r="AST29" s="60"/>
      <c r="ASU29" s="60"/>
      <c r="ASV29" s="60"/>
      <c r="ASW29" s="60"/>
      <c r="ASX29" s="60"/>
      <c r="ASY29" s="60"/>
      <c r="ASZ29" s="60"/>
      <c r="ATA29" s="60"/>
      <c r="ATB29" s="60"/>
      <c r="ATC29" s="60"/>
      <c r="ATD29" s="60"/>
      <c r="ATE29" s="60"/>
      <c r="ATF29" s="60"/>
      <c r="ATG29" s="60"/>
      <c r="ATH29" s="60"/>
      <c r="ATI29" s="60"/>
      <c r="ATJ29" s="60"/>
      <c r="ATK29" s="60"/>
      <c r="ATL29" s="60"/>
      <c r="ATM29" s="60"/>
      <c r="ATN29" s="60"/>
      <c r="ATO29" s="60"/>
      <c r="ATP29" s="60"/>
      <c r="ATQ29" s="60"/>
      <c r="ATR29" s="60"/>
      <c r="ATS29" s="60"/>
      <c r="ATT29" s="60"/>
      <c r="ATU29" s="60"/>
      <c r="ATV29" s="60"/>
      <c r="ATW29" s="60"/>
      <c r="ATX29" s="60"/>
      <c r="ATY29" s="60"/>
      <c r="ATZ29" s="60"/>
      <c r="AUA29" s="60"/>
      <c r="AUB29" s="60"/>
      <c r="AUC29" s="60"/>
      <c r="AUD29" s="60"/>
      <c r="AUE29" s="60"/>
      <c r="AUF29" s="60"/>
      <c r="AUG29" s="60"/>
      <c r="AUH29" s="60"/>
      <c r="AUI29" s="60"/>
      <c r="AUJ29" s="60"/>
      <c r="AUK29" s="60"/>
      <c r="AUL29" s="60"/>
      <c r="AUM29" s="60"/>
      <c r="AUN29" s="60"/>
      <c r="AUO29" s="60"/>
      <c r="AUP29" s="60"/>
      <c r="AUQ29" s="60"/>
      <c r="AUR29" s="60"/>
      <c r="AUS29" s="60"/>
      <c r="AUT29" s="60"/>
      <c r="AUU29" s="60"/>
      <c r="AUV29" s="60"/>
      <c r="AUW29" s="60"/>
      <c r="AUX29" s="60"/>
      <c r="AUY29" s="60"/>
      <c r="AUZ29" s="60"/>
      <c r="AVA29" s="60"/>
      <c r="AVB29" s="60"/>
      <c r="AVC29" s="60"/>
      <c r="AVD29" s="60"/>
      <c r="AVE29" s="60"/>
      <c r="AVF29" s="60"/>
      <c r="AVG29" s="60"/>
      <c r="AVH29" s="60"/>
      <c r="AVI29" s="60"/>
      <c r="AVJ29" s="60"/>
      <c r="AVK29" s="60"/>
      <c r="AVL29" s="60"/>
      <c r="AVM29" s="60"/>
      <c r="AVN29" s="60"/>
      <c r="AVO29" s="60"/>
      <c r="AVP29" s="60"/>
      <c r="AVQ29" s="60"/>
      <c r="AVR29" s="60"/>
      <c r="AVS29" s="60"/>
      <c r="AVT29" s="60"/>
      <c r="AVU29" s="60"/>
      <c r="AVV29" s="60"/>
      <c r="AVW29" s="60"/>
      <c r="AVX29" s="60"/>
      <c r="AVY29" s="60"/>
      <c r="AVZ29" s="60"/>
      <c r="AWA29" s="60"/>
      <c r="AWB29" s="60"/>
      <c r="AWC29" s="60"/>
      <c r="AWD29" s="60"/>
      <c r="AWE29" s="60"/>
      <c r="AWF29" s="60"/>
      <c r="AWG29" s="60"/>
      <c r="AWH29" s="60"/>
      <c r="AWI29" s="60"/>
      <c r="AWJ29" s="60"/>
      <c r="AWK29" s="60"/>
      <c r="AWL29" s="60"/>
      <c r="AWM29" s="60"/>
      <c r="AWN29" s="60"/>
      <c r="AWO29" s="60"/>
      <c r="AWP29" s="60"/>
      <c r="AWQ29" s="60"/>
      <c r="AWR29" s="60"/>
      <c r="AWS29" s="60"/>
      <c r="AWT29" s="60"/>
      <c r="AWU29" s="60"/>
      <c r="AWV29" s="60"/>
      <c r="AWW29" s="60"/>
      <c r="AWX29" s="60"/>
      <c r="AWY29" s="60"/>
      <c r="AWZ29" s="60"/>
      <c r="AXA29" s="60"/>
      <c r="AXB29" s="60"/>
      <c r="AXC29" s="60"/>
      <c r="AXD29" s="60"/>
      <c r="AXE29" s="60"/>
      <c r="AXF29" s="60"/>
      <c r="AXG29" s="60"/>
      <c r="AXH29" s="60"/>
      <c r="AXI29" s="60"/>
      <c r="AXJ29" s="60"/>
      <c r="AXK29" s="60"/>
      <c r="AXL29" s="60"/>
      <c r="AXM29" s="60"/>
      <c r="AXN29" s="60"/>
      <c r="AXO29" s="60"/>
      <c r="AXP29" s="60"/>
      <c r="AXQ29" s="60"/>
      <c r="AXR29" s="60"/>
      <c r="AXS29" s="60"/>
      <c r="AXT29" s="60"/>
      <c r="AXU29" s="60"/>
      <c r="AXV29" s="60"/>
      <c r="AXW29" s="60"/>
      <c r="AXX29" s="60"/>
      <c r="AXY29" s="60"/>
      <c r="AXZ29" s="60"/>
      <c r="AYA29" s="60"/>
      <c r="AYB29" s="60"/>
      <c r="AYC29" s="60"/>
      <c r="AYD29" s="60"/>
      <c r="AYE29" s="60"/>
      <c r="AYF29" s="60"/>
      <c r="AYG29" s="60"/>
      <c r="AYH29" s="60"/>
      <c r="AYI29" s="60"/>
      <c r="AYJ29" s="60"/>
      <c r="AYK29" s="60"/>
      <c r="AYL29" s="60"/>
      <c r="AYM29" s="60"/>
      <c r="AYN29" s="60"/>
      <c r="AYO29" s="60"/>
      <c r="AYP29" s="60"/>
      <c r="AYQ29" s="60"/>
      <c r="AYR29" s="60"/>
      <c r="AYS29" s="60"/>
      <c r="AYT29" s="60"/>
      <c r="AYU29" s="60"/>
      <c r="AYV29" s="60"/>
      <c r="AYW29" s="60"/>
      <c r="AYX29" s="60"/>
      <c r="AYY29" s="60"/>
      <c r="AYZ29" s="60"/>
      <c r="AZA29" s="60"/>
      <c r="AZB29" s="60"/>
      <c r="AZC29" s="60"/>
      <c r="AZD29" s="60"/>
      <c r="AZE29" s="60"/>
      <c r="AZF29" s="60"/>
      <c r="AZG29" s="60"/>
      <c r="AZH29" s="60"/>
      <c r="AZI29" s="60"/>
      <c r="AZJ29" s="60"/>
      <c r="AZK29" s="60"/>
      <c r="AZL29" s="60"/>
      <c r="AZM29" s="60"/>
      <c r="AZN29" s="60"/>
      <c r="AZO29" s="60"/>
      <c r="AZP29" s="60"/>
      <c r="AZQ29" s="60"/>
      <c r="AZR29" s="60"/>
      <c r="AZS29" s="60"/>
      <c r="AZT29" s="60"/>
      <c r="AZU29" s="60"/>
      <c r="AZV29" s="60"/>
      <c r="AZW29" s="60"/>
      <c r="AZX29" s="60"/>
      <c r="AZY29" s="60"/>
      <c r="AZZ29" s="60"/>
      <c r="BAA29" s="60"/>
      <c r="BAB29" s="60"/>
      <c r="BAC29" s="60"/>
      <c r="BAD29" s="60"/>
      <c r="BAE29" s="60"/>
      <c r="BAF29" s="60"/>
      <c r="BAG29" s="60"/>
      <c r="BAH29" s="60"/>
      <c r="BAI29" s="60"/>
      <c r="BAJ29" s="60"/>
      <c r="BAK29" s="60"/>
      <c r="BAL29" s="60"/>
      <c r="BAM29" s="60"/>
      <c r="BAN29" s="60"/>
      <c r="BAO29" s="60"/>
      <c r="BAP29" s="60"/>
      <c r="BAQ29" s="60"/>
      <c r="BAR29" s="60"/>
      <c r="BAS29" s="60"/>
      <c r="BAT29" s="60"/>
      <c r="BAU29" s="60"/>
      <c r="BAV29" s="60"/>
      <c r="BAW29" s="60"/>
      <c r="BAX29" s="60"/>
      <c r="BAY29" s="60"/>
      <c r="BAZ29" s="60"/>
      <c r="BBA29" s="60"/>
      <c r="BBB29" s="60"/>
      <c r="BBC29" s="60"/>
      <c r="BBD29" s="60"/>
      <c r="BBE29" s="60"/>
      <c r="BBF29" s="60"/>
      <c r="BBG29" s="60"/>
      <c r="BBH29" s="60"/>
      <c r="BBI29" s="60"/>
      <c r="BBJ29" s="60"/>
      <c r="BBK29" s="60"/>
      <c r="BBL29" s="60"/>
      <c r="BBM29" s="60"/>
      <c r="BBN29" s="60"/>
      <c r="BBO29" s="60"/>
      <c r="BBP29" s="60"/>
      <c r="BBQ29" s="60"/>
      <c r="BBR29" s="60"/>
      <c r="BBS29" s="60"/>
      <c r="BBT29" s="60"/>
      <c r="BBU29" s="60"/>
      <c r="BBV29" s="60"/>
      <c r="BBW29" s="60"/>
      <c r="BBX29" s="60"/>
      <c r="BBY29" s="60"/>
      <c r="BBZ29" s="60"/>
      <c r="BCA29" s="60"/>
      <c r="BCB29" s="60"/>
      <c r="BCC29" s="60"/>
      <c r="BCD29" s="60"/>
      <c r="BCE29" s="60"/>
      <c r="BCF29" s="60"/>
      <c r="BCG29" s="60"/>
      <c r="BCH29" s="60"/>
      <c r="BCI29" s="60"/>
      <c r="BCJ29" s="60"/>
      <c r="BCK29" s="60"/>
      <c r="BCL29" s="60"/>
      <c r="BCM29" s="60"/>
      <c r="BCN29" s="60"/>
      <c r="BCO29" s="60"/>
      <c r="BCP29" s="60"/>
      <c r="BCQ29" s="60"/>
      <c r="BCR29" s="60"/>
      <c r="BCS29" s="60"/>
      <c r="BCT29" s="60"/>
      <c r="BCU29" s="60"/>
      <c r="BCV29" s="60"/>
      <c r="BCW29" s="60"/>
      <c r="BCX29" s="60"/>
      <c r="BCY29" s="60"/>
      <c r="BCZ29" s="60"/>
      <c r="BDA29" s="60"/>
      <c r="BDB29" s="60"/>
      <c r="BDC29" s="60"/>
      <c r="BDD29" s="60"/>
      <c r="BDE29" s="60"/>
      <c r="BDF29" s="60"/>
      <c r="BDG29" s="60"/>
      <c r="BDH29" s="60"/>
      <c r="BDI29" s="60"/>
      <c r="BDJ29" s="60"/>
      <c r="BDK29" s="60"/>
      <c r="BDL29" s="60"/>
      <c r="BDM29" s="60"/>
      <c r="BDN29" s="60"/>
      <c r="BDO29" s="60"/>
      <c r="BDP29" s="60"/>
      <c r="BDQ29" s="60"/>
      <c r="BDR29" s="60"/>
      <c r="BDS29" s="60"/>
      <c r="BDT29" s="60"/>
      <c r="BDU29" s="60"/>
      <c r="BDV29" s="60"/>
      <c r="BDW29" s="60"/>
      <c r="BDX29" s="60"/>
      <c r="BDY29" s="60"/>
      <c r="BDZ29" s="60"/>
      <c r="BEA29" s="60"/>
      <c r="BEB29" s="60"/>
      <c r="BEC29" s="60"/>
      <c r="BED29" s="60"/>
      <c r="BEE29" s="60"/>
      <c r="BEF29" s="60"/>
      <c r="BEG29" s="60"/>
      <c r="BEH29" s="60"/>
      <c r="BEI29" s="60"/>
      <c r="BEJ29" s="60"/>
      <c r="BEK29" s="60"/>
      <c r="BEL29" s="60"/>
      <c r="BEM29" s="60"/>
      <c r="BEN29" s="60"/>
      <c r="BEO29" s="60"/>
      <c r="BEP29" s="60"/>
      <c r="BEQ29" s="60"/>
      <c r="BER29" s="60"/>
      <c r="BES29" s="60"/>
      <c r="BET29" s="60"/>
      <c r="BEU29" s="60"/>
      <c r="BEV29" s="60"/>
      <c r="BEW29" s="60"/>
      <c r="BEX29" s="60"/>
      <c r="BEY29" s="60"/>
      <c r="BEZ29" s="60"/>
      <c r="BFA29" s="60"/>
      <c r="BFB29" s="60"/>
      <c r="BFC29" s="60"/>
      <c r="BFD29" s="60"/>
      <c r="BFE29" s="60"/>
      <c r="BFF29" s="60"/>
      <c r="BFG29" s="60"/>
      <c r="BFH29" s="60"/>
      <c r="BFI29" s="60"/>
      <c r="BFJ29" s="60"/>
      <c r="BFK29" s="60"/>
      <c r="BFL29" s="60"/>
      <c r="BFM29" s="60"/>
      <c r="BFN29" s="60"/>
      <c r="BFO29" s="60"/>
      <c r="BFP29" s="60"/>
      <c r="BFQ29" s="60"/>
      <c r="BFR29" s="60"/>
      <c r="BFS29" s="60"/>
      <c r="BFT29" s="60"/>
      <c r="BFU29" s="60"/>
      <c r="BFV29" s="60"/>
      <c r="BFW29" s="60"/>
      <c r="BFX29" s="60"/>
      <c r="BFY29" s="60"/>
      <c r="BFZ29" s="60"/>
      <c r="BGA29" s="60"/>
      <c r="BGB29" s="60"/>
      <c r="BGC29" s="60"/>
      <c r="BGD29" s="60"/>
      <c r="BGE29" s="60"/>
      <c r="BGF29" s="60"/>
      <c r="BGG29" s="60"/>
      <c r="BGH29" s="60"/>
      <c r="BGI29" s="60"/>
      <c r="BGJ29" s="60"/>
      <c r="BGK29" s="60"/>
      <c r="BGL29" s="60"/>
      <c r="BGM29" s="60"/>
      <c r="BGN29" s="60"/>
      <c r="BGO29" s="60"/>
      <c r="BGP29" s="60"/>
      <c r="BGQ29" s="60"/>
      <c r="BGR29" s="60"/>
      <c r="BGS29" s="60"/>
      <c r="BGT29" s="60"/>
      <c r="BGU29" s="60"/>
      <c r="BGV29" s="60"/>
      <c r="BGW29" s="60"/>
      <c r="BGX29" s="60"/>
      <c r="BGY29" s="60"/>
      <c r="BGZ29" s="60"/>
      <c r="BHA29" s="60"/>
      <c r="BHB29" s="60"/>
      <c r="BHC29" s="60"/>
      <c r="BHD29" s="60"/>
      <c r="BHE29" s="60"/>
      <c r="BHF29" s="60"/>
      <c r="BHG29" s="60"/>
      <c r="BHH29" s="60"/>
      <c r="BHI29" s="60"/>
      <c r="BHJ29" s="60"/>
      <c r="BHK29" s="60"/>
      <c r="BHL29" s="60"/>
      <c r="BHM29" s="60"/>
      <c r="BHN29" s="60"/>
      <c r="BHO29" s="60"/>
      <c r="BHP29" s="60"/>
      <c r="BHQ29" s="60"/>
      <c r="BHR29" s="60"/>
      <c r="BHS29" s="60"/>
      <c r="BHT29" s="60"/>
      <c r="BHU29" s="60"/>
      <c r="BHV29" s="60"/>
      <c r="BHW29" s="60"/>
      <c r="BHX29" s="60"/>
      <c r="BHY29" s="60"/>
      <c r="BHZ29" s="60"/>
      <c r="BIA29" s="60"/>
      <c r="BIB29" s="60"/>
      <c r="BIC29" s="60"/>
      <c r="BID29" s="60"/>
      <c r="BIE29" s="60"/>
      <c r="BIF29" s="60"/>
      <c r="BIG29" s="60"/>
      <c r="BIH29" s="60"/>
      <c r="BII29" s="60"/>
      <c r="BIJ29" s="60"/>
      <c r="BIK29" s="60"/>
      <c r="BIL29" s="60"/>
      <c r="BIM29" s="60"/>
      <c r="BIN29" s="60"/>
      <c r="BIO29" s="60"/>
      <c r="BIP29" s="60"/>
      <c r="BIQ29" s="60"/>
      <c r="BIR29" s="60"/>
      <c r="BIS29" s="60"/>
      <c r="BIT29" s="60"/>
      <c r="BIU29" s="60"/>
      <c r="BIV29" s="60"/>
      <c r="BIW29" s="60"/>
      <c r="BIX29" s="60"/>
      <c r="BIY29" s="60"/>
      <c r="BIZ29" s="60"/>
      <c r="BJA29" s="60"/>
      <c r="BJB29" s="60"/>
      <c r="BJC29" s="60"/>
      <c r="BJD29" s="60"/>
      <c r="BJE29" s="60"/>
      <c r="BJF29" s="60"/>
      <c r="BJG29" s="60"/>
      <c r="BJH29" s="60"/>
      <c r="BJI29" s="60"/>
      <c r="BJJ29" s="60"/>
      <c r="BJK29" s="60"/>
      <c r="BJL29" s="60"/>
      <c r="BJM29" s="60"/>
      <c r="BJN29" s="60"/>
      <c r="BJO29" s="60"/>
      <c r="BJP29" s="60"/>
      <c r="BJQ29" s="60"/>
      <c r="BJR29" s="60"/>
      <c r="BJS29" s="60"/>
      <c r="BJT29" s="60"/>
      <c r="BJU29" s="60"/>
      <c r="BJV29" s="60"/>
      <c r="BJW29" s="60"/>
      <c r="BJX29" s="60"/>
      <c r="BJY29" s="60"/>
      <c r="BJZ29" s="60"/>
      <c r="BKA29" s="60"/>
      <c r="BKB29" s="60"/>
      <c r="BKC29" s="60"/>
      <c r="BKD29" s="60"/>
      <c r="BKE29" s="60"/>
      <c r="BKF29" s="60"/>
      <c r="BKG29" s="60"/>
      <c r="BKH29" s="60"/>
      <c r="BKI29" s="60"/>
      <c r="BKJ29" s="60"/>
      <c r="BKK29" s="60"/>
      <c r="BKL29" s="60"/>
      <c r="BKM29" s="60"/>
      <c r="BKN29" s="60"/>
      <c r="BKO29" s="60"/>
      <c r="BKP29" s="60"/>
      <c r="BKQ29" s="60"/>
      <c r="BKR29" s="60"/>
      <c r="BKS29" s="60"/>
      <c r="BKT29" s="60"/>
      <c r="BKU29" s="60"/>
      <c r="BKV29" s="60"/>
      <c r="BKW29" s="60"/>
      <c r="BKX29" s="60"/>
      <c r="BKY29" s="60"/>
      <c r="BKZ29" s="60"/>
      <c r="BLA29" s="60"/>
      <c r="BLB29" s="60"/>
      <c r="BLC29" s="60"/>
      <c r="BLD29" s="60"/>
      <c r="BLE29" s="60"/>
      <c r="BLF29" s="60"/>
      <c r="BLG29" s="60"/>
      <c r="BLH29" s="60"/>
      <c r="BLI29" s="60"/>
      <c r="BLJ29" s="60"/>
      <c r="BLK29" s="60"/>
      <c r="BLL29" s="60"/>
      <c r="BLM29" s="60"/>
      <c r="BLN29" s="60"/>
      <c r="BLO29" s="60"/>
      <c r="BLP29" s="60"/>
      <c r="BLQ29" s="60"/>
      <c r="BLR29" s="60"/>
      <c r="BLS29" s="60"/>
      <c r="BLT29" s="60"/>
      <c r="BLU29" s="60"/>
      <c r="BLV29" s="60"/>
      <c r="BLW29" s="60"/>
      <c r="BLX29" s="60"/>
      <c r="BLY29" s="60"/>
      <c r="BLZ29" s="60"/>
      <c r="BMA29" s="60"/>
      <c r="BMB29" s="60"/>
      <c r="BMC29" s="60"/>
      <c r="BMD29" s="60"/>
      <c r="BME29" s="60"/>
      <c r="BMF29" s="60"/>
      <c r="BMG29" s="60"/>
      <c r="BMH29" s="60"/>
      <c r="BMI29" s="60"/>
      <c r="BMJ29" s="60"/>
      <c r="BMK29" s="60"/>
      <c r="BML29" s="60"/>
      <c r="BMM29" s="60"/>
      <c r="BMN29" s="60"/>
      <c r="BMO29" s="60"/>
      <c r="BMP29" s="60"/>
      <c r="BMQ29" s="60"/>
      <c r="BMR29" s="60"/>
      <c r="BMS29" s="60"/>
      <c r="BMT29" s="60"/>
      <c r="BMU29" s="60"/>
      <c r="BMV29" s="60"/>
      <c r="BMW29" s="60"/>
      <c r="BMX29" s="60"/>
      <c r="BMY29" s="60"/>
      <c r="BMZ29" s="60"/>
      <c r="BNA29" s="60"/>
      <c r="BNB29" s="60"/>
      <c r="BNC29" s="60"/>
      <c r="BND29" s="60"/>
      <c r="BNE29" s="60"/>
      <c r="BNF29" s="60"/>
      <c r="BNG29" s="60"/>
      <c r="BNH29" s="60"/>
      <c r="BNI29" s="60"/>
      <c r="BNJ29" s="60"/>
      <c r="BNK29" s="60"/>
      <c r="BNL29" s="60"/>
      <c r="BNM29" s="60"/>
      <c r="BNN29" s="60"/>
      <c r="BNO29" s="60"/>
      <c r="BNP29" s="60"/>
      <c r="BNQ29" s="60"/>
      <c r="BNR29" s="60"/>
      <c r="BNS29" s="60"/>
      <c r="BNT29" s="60"/>
      <c r="BNU29" s="60"/>
      <c r="BNV29" s="60"/>
      <c r="BNW29" s="60"/>
      <c r="BNX29" s="60"/>
      <c r="BNY29" s="60"/>
      <c r="BNZ29" s="60"/>
      <c r="BOA29" s="60"/>
      <c r="BOB29" s="60"/>
      <c r="BOC29" s="60"/>
      <c r="BOD29" s="60"/>
      <c r="BOE29" s="60"/>
      <c r="BOF29" s="60"/>
      <c r="BOG29" s="60"/>
      <c r="BOH29" s="60"/>
      <c r="BOI29" s="60"/>
      <c r="BOJ29" s="60"/>
      <c r="BOK29" s="60"/>
      <c r="BOL29" s="60"/>
      <c r="BOM29" s="60"/>
      <c r="BON29" s="60"/>
      <c r="BOO29" s="60"/>
      <c r="BOP29" s="60"/>
      <c r="BOQ29" s="60"/>
      <c r="BOR29" s="60"/>
      <c r="BOS29" s="60"/>
      <c r="BOT29" s="60"/>
      <c r="BOU29" s="60"/>
      <c r="BOV29" s="60"/>
      <c r="BOW29" s="60"/>
      <c r="BOX29" s="60"/>
      <c r="BOY29" s="60"/>
      <c r="BOZ29" s="60"/>
      <c r="BPA29" s="60"/>
      <c r="BPB29" s="60"/>
      <c r="BPC29" s="60"/>
      <c r="BPD29" s="60"/>
      <c r="BPE29" s="60"/>
      <c r="BPF29" s="60"/>
      <c r="BPG29" s="60"/>
      <c r="BPH29" s="60"/>
      <c r="BPI29" s="60"/>
      <c r="BPJ29" s="60"/>
      <c r="BPK29" s="60"/>
      <c r="BPL29" s="60"/>
      <c r="BPM29" s="60"/>
      <c r="BPN29" s="60"/>
      <c r="BPO29" s="60"/>
      <c r="BPP29" s="60"/>
      <c r="BPQ29" s="60"/>
      <c r="BPR29" s="60"/>
      <c r="BPS29" s="60"/>
      <c r="BPT29" s="60"/>
      <c r="BPU29" s="60"/>
      <c r="BPV29" s="60"/>
      <c r="BPW29" s="60"/>
      <c r="BPX29" s="60"/>
      <c r="BPY29" s="60"/>
      <c r="BPZ29" s="60"/>
      <c r="BQA29" s="60"/>
      <c r="BQB29" s="60"/>
      <c r="BQC29" s="60"/>
      <c r="BQD29" s="60"/>
      <c r="BQE29" s="60"/>
      <c r="BQF29" s="60"/>
      <c r="BQG29" s="60"/>
      <c r="BQH29" s="60"/>
      <c r="BQI29" s="60"/>
      <c r="BQJ29" s="60"/>
      <c r="BQK29" s="60"/>
      <c r="BQL29" s="60"/>
      <c r="BQM29" s="60"/>
      <c r="BQN29" s="60"/>
      <c r="BQO29" s="60"/>
      <c r="BQP29" s="60"/>
      <c r="BQQ29" s="60"/>
      <c r="BQR29" s="60"/>
      <c r="BQS29" s="60"/>
      <c r="BQT29" s="60"/>
      <c r="BQU29" s="60"/>
      <c r="BQV29" s="60"/>
      <c r="BQW29" s="60"/>
      <c r="BQX29" s="60"/>
      <c r="BQY29" s="60"/>
      <c r="BQZ29" s="60"/>
      <c r="BRA29" s="60"/>
      <c r="BRB29" s="60"/>
      <c r="BRC29" s="60"/>
      <c r="BRD29" s="60"/>
      <c r="BRE29" s="60"/>
      <c r="BRF29" s="60"/>
      <c r="BRG29" s="60"/>
      <c r="BRH29" s="60"/>
      <c r="BRI29" s="60"/>
      <c r="BRJ29" s="60"/>
      <c r="BRK29" s="60"/>
      <c r="BRL29" s="60"/>
      <c r="BRM29" s="60"/>
      <c r="BRN29" s="60"/>
      <c r="BRO29" s="60"/>
      <c r="BRP29" s="60"/>
      <c r="BRQ29" s="60"/>
      <c r="BRR29" s="60"/>
      <c r="BRS29" s="60"/>
      <c r="BRT29" s="60"/>
      <c r="BRU29" s="60"/>
      <c r="BRV29" s="60"/>
      <c r="BRW29" s="60"/>
      <c r="BRX29" s="60"/>
      <c r="BRY29" s="60"/>
      <c r="BRZ29" s="60"/>
      <c r="BSA29" s="60"/>
      <c r="BSB29" s="60"/>
      <c r="BSC29" s="60"/>
      <c r="BSD29" s="60"/>
      <c r="BSE29" s="60"/>
      <c r="BSF29" s="60"/>
      <c r="BSG29" s="60"/>
      <c r="BSH29" s="60"/>
      <c r="BSI29" s="60"/>
      <c r="BSJ29" s="60"/>
      <c r="BSK29" s="60"/>
      <c r="BSL29" s="60"/>
      <c r="BSM29" s="60"/>
      <c r="BSN29" s="60"/>
      <c r="BSO29" s="60"/>
      <c r="BSP29" s="60"/>
      <c r="BSQ29" s="60"/>
      <c r="BSR29" s="60"/>
      <c r="BSS29" s="60"/>
      <c r="BST29" s="60"/>
      <c r="BSU29" s="60"/>
      <c r="BSV29" s="60"/>
      <c r="BSW29" s="60"/>
      <c r="BSX29" s="60"/>
      <c r="BSY29" s="60"/>
      <c r="BSZ29" s="60"/>
      <c r="BTA29" s="60"/>
      <c r="BTB29" s="60"/>
      <c r="BTC29" s="60"/>
      <c r="BTD29" s="60"/>
      <c r="BTE29" s="60"/>
      <c r="BTF29" s="60"/>
      <c r="BTG29" s="60"/>
      <c r="BTH29" s="60"/>
      <c r="BTI29" s="60"/>
      <c r="BTJ29" s="60"/>
      <c r="BTK29" s="60"/>
      <c r="BTL29" s="60"/>
      <c r="BTM29" s="60"/>
      <c r="BTN29" s="60"/>
      <c r="BTO29" s="60"/>
      <c r="BTP29" s="60"/>
      <c r="BTQ29" s="60"/>
      <c r="BTR29" s="60"/>
      <c r="BTS29" s="60"/>
      <c r="BTT29" s="60"/>
      <c r="BTU29" s="60"/>
      <c r="BTV29" s="60"/>
      <c r="BTW29" s="60"/>
      <c r="BTX29" s="60"/>
      <c r="BTY29" s="60"/>
      <c r="BTZ29" s="60"/>
      <c r="BUA29" s="60"/>
      <c r="BUB29" s="60"/>
      <c r="BUC29" s="60"/>
      <c r="BUD29" s="60"/>
      <c r="BUE29" s="60"/>
      <c r="BUF29" s="60"/>
      <c r="BUG29" s="60"/>
      <c r="BUH29" s="60"/>
      <c r="BUI29" s="60"/>
      <c r="BUJ29" s="60"/>
      <c r="BUK29" s="60"/>
      <c r="BUL29" s="60"/>
      <c r="BUM29" s="60"/>
      <c r="BUN29" s="60"/>
      <c r="BUO29" s="60"/>
      <c r="BUP29" s="60"/>
      <c r="BUQ29" s="60"/>
      <c r="BUR29" s="60"/>
      <c r="BUS29" s="60"/>
      <c r="BUT29" s="60"/>
      <c r="BUU29" s="60"/>
      <c r="BUV29" s="60"/>
      <c r="BUW29" s="60"/>
      <c r="BUX29" s="60"/>
      <c r="BUY29" s="60"/>
      <c r="BUZ29" s="60"/>
      <c r="BVA29" s="60"/>
      <c r="BVB29" s="60"/>
      <c r="BVC29" s="60"/>
      <c r="BVD29" s="60"/>
      <c r="BVE29" s="60"/>
      <c r="BVF29" s="60"/>
      <c r="BVG29" s="60"/>
      <c r="BVH29" s="60"/>
      <c r="BVI29" s="60"/>
      <c r="BVJ29" s="60"/>
      <c r="BVK29" s="60"/>
      <c r="BVL29" s="60"/>
      <c r="BVM29" s="60"/>
      <c r="BVN29" s="60"/>
      <c r="BVO29" s="60"/>
      <c r="BVP29" s="60"/>
      <c r="BVQ29" s="60"/>
      <c r="BVR29" s="60"/>
      <c r="BVS29" s="60"/>
      <c r="BVT29" s="60"/>
      <c r="BVU29" s="60"/>
      <c r="BVV29" s="60"/>
      <c r="BVW29" s="60"/>
      <c r="BVX29" s="60"/>
      <c r="BVY29" s="60"/>
      <c r="BVZ29" s="60"/>
      <c r="BWA29" s="60"/>
      <c r="BWB29" s="60"/>
      <c r="BWC29" s="60"/>
      <c r="BWD29" s="60"/>
      <c r="BWE29" s="60"/>
      <c r="BWF29" s="60"/>
      <c r="BWG29" s="60"/>
      <c r="BWH29" s="60"/>
      <c r="BWI29" s="60"/>
      <c r="BWJ29" s="60"/>
      <c r="BWK29" s="60"/>
      <c r="BWL29" s="60"/>
      <c r="BWM29" s="60"/>
      <c r="BWN29" s="60"/>
      <c r="BWO29" s="60"/>
      <c r="BWP29" s="60"/>
      <c r="BWQ29" s="60"/>
      <c r="BWR29" s="60"/>
      <c r="BWS29" s="60"/>
      <c r="BWT29" s="60"/>
      <c r="BWU29" s="60"/>
      <c r="BWV29" s="60"/>
      <c r="BWW29" s="60"/>
      <c r="BWX29" s="60"/>
      <c r="BWY29" s="60"/>
      <c r="BWZ29" s="60"/>
      <c r="BXA29" s="60"/>
      <c r="BXB29" s="60"/>
      <c r="BXC29" s="60"/>
      <c r="BXD29" s="60"/>
      <c r="BXE29" s="60"/>
      <c r="BXF29" s="60"/>
      <c r="BXG29" s="60"/>
      <c r="BXH29" s="60"/>
      <c r="BXI29" s="60"/>
      <c r="BXJ29" s="60"/>
      <c r="BXK29" s="60"/>
      <c r="BXL29" s="60"/>
      <c r="BXM29" s="60"/>
      <c r="BXN29" s="60"/>
      <c r="BXO29" s="60"/>
      <c r="BXP29" s="60"/>
      <c r="BXQ29" s="60"/>
      <c r="BXR29" s="60"/>
      <c r="BXS29" s="60"/>
      <c r="BXT29" s="60"/>
      <c r="BXU29" s="60"/>
      <c r="BXV29" s="60"/>
      <c r="BXW29" s="60"/>
      <c r="BXX29" s="60"/>
      <c r="BXY29" s="60"/>
      <c r="BXZ29" s="60"/>
      <c r="BYA29" s="60"/>
      <c r="BYB29" s="60"/>
      <c r="BYC29" s="60"/>
      <c r="BYD29" s="60"/>
      <c r="BYE29" s="60"/>
      <c r="BYF29" s="60"/>
      <c r="BYG29" s="60"/>
      <c r="BYH29" s="60"/>
      <c r="BYI29" s="60"/>
      <c r="BYJ29" s="60"/>
      <c r="BYK29" s="60"/>
      <c r="BYL29" s="60"/>
      <c r="BYM29" s="60"/>
      <c r="BYN29" s="60"/>
      <c r="BYO29" s="60"/>
      <c r="BYP29" s="60"/>
      <c r="BYQ29" s="60"/>
      <c r="BYR29" s="60"/>
      <c r="BYS29" s="60"/>
      <c r="BYT29" s="60"/>
      <c r="BYU29" s="60"/>
      <c r="BYV29" s="60"/>
      <c r="BYW29" s="60"/>
      <c r="BYX29" s="60"/>
      <c r="BYY29" s="60"/>
      <c r="BYZ29" s="60"/>
      <c r="BZA29" s="60"/>
      <c r="BZB29" s="60"/>
      <c r="BZC29" s="60"/>
      <c r="BZD29" s="60"/>
      <c r="BZE29" s="60"/>
      <c r="BZF29" s="60"/>
      <c r="BZG29" s="60"/>
      <c r="BZH29" s="60"/>
      <c r="BZI29" s="60"/>
      <c r="BZJ29" s="60"/>
      <c r="BZK29" s="60"/>
      <c r="BZL29" s="60"/>
      <c r="BZM29" s="60"/>
      <c r="BZN29" s="60"/>
      <c r="BZO29" s="60"/>
      <c r="BZP29" s="60"/>
      <c r="BZQ29" s="60"/>
      <c r="BZR29" s="60"/>
      <c r="BZS29" s="60"/>
      <c r="BZT29" s="60"/>
      <c r="BZU29" s="60"/>
      <c r="BZV29" s="60"/>
      <c r="BZW29" s="60"/>
      <c r="BZX29" s="60"/>
      <c r="BZY29" s="60"/>
      <c r="BZZ29" s="60"/>
      <c r="CAA29" s="60"/>
      <c r="CAB29" s="60"/>
      <c r="CAC29" s="60"/>
      <c r="CAD29" s="60"/>
      <c r="CAE29" s="60"/>
      <c r="CAF29" s="60"/>
      <c r="CAG29" s="60"/>
      <c r="CAH29" s="60"/>
      <c r="CAI29" s="60"/>
      <c r="CAJ29" s="60"/>
      <c r="CAK29" s="60"/>
      <c r="CAL29" s="60"/>
      <c r="CAM29" s="60"/>
      <c r="CAN29" s="60"/>
      <c r="CAO29" s="60"/>
      <c r="CAP29" s="60"/>
      <c r="CAQ29" s="60"/>
      <c r="CAR29" s="60"/>
      <c r="CAS29" s="60"/>
      <c r="CAT29" s="60"/>
      <c r="CAU29" s="60"/>
      <c r="CAV29" s="60"/>
      <c r="CAW29" s="60"/>
      <c r="CAX29" s="60"/>
      <c r="CAY29" s="60"/>
      <c r="CAZ29" s="60"/>
      <c r="CBA29" s="60"/>
      <c r="CBB29" s="60"/>
      <c r="CBC29" s="60"/>
      <c r="CBD29" s="60"/>
      <c r="CBE29" s="60"/>
      <c r="CBF29" s="60"/>
      <c r="CBG29" s="60"/>
      <c r="CBH29" s="60"/>
      <c r="CBI29" s="60"/>
      <c r="CBJ29" s="60"/>
      <c r="CBK29" s="60"/>
      <c r="CBL29" s="60"/>
      <c r="CBM29" s="60"/>
      <c r="CBN29" s="60"/>
      <c r="CBO29" s="60"/>
      <c r="CBP29" s="60"/>
      <c r="CBQ29" s="60"/>
      <c r="CBR29" s="60"/>
      <c r="CBS29" s="60"/>
      <c r="CBT29" s="60"/>
      <c r="CBU29" s="60"/>
      <c r="CBV29" s="60"/>
      <c r="CBW29" s="60"/>
      <c r="CBX29" s="60"/>
      <c r="CBY29" s="60"/>
      <c r="CBZ29" s="60"/>
      <c r="CCA29" s="60"/>
      <c r="CCB29" s="60"/>
      <c r="CCC29" s="60"/>
      <c r="CCD29" s="60"/>
      <c r="CCE29" s="60"/>
      <c r="CCF29" s="60"/>
      <c r="CCG29" s="60"/>
      <c r="CCH29" s="60"/>
      <c r="CCI29" s="60"/>
      <c r="CCJ29" s="60"/>
      <c r="CCK29" s="60"/>
      <c r="CCL29" s="60"/>
      <c r="CCM29" s="60"/>
      <c r="CCN29" s="60"/>
      <c r="CCO29" s="60"/>
      <c r="CCP29" s="60"/>
      <c r="CCQ29" s="60"/>
      <c r="CCR29" s="60"/>
      <c r="CCS29" s="60"/>
      <c r="CCT29" s="60"/>
      <c r="CCU29" s="60"/>
      <c r="CCV29" s="60"/>
      <c r="CCW29" s="60"/>
      <c r="CCX29" s="60"/>
      <c r="CCY29" s="60"/>
      <c r="CCZ29" s="60"/>
      <c r="CDA29" s="60"/>
      <c r="CDB29" s="60"/>
      <c r="CDC29" s="60"/>
      <c r="CDD29" s="60"/>
      <c r="CDE29" s="60"/>
      <c r="CDF29" s="60"/>
      <c r="CDG29" s="60"/>
      <c r="CDH29" s="60"/>
      <c r="CDI29" s="60"/>
      <c r="CDJ29" s="60"/>
      <c r="CDK29" s="60"/>
      <c r="CDL29" s="60"/>
      <c r="CDM29" s="60"/>
      <c r="CDN29" s="60"/>
      <c r="CDO29" s="60"/>
      <c r="CDP29" s="60"/>
      <c r="CDQ29" s="60"/>
      <c r="CDR29" s="60"/>
      <c r="CDS29" s="60"/>
      <c r="CDT29" s="60"/>
      <c r="CDU29" s="60"/>
      <c r="CDV29" s="60"/>
      <c r="CDW29" s="60"/>
      <c r="CDX29" s="60"/>
      <c r="CDY29" s="60"/>
      <c r="CDZ29" s="60"/>
      <c r="CEA29" s="60"/>
      <c r="CEB29" s="60"/>
      <c r="CEC29" s="60"/>
      <c r="CED29" s="60"/>
      <c r="CEE29" s="60"/>
      <c r="CEF29" s="60"/>
      <c r="CEG29" s="60"/>
      <c r="CEH29" s="60"/>
      <c r="CEI29" s="60"/>
      <c r="CEJ29" s="60"/>
      <c r="CEK29" s="60"/>
      <c r="CEL29" s="60"/>
      <c r="CEM29" s="60"/>
      <c r="CEN29" s="60"/>
      <c r="CEO29" s="60"/>
      <c r="CEP29" s="60"/>
      <c r="CEQ29" s="60"/>
      <c r="CER29" s="60"/>
      <c r="CES29" s="60"/>
      <c r="CET29" s="60"/>
      <c r="CEU29" s="60"/>
      <c r="CEV29" s="60"/>
      <c r="CEW29" s="60"/>
      <c r="CEX29" s="60"/>
      <c r="CEY29" s="60"/>
      <c r="CEZ29" s="60"/>
      <c r="CFA29" s="60"/>
      <c r="CFB29" s="60"/>
      <c r="CFC29" s="60"/>
      <c r="CFD29" s="60"/>
      <c r="CFE29" s="60"/>
      <c r="CFF29" s="60"/>
      <c r="CFG29" s="60"/>
      <c r="CFH29" s="60"/>
      <c r="CFI29" s="60"/>
      <c r="CFJ29" s="60"/>
      <c r="CFK29" s="60"/>
      <c r="CFL29" s="60"/>
      <c r="CFM29" s="60"/>
      <c r="CFN29" s="60"/>
      <c r="CFO29" s="60"/>
      <c r="CFP29" s="60"/>
      <c r="CFQ29" s="60"/>
      <c r="CFR29" s="60"/>
      <c r="CFS29" s="60"/>
      <c r="CFT29" s="60"/>
      <c r="CFU29" s="60"/>
      <c r="CFV29" s="60"/>
      <c r="CFW29" s="60"/>
      <c r="CFX29" s="60"/>
      <c r="CFY29" s="60"/>
      <c r="CFZ29" s="60"/>
      <c r="CGA29" s="60"/>
      <c r="CGB29" s="60"/>
      <c r="CGC29" s="60"/>
      <c r="CGD29" s="60"/>
      <c r="CGE29" s="60"/>
      <c r="CGF29" s="60"/>
      <c r="CGG29" s="60"/>
      <c r="CGH29" s="60"/>
      <c r="CGI29" s="60"/>
      <c r="CGJ29" s="60"/>
      <c r="CGK29" s="60"/>
      <c r="CGL29" s="60"/>
      <c r="CGM29" s="60"/>
      <c r="CGN29" s="60"/>
      <c r="CGO29" s="60"/>
      <c r="CGP29" s="60"/>
      <c r="CGQ29" s="60"/>
      <c r="CGR29" s="60"/>
      <c r="CGS29" s="60"/>
      <c r="CGT29" s="60"/>
      <c r="CGU29" s="60"/>
      <c r="CGV29" s="60"/>
      <c r="CGW29" s="60"/>
      <c r="CGX29" s="60"/>
      <c r="CGY29" s="60"/>
      <c r="CGZ29" s="60"/>
      <c r="CHA29" s="60"/>
      <c r="CHB29" s="60"/>
      <c r="CHC29" s="60"/>
      <c r="CHD29" s="60"/>
      <c r="CHE29" s="60"/>
      <c r="CHF29" s="60"/>
      <c r="CHG29" s="60"/>
      <c r="CHH29" s="60"/>
      <c r="CHI29" s="60"/>
      <c r="CHJ29" s="60"/>
      <c r="CHK29" s="60"/>
      <c r="CHL29" s="60"/>
      <c r="CHM29" s="60"/>
      <c r="CHN29" s="60"/>
      <c r="CHO29" s="60"/>
      <c r="CHP29" s="60"/>
      <c r="CHQ29" s="60"/>
      <c r="CHR29" s="60"/>
      <c r="CHS29" s="60"/>
      <c r="CHT29" s="60"/>
      <c r="CHU29" s="60"/>
      <c r="CHV29" s="60"/>
      <c r="CHW29" s="60"/>
      <c r="CHX29" s="60"/>
      <c r="CHY29" s="60"/>
      <c r="CHZ29" s="60"/>
      <c r="CIA29" s="60"/>
      <c r="CIB29" s="60"/>
      <c r="CIC29" s="60"/>
      <c r="CID29" s="60"/>
      <c r="CIE29" s="60"/>
      <c r="CIF29" s="60"/>
      <c r="CIG29" s="60"/>
      <c r="CIH29" s="60"/>
      <c r="CII29" s="60"/>
      <c r="CIJ29" s="60"/>
      <c r="CIK29" s="60"/>
      <c r="CIL29" s="60"/>
      <c r="CIM29" s="60"/>
      <c r="CIN29" s="60"/>
      <c r="CIO29" s="60"/>
      <c r="CIP29" s="60"/>
      <c r="CIQ29" s="60"/>
      <c r="CIR29" s="60"/>
      <c r="CIS29" s="60"/>
      <c r="CIT29" s="60"/>
      <c r="CIU29" s="60"/>
      <c r="CIV29" s="60"/>
      <c r="CIW29" s="60"/>
      <c r="CIX29" s="60"/>
      <c r="CIY29" s="60"/>
      <c r="CIZ29" s="60"/>
      <c r="CJA29" s="60"/>
      <c r="CJB29" s="60"/>
      <c r="CJC29" s="60"/>
      <c r="CJD29" s="60"/>
      <c r="CJE29" s="60"/>
      <c r="CJF29" s="60"/>
      <c r="CJG29" s="60"/>
      <c r="CJH29" s="60"/>
      <c r="CJI29" s="60"/>
      <c r="CJJ29" s="60"/>
      <c r="CJK29" s="60"/>
      <c r="CJL29" s="60"/>
      <c r="CJM29" s="60"/>
      <c r="CJN29" s="60"/>
      <c r="CJO29" s="60"/>
      <c r="CJP29" s="60"/>
      <c r="CJQ29" s="60"/>
      <c r="CJR29" s="60"/>
      <c r="CJS29" s="60"/>
      <c r="CJT29" s="60"/>
      <c r="CJU29" s="60"/>
      <c r="CJV29" s="60"/>
      <c r="CJW29" s="60"/>
      <c r="CJX29" s="60"/>
      <c r="CJY29" s="60"/>
      <c r="CJZ29" s="60"/>
      <c r="CKA29" s="60"/>
      <c r="CKB29" s="60"/>
      <c r="CKC29" s="60"/>
      <c r="CKD29" s="60"/>
      <c r="CKE29" s="60"/>
      <c r="CKF29" s="60"/>
      <c r="CKG29" s="60"/>
      <c r="CKH29" s="60"/>
      <c r="CKI29" s="60"/>
      <c r="CKJ29" s="60"/>
      <c r="CKK29" s="60"/>
      <c r="CKL29" s="60"/>
      <c r="CKM29" s="60"/>
      <c r="CKN29" s="60"/>
      <c r="CKO29" s="60"/>
      <c r="CKP29" s="60"/>
      <c r="CKQ29" s="60"/>
      <c r="CKR29" s="60"/>
      <c r="CKS29" s="60"/>
      <c r="CKT29" s="60"/>
      <c r="CKU29" s="60"/>
      <c r="CKV29" s="60"/>
      <c r="CKW29" s="60"/>
      <c r="CKX29" s="60"/>
      <c r="CKY29" s="60"/>
      <c r="CKZ29" s="60"/>
      <c r="CLA29" s="60"/>
      <c r="CLB29" s="60"/>
      <c r="CLC29" s="60"/>
      <c r="CLD29" s="60"/>
      <c r="CLE29" s="60"/>
      <c r="CLF29" s="60"/>
      <c r="CLG29" s="60"/>
      <c r="CLH29" s="60"/>
      <c r="CLI29" s="60"/>
      <c r="CLJ29" s="60"/>
      <c r="CLK29" s="60"/>
      <c r="CLL29" s="60"/>
      <c r="CLM29" s="60"/>
      <c r="CLN29" s="60"/>
      <c r="CLO29" s="60"/>
      <c r="CLP29" s="60"/>
      <c r="CLQ29" s="60"/>
      <c r="CLR29" s="60"/>
      <c r="CLS29" s="60"/>
      <c r="CLT29" s="60"/>
      <c r="CLU29" s="60"/>
      <c r="CLV29" s="60"/>
      <c r="CLW29" s="60"/>
      <c r="CLX29" s="60"/>
      <c r="CLY29" s="60"/>
      <c r="CLZ29" s="60"/>
      <c r="CMA29" s="60"/>
      <c r="CMB29" s="60"/>
      <c r="CMC29" s="60"/>
      <c r="CMD29" s="60"/>
      <c r="CME29" s="60"/>
      <c r="CMF29" s="60"/>
      <c r="CMG29" s="60"/>
      <c r="CMH29" s="60"/>
      <c r="CMI29" s="60"/>
      <c r="CMJ29" s="60"/>
      <c r="CMK29" s="60"/>
      <c r="CML29" s="60"/>
      <c r="CMM29" s="60"/>
      <c r="CMN29" s="60"/>
      <c r="CMO29" s="60"/>
      <c r="CMP29" s="60"/>
      <c r="CMQ29" s="60"/>
      <c r="CMR29" s="60"/>
      <c r="CMS29" s="60"/>
      <c r="CMT29" s="60"/>
      <c r="CMU29" s="60"/>
      <c r="CMV29" s="60"/>
      <c r="CMW29" s="60"/>
      <c r="CMX29" s="60"/>
      <c r="CMY29" s="60"/>
      <c r="CMZ29" s="60"/>
      <c r="CNA29" s="60"/>
      <c r="CNB29" s="60"/>
      <c r="CNC29" s="60"/>
      <c r="CND29" s="60"/>
      <c r="CNE29" s="60"/>
      <c r="CNF29" s="60"/>
      <c r="CNG29" s="60"/>
      <c r="CNH29" s="60"/>
      <c r="CNI29" s="60"/>
      <c r="CNJ29" s="60"/>
      <c r="CNK29" s="60"/>
      <c r="CNL29" s="60"/>
      <c r="CNM29" s="60"/>
      <c r="CNN29" s="60"/>
      <c r="CNO29" s="60"/>
      <c r="CNP29" s="60"/>
      <c r="CNQ29" s="60"/>
      <c r="CNR29" s="60"/>
      <c r="CNS29" s="60"/>
      <c r="CNT29" s="60"/>
      <c r="CNU29" s="60"/>
      <c r="CNV29" s="60"/>
      <c r="CNW29" s="60"/>
      <c r="CNX29" s="60"/>
      <c r="CNY29" s="60"/>
      <c r="CNZ29" s="60"/>
      <c r="COA29" s="60"/>
      <c r="COB29" s="60"/>
      <c r="COC29" s="60"/>
      <c r="COD29" s="60"/>
      <c r="COE29" s="60"/>
      <c r="COF29" s="60"/>
      <c r="COG29" s="60"/>
      <c r="COH29" s="60"/>
      <c r="COI29" s="60"/>
      <c r="COJ29" s="60"/>
      <c r="COK29" s="60"/>
      <c r="COL29" s="60"/>
      <c r="COM29" s="60"/>
      <c r="CON29" s="60"/>
      <c r="COO29" s="60"/>
      <c r="COP29" s="60"/>
      <c r="COQ29" s="60"/>
      <c r="COR29" s="60"/>
      <c r="COS29" s="60"/>
      <c r="COT29" s="60"/>
      <c r="COU29" s="60"/>
      <c r="COV29" s="60"/>
      <c r="COW29" s="60"/>
      <c r="COX29" s="60"/>
      <c r="COY29" s="60"/>
      <c r="COZ29" s="60"/>
      <c r="CPA29" s="60"/>
      <c r="CPB29" s="60"/>
      <c r="CPC29" s="60"/>
      <c r="CPD29" s="60"/>
      <c r="CPE29" s="60"/>
      <c r="CPF29" s="60"/>
      <c r="CPG29" s="60"/>
      <c r="CPH29" s="60"/>
      <c r="CPI29" s="60"/>
      <c r="CPJ29" s="60"/>
      <c r="CPK29" s="60"/>
      <c r="CPL29" s="60"/>
      <c r="CPM29" s="60"/>
      <c r="CPN29" s="60"/>
      <c r="CPO29" s="60"/>
      <c r="CPP29" s="60"/>
      <c r="CPQ29" s="60"/>
      <c r="CPR29" s="60"/>
      <c r="CPS29" s="60"/>
      <c r="CPT29" s="60"/>
      <c r="CPU29" s="60"/>
      <c r="CPV29" s="60"/>
      <c r="CPW29" s="60"/>
      <c r="CPX29" s="60"/>
      <c r="CPY29" s="60"/>
      <c r="CPZ29" s="60"/>
      <c r="CQA29" s="60"/>
      <c r="CQB29" s="60"/>
      <c r="CQC29" s="60"/>
      <c r="CQD29" s="60"/>
      <c r="CQE29" s="60"/>
      <c r="CQF29" s="60"/>
      <c r="CQG29" s="60"/>
      <c r="CQH29" s="60"/>
      <c r="CQI29" s="60"/>
      <c r="CQJ29" s="60"/>
      <c r="CQK29" s="60"/>
      <c r="CQL29" s="60"/>
      <c r="CQM29" s="60"/>
      <c r="CQN29" s="60"/>
      <c r="CQO29" s="60"/>
      <c r="CQP29" s="60"/>
      <c r="CQQ29" s="60"/>
      <c r="CQR29" s="60"/>
      <c r="CQS29" s="60"/>
      <c r="CQT29" s="60"/>
      <c r="CQU29" s="60"/>
      <c r="CQV29" s="60"/>
      <c r="CQW29" s="60"/>
      <c r="CQX29" s="60"/>
      <c r="CQY29" s="60"/>
      <c r="CQZ29" s="60"/>
      <c r="CRA29" s="60"/>
      <c r="CRB29" s="60"/>
      <c r="CRC29" s="60"/>
      <c r="CRD29" s="60"/>
      <c r="CRE29" s="60"/>
      <c r="CRF29" s="60"/>
      <c r="CRG29" s="60"/>
      <c r="CRH29" s="60"/>
      <c r="CRI29" s="60"/>
      <c r="CRJ29" s="60"/>
      <c r="CRK29" s="60"/>
      <c r="CRL29" s="60"/>
      <c r="CRM29" s="60"/>
      <c r="CRN29" s="60"/>
      <c r="CRO29" s="60"/>
      <c r="CRP29" s="60"/>
      <c r="CRQ29" s="60"/>
      <c r="CRR29" s="60"/>
      <c r="CRS29" s="60"/>
      <c r="CRT29" s="60"/>
      <c r="CRU29" s="60"/>
      <c r="CRV29" s="60"/>
      <c r="CRW29" s="60"/>
      <c r="CRX29" s="60"/>
      <c r="CRY29" s="60"/>
      <c r="CRZ29" s="60"/>
      <c r="CSA29" s="60"/>
      <c r="CSB29" s="60"/>
      <c r="CSC29" s="60"/>
      <c r="CSD29" s="60"/>
      <c r="CSE29" s="60"/>
      <c r="CSF29" s="60"/>
      <c r="CSG29" s="60"/>
      <c r="CSH29" s="60"/>
      <c r="CSI29" s="60"/>
      <c r="CSJ29" s="60"/>
      <c r="CSK29" s="60"/>
      <c r="CSL29" s="60"/>
      <c r="CSM29" s="60"/>
      <c r="CSN29" s="60"/>
      <c r="CSO29" s="60"/>
      <c r="CSP29" s="60"/>
      <c r="CSQ29" s="60"/>
      <c r="CSR29" s="60"/>
      <c r="CSS29" s="60"/>
      <c r="CST29" s="60"/>
      <c r="CSU29" s="60"/>
      <c r="CSV29" s="60"/>
      <c r="CSW29" s="60"/>
      <c r="CSX29" s="60"/>
      <c r="CSY29" s="60"/>
      <c r="CSZ29" s="60"/>
      <c r="CTA29" s="60"/>
      <c r="CTB29" s="60"/>
      <c r="CTC29" s="60"/>
      <c r="CTD29" s="60"/>
      <c r="CTE29" s="60"/>
      <c r="CTF29" s="60"/>
      <c r="CTG29" s="60"/>
      <c r="CTH29" s="60"/>
      <c r="CTI29" s="60"/>
      <c r="CTJ29" s="60"/>
      <c r="CTK29" s="60"/>
      <c r="CTL29" s="60"/>
      <c r="CTM29" s="60"/>
      <c r="CTN29" s="60"/>
      <c r="CTO29" s="60"/>
      <c r="CTP29" s="60"/>
      <c r="CTQ29" s="60"/>
      <c r="CTR29" s="60"/>
      <c r="CTS29" s="60"/>
      <c r="CTT29" s="60"/>
      <c r="CTU29" s="60"/>
      <c r="CTV29" s="60"/>
      <c r="CTW29" s="60"/>
      <c r="CTX29" s="60"/>
      <c r="CTY29" s="60"/>
      <c r="CTZ29" s="60"/>
      <c r="CUA29" s="60"/>
      <c r="CUB29" s="60"/>
      <c r="CUC29" s="60"/>
      <c r="CUD29" s="60"/>
      <c r="CUE29" s="60"/>
      <c r="CUF29" s="60"/>
      <c r="CUG29" s="60"/>
      <c r="CUH29" s="60"/>
      <c r="CUI29" s="60"/>
      <c r="CUJ29" s="60"/>
      <c r="CUK29" s="60"/>
      <c r="CUL29" s="60"/>
      <c r="CUM29" s="60"/>
      <c r="CUN29" s="60"/>
      <c r="CUO29" s="60"/>
      <c r="CUP29" s="60"/>
      <c r="CUQ29" s="60"/>
      <c r="CUR29" s="60"/>
      <c r="CUS29" s="60"/>
      <c r="CUT29" s="60"/>
      <c r="CUU29" s="60"/>
      <c r="CUV29" s="60"/>
      <c r="CUW29" s="60"/>
      <c r="CUX29" s="60"/>
      <c r="CUY29" s="60"/>
      <c r="CUZ29" s="60"/>
      <c r="CVA29" s="60"/>
      <c r="CVB29" s="60"/>
      <c r="CVC29" s="60"/>
      <c r="CVD29" s="60"/>
      <c r="CVE29" s="60"/>
      <c r="CVF29" s="60"/>
      <c r="CVG29" s="60"/>
      <c r="CVH29" s="60"/>
      <c r="CVI29" s="60"/>
      <c r="CVJ29" s="60"/>
      <c r="CVK29" s="60"/>
      <c r="CVL29" s="60"/>
      <c r="CVM29" s="60"/>
      <c r="CVN29" s="60"/>
      <c r="CVO29" s="60"/>
      <c r="CVP29" s="60"/>
      <c r="CVQ29" s="60"/>
      <c r="CVR29" s="60"/>
      <c r="CVS29" s="60"/>
      <c r="CVT29" s="60"/>
      <c r="CVU29" s="60"/>
      <c r="CVV29" s="60"/>
      <c r="CVW29" s="60"/>
      <c r="CVX29" s="60"/>
      <c r="CVY29" s="60"/>
      <c r="CVZ29" s="60"/>
      <c r="CWA29" s="60"/>
      <c r="CWB29" s="60"/>
      <c r="CWC29" s="60"/>
      <c r="CWD29" s="60"/>
      <c r="CWE29" s="60"/>
      <c r="CWF29" s="60"/>
      <c r="CWG29" s="60"/>
      <c r="CWH29" s="60"/>
      <c r="CWI29" s="60"/>
      <c r="CWJ29" s="60"/>
      <c r="CWK29" s="60"/>
      <c r="CWL29" s="60"/>
      <c r="CWM29" s="60"/>
      <c r="CWN29" s="60"/>
      <c r="CWO29" s="60"/>
      <c r="CWP29" s="60"/>
      <c r="CWQ29" s="60"/>
      <c r="CWR29" s="60"/>
      <c r="CWS29" s="60"/>
      <c r="CWT29" s="60"/>
      <c r="CWU29" s="60"/>
      <c r="CWV29" s="60"/>
      <c r="CWW29" s="60"/>
      <c r="CWX29" s="60"/>
      <c r="CWY29" s="60"/>
      <c r="CWZ29" s="60"/>
      <c r="CXA29" s="60"/>
      <c r="CXB29" s="60"/>
      <c r="CXC29" s="60"/>
      <c r="CXD29" s="60"/>
      <c r="CXE29" s="60"/>
      <c r="CXF29" s="60"/>
      <c r="CXG29" s="60"/>
      <c r="CXH29" s="60"/>
      <c r="CXI29" s="60"/>
      <c r="CXJ29" s="60"/>
      <c r="CXK29" s="60"/>
      <c r="CXL29" s="60"/>
      <c r="CXM29" s="60"/>
      <c r="CXN29" s="60"/>
      <c r="CXO29" s="60"/>
      <c r="CXP29" s="60"/>
      <c r="CXQ29" s="60"/>
      <c r="CXR29" s="60"/>
      <c r="CXS29" s="60"/>
      <c r="CXT29" s="60"/>
      <c r="CXU29" s="60"/>
      <c r="CXV29" s="60"/>
      <c r="CXW29" s="60"/>
      <c r="CXX29" s="60"/>
      <c r="CXY29" s="60"/>
      <c r="CXZ29" s="60"/>
      <c r="CYA29" s="60"/>
      <c r="CYB29" s="60"/>
      <c r="CYC29" s="60"/>
      <c r="CYD29" s="60"/>
      <c r="CYE29" s="60"/>
      <c r="CYF29" s="60"/>
      <c r="CYG29" s="60"/>
      <c r="CYH29" s="60"/>
      <c r="CYI29" s="60"/>
      <c r="CYJ29" s="60"/>
      <c r="CYK29" s="60"/>
      <c r="CYL29" s="60"/>
      <c r="CYM29" s="60"/>
      <c r="CYN29" s="60"/>
      <c r="CYO29" s="60"/>
      <c r="CYP29" s="60"/>
      <c r="CYQ29" s="60"/>
      <c r="CYR29" s="60"/>
      <c r="CYS29" s="60"/>
      <c r="CYT29" s="60"/>
      <c r="CYU29" s="60"/>
      <c r="CYV29" s="60"/>
      <c r="CYW29" s="60"/>
      <c r="CYX29" s="60"/>
      <c r="CYY29" s="60"/>
      <c r="CYZ29" s="60"/>
      <c r="CZA29" s="60"/>
      <c r="CZB29" s="60"/>
      <c r="CZC29" s="60"/>
      <c r="CZD29" s="60"/>
      <c r="CZE29" s="60"/>
      <c r="CZF29" s="60"/>
      <c r="CZG29" s="60"/>
      <c r="CZH29" s="60"/>
      <c r="CZI29" s="60"/>
      <c r="CZJ29" s="60"/>
      <c r="CZK29" s="60"/>
      <c r="CZL29" s="60"/>
      <c r="CZM29" s="60"/>
      <c r="CZN29" s="60"/>
      <c r="CZO29" s="60"/>
      <c r="CZP29" s="60"/>
      <c r="CZQ29" s="60"/>
      <c r="CZR29" s="60"/>
      <c r="CZS29" s="60"/>
      <c r="CZT29" s="60"/>
      <c r="CZU29" s="60"/>
      <c r="CZV29" s="60"/>
      <c r="CZW29" s="60"/>
      <c r="CZX29" s="60"/>
      <c r="CZY29" s="60"/>
      <c r="CZZ29" s="60"/>
      <c r="DAA29" s="60"/>
      <c r="DAB29" s="60"/>
      <c r="DAC29" s="60"/>
      <c r="DAD29" s="60"/>
      <c r="DAE29" s="60"/>
      <c r="DAF29" s="60"/>
      <c r="DAG29" s="60"/>
      <c r="DAH29" s="60"/>
      <c r="DAI29" s="60"/>
      <c r="DAJ29" s="60"/>
      <c r="DAK29" s="60"/>
      <c r="DAL29" s="60"/>
      <c r="DAM29" s="60"/>
      <c r="DAN29" s="60"/>
      <c r="DAO29" s="60"/>
      <c r="DAP29" s="60"/>
      <c r="DAQ29" s="60"/>
      <c r="DAR29" s="60"/>
      <c r="DAS29" s="60"/>
      <c r="DAT29" s="60"/>
      <c r="DAU29" s="60"/>
      <c r="DAV29" s="60"/>
      <c r="DAW29" s="60"/>
      <c r="DAX29" s="60"/>
      <c r="DAY29" s="60"/>
      <c r="DAZ29" s="60"/>
      <c r="DBA29" s="60"/>
      <c r="DBB29" s="60"/>
      <c r="DBC29" s="60"/>
      <c r="DBD29" s="60"/>
      <c r="DBE29" s="60"/>
      <c r="DBF29" s="60"/>
      <c r="DBG29" s="60"/>
      <c r="DBH29" s="60"/>
      <c r="DBI29" s="60"/>
      <c r="DBJ29" s="60"/>
      <c r="DBK29" s="60"/>
      <c r="DBL29" s="60"/>
      <c r="DBM29" s="60"/>
      <c r="DBN29" s="60"/>
      <c r="DBO29" s="60"/>
      <c r="DBP29" s="60"/>
      <c r="DBQ29" s="60"/>
      <c r="DBR29" s="60"/>
      <c r="DBS29" s="60"/>
      <c r="DBT29" s="60"/>
      <c r="DBU29" s="60"/>
      <c r="DBV29" s="60"/>
      <c r="DBW29" s="60"/>
      <c r="DBX29" s="60"/>
      <c r="DBY29" s="60"/>
      <c r="DBZ29" s="60"/>
      <c r="DCA29" s="60"/>
      <c r="DCB29" s="60"/>
      <c r="DCC29" s="60"/>
      <c r="DCD29" s="60"/>
      <c r="DCE29" s="60"/>
      <c r="DCF29" s="60"/>
      <c r="DCG29" s="60"/>
      <c r="DCH29" s="60"/>
      <c r="DCI29" s="60"/>
      <c r="DCJ29" s="60"/>
      <c r="DCK29" s="60"/>
      <c r="DCL29" s="60"/>
      <c r="DCM29" s="60"/>
      <c r="DCN29" s="60"/>
      <c r="DCO29" s="60"/>
      <c r="DCP29" s="60"/>
      <c r="DCQ29" s="60"/>
      <c r="DCR29" s="60"/>
      <c r="DCS29" s="60"/>
      <c r="DCT29" s="60"/>
      <c r="DCU29" s="60"/>
      <c r="DCV29" s="60"/>
      <c r="DCW29" s="60"/>
      <c r="DCX29" s="60"/>
      <c r="DCY29" s="60"/>
      <c r="DCZ29" s="60"/>
      <c r="DDA29" s="60"/>
      <c r="DDB29" s="60"/>
      <c r="DDC29" s="60"/>
      <c r="DDD29" s="60"/>
      <c r="DDE29" s="60"/>
      <c r="DDF29" s="60"/>
      <c r="DDG29" s="60"/>
      <c r="DDH29" s="60"/>
      <c r="DDI29" s="60"/>
      <c r="DDJ29" s="60"/>
      <c r="DDK29" s="60"/>
      <c r="DDL29" s="60"/>
      <c r="DDM29" s="60"/>
      <c r="DDN29" s="60"/>
      <c r="DDO29" s="60"/>
      <c r="DDP29" s="60"/>
      <c r="DDQ29" s="60"/>
      <c r="DDR29" s="60"/>
      <c r="DDS29" s="60"/>
      <c r="DDT29" s="60"/>
      <c r="DDU29" s="60"/>
      <c r="DDV29" s="60"/>
      <c r="DDW29" s="60"/>
      <c r="DDX29" s="60"/>
      <c r="DDY29" s="60"/>
      <c r="DDZ29" s="60"/>
      <c r="DEA29" s="60"/>
      <c r="DEB29" s="60"/>
      <c r="DEC29" s="60"/>
      <c r="DED29" s="60"/>
      <c r="DEE29" s="60"/>
      <c r="DEF29" s="60"/>
      <c r="DEG29" s="60"/>
      <c r="DEH29" s="60"/>
      <c r="DEI29" s="60"/>
      <c r="DEJ29" s="60"/>
      <c r="DEK29" s="60"/>
      <c r="DEL29" s="60"/>
      <c r="DEM29" s="60"/>
      <c r="DEN29" s="60"/>
      <c r="DEO29" s="60"/>
      <c r="DEP29" s="60"/>
      <c r="DEQ29" s="60"/>
      <c r="DER29" s="60"/>
      <c r="DES29" s="60"/>
      <c r="DET29" s="60"/>
      <c r="DEU29" s="60"/>
      <c r="DEV29" s="60"/>
      <c r="DEW29" s="60"/>
      <c r="DEX29" s="60"/>
      <c r="DEY29" s="60"/>
      <c r="DEZ29" s="60"/>
      <c r="DFA29" s="60"/>
      <c r="DFB29" s="60"/>
      <c r="DFC29" s="60"/>
      <c r="DFD29" s="60"/>
      <c r="DFE29" s="60"/>
      <c r="DFF29" s="60"/>
      <c r="DFG29" s="60"/>
      <c r="DFH29" s="60"/>
      <c r="DFI29" s="60"/>
      <c r="DFJ29" s="60"/>
      <c r="DFK29" s="60"/>
      <c r="DFL29" s="60"/>
      <c r="DFM29" s="60"/>
      <c r="DFN29" s="60"/>
      <c r="DFO29" s="60"/>
      <c r="DFP29" s="60"/>
      <c r="DFQ29" s="60"/>
      <c r="DFR29" s="60"/>
      <c r="DFS29" s="60"/>
      <c r="DFT29" s="60"/>
      <c r="DFU29" s="60"/>
      <c r="DFV29" s="60"/>
      <c r="DFW29" s="60"/>
      <c r="DFX29" s="60"/>
      <c r="DFY29" s="60"/>
      <c r="DFZ29" s="60"/>
      <c r="DGA29" s="60"/>
      <c r="DGB29" s="60"/>
      <c r="DGC29" s="60"/>
      <c r="DGD29" s="60"/>
      <c r="DGE29" s="60"/>
      <c r="DGF29" s="60"/>
      <c r="DGG29" s="60"/>
      <c r="DGH29" s="60"/>
      <c r="DGI29" s="60"/>
      <c r="DGJ29" s="60"/>
      <c r="DGK29" s="60"/>
      <c r="DGL29" s="60"/>
      <c r="DGM29" s="60"/>
      <c r="DGN29" s="60"/>
      <c r="DGO29" s="60"/>
      <c r="DGP29" s="60"/>
      <c r="DGQ29" s="60"/>
      <c r="DGR29" s="60"/>
      <c r="DGS29" s="60"/>
      <c r="DGT29" s="60"/>
      <c r="DGU29" s="60"/>
      <c r="DGV29" s="60"/>
      <c r="DGW29" s="60"/>
      <c r="DGX29" s="60"/>
      <c r="DGY29" s="60"/>
      <c r="DGZ29" s="60"/>
      <c r="DHA29" s="60"/>
      <c r="DHB29" s="60"/>
      <c r="DHC29" s="60"/>
      <c r="DHD29" s="60"/>
      <c r="DHE29" s="60"/>
      <c r="DHF29" s="60"/>
      <c r="DHG29" s="60"/>
      <c r="DHH29" s="60"/>
      <c r="DHI29" s="60"/>
      <c r="DHJ29" s="60"/>
      <c r="DHK29" s="60"/>
      <c r="DHL29" s="60"/>
      <c r="DHM29" s="60"/>
      <c r="DHN29" s="60"/>
      <c r="DHO29" s="60"/>
      <c r="DHP29" s="60"/>
      <c r="DHQ29" s="60"/>
      <c r="DHR29" s="60"/>
      <c r="DHS29" s="60"/>
      <c r="DHT29" s="60"/>
      <c r="DHU29" s="60"/>
      <c r="DHV29" s="60"/>
      <c r="DHW29" s="60"/>
      <c r="DHX29" s="60"/>
      <c r="DHY29" s="60"/>
      <c r="DHZ29" s="60"/>
      <c r="DIA29" s="60"/>
      <c r="DIB29" s="60"/>
      <c r="DIC29" s="60"/>
      <c r="DID29" s="60"/>
      <c r="DIE29" s="60"/>
      <c r="DIF29" s="60"/>
      <c r="DIG29" s="60"/>
      <c r="DIH29" s="60"/>
      <c r="DII29" s="60"/>
      <c r="DIJ29" s="60"/>
      <c r="DIK29" s="60"/>
      <c r="DIL29" s="60"/>
      <c r="DIM29" s="60"/>
      <c r="DIN29" s="60"/>
      <c r="DIO29" s="60"/>
      <c r="DIP29" s="60"/>
      <c r="DIQ29" s="60"/>
      <c r="DIR29" s="60"/>
      <c r="DIS29" s="60"/>
      <c r="DIT29" s="60"/>
      <c r="DIU29" s="60"/>
      <c r="DIV29" s="60"/>
      <c r="DIW29" s="60"/>
      <c r="DIX29" s="60"/>
      <c r="DIY29" s="60"/>
      <c r="DIZ29" s="60"/>
      <c r="DJA29" s="60"/>
      <c r="DJB29" s="60"/>
      <c r="DJC29" s="60"/>
      <c r="DJD29" s="60"/>
      <c r="DJE29" s="60"/>
      <c r="DJF29" s="60"/>
      <c r="DJG29" s="60"/>
      <c r="DJH29" s="60"/>
      <c r="DJI29" s="60"/>
      <c r="DJJ29" s="60"/>
      <c r="DJK29" s="60"/>
      <c r="DJL29" s="60"/>
      <c r="DJM29" s="60"/>
      <c r="DJN29" s="60"/>
      <c r="DJO29" s="60"/>
      <c r="DJP29" s="60"/>
      <c r="DJQ29" s="60"/>
      <c r="DJR29" s="60"/>
      <c r="DJS29" s="60"/>
      <c r="DJT29" s="60"/>
      <c r="DJU29" s="60"/>
      <c r="DJV29" s="60"/>
      <c r="DJW29" s="60"/>
      <c r="DJX29" s="60"/>
      <c r="DJY29" s="60"/>
      <c r="DJZ29" s="60"/>
      <c r="DKA29" s="60"/>
      <c r="DKB29" s="60"/>
      <c r="DKC29" s="60"/>
      <c r="DKD29" s="60"/>
      <c r="DKE29" s="60"/>
      <c r="DKF29" s="60"/>
      <c r="DKG29" s="60"/>
      <c r="DKH29" s="60"/>
      <c r="DKI29" s="60"/>
      <c r="DKJ29" s="60"/>
      <c r="DKK29" s="60"/>
      <c r="DKL29" s="60"/>
      <c r="DKM29" s="60"/>
      <c r="DKN29" s="60"/>
      <c r="DKO29" s="60"/>
      <c r="DKP29" s="60"/>
      <c r="DKQ29" s="60"/>
      <c r="DKR29" s="60"/>
      <c r="DKS29" s="60"/>
      <c r="DKT29" s="60"/>
      <c r="DKU29" s="60"/>
      <c r="DKV29" s="60"/>
      <c r="DKW29" s="60"/>
      <c r="DKX29" s="60"/>
      <c r="DKY29" s="60"/>
      <c r="DKZ29" s="60"/>
      <c r="DLA29" s="60"/>
      <c r="DLB29" s="60"/>
      <c r="DLC29" s="60"/>
      <c r="DLD29" s="60"/>
      <c r="DLE29" s="60"/>
      <c r="DLF29" s="60"/>
      <c r="DLG29" s="60"/>
      <c r="DLH29" s="60"/>
      <c r="DLI29" s="60"/>
      <c r="DLJ29" s="60"/>
      <c r="DLK29" s="60"/>
      <c r="DLL29" s="60"/>
      <c r="DLM29" s="60"/>
      <c r="DLN29" s="60"/>
      <c r="DLO29" s="60"/>
      <c r="DLP29" s="60"/>
      <c r="DLQ29" s="60"/>
      <c r="DLR29" s="60"/>
      <c r="DLS29" s="60"/>
      <c r="DLT29" s="60"/>
      <c r="DLU29" s="60"/>
      <c r="DLV29" s="60"/>
      <c r="DLW29" s="60"/>
      <c r="DLX29" s="60"/>
      <c r="DLY29" s="60"/>
      <c r="DLZ29" s="60"/>
      <c r="DMA29" s="60"/>
      <c r="DMB29" s="60"/>
      <c r="DMC29" s="60"/>
      <c r="DMD29" s="60"/>
      <c r="DME29" s="60"/>
      <c r="DMF29" s="60"/>
      <c r="DMG29" s="60"/>
      <c r="DMH29" s="60"/>
      <c r="DMI29" s="60"/>
      <c r="DMJ29" s="60"/>
      <c r="DMK29" s="60"/>
      <c r="DML29" s="60"/>
      <c r="DMM29" s="60"/>
      <c r="DMN29" s="60"/>
      <c r="DMO29" s="60"/>
      <c r="DMP29" s="60"/>
      <c r="DMQ29" s="60"/>
      <c r="DMR29" s="60"/>
      <c r="DMS29" s="60"/>
      <c r="DMT29" s="60"/>
      <c r="DMU29" s="60"/>
      <c r="DMV29" s="60"/>
      <c r="DMW29" s="60"/>
      <c r="DMX29" s="60"/>
      <c r="DMY29" s="60"/>
      <c r="DMZ29" s="60"/>
      <c r="DNA29" s="60"/>
      <c r="DNB29" s="60"/>
      <c r="DNC29" s="60"/>
      <c r="DND29" s="60"/>
      <c r="DNE29" s="60"/>
      <c r="DNF29" s="60"/>
      <c r="DNG29" s="60"/>
      <c r="DNH29" s="60"/>
      <c r="DNI29" s="60"/>
      <c r="DNJ29" s="60"/>
      <c r="DNK29" s="60"/>
      <c r="DNL29" s="60"/>
      <c r="DNM29" s="60"/>
      <c r="DNN29" s="60"/>
      <c r="DNO29" s="60"/>
      <c r="DNP29" s="60"/>
      <c r="DNQ29" s="60"/>
      <c r="DNR29" s="60"/>
      <c r="DNS29" s="60"/>
      <c r="DNT29" s="60"/>
      <c r="DNU29" s="60"/>
      <c r="DNV29" s="60"/>
      <c r="DNW29" s="60"/>
      <c r="DNX29" s="60"/>
      <c r="DNY29" s="60"/>
      <c r="DNZ29" s="60"/>
      <c r="DOA29" s="60"/>
      <c r="DOB29" s="60"/>
      <c r="DOC29" s="60"/>
      <c r="DOD29" s="60"/>
      <c r="DOE29" s="60"/>
      <c r="DOF29" s="60"/>
      <c r="DOG29" s="60"/>
      <c r="DOH29" s="60"/>
      <c r="DOI29" s="60"/>
      <c r="DOJ29" s="60"/>
      <c r="DOK29" s="60"/>
      <c r="DOL29" s="60"/>
      <c r="DOM29" s="60"/>
      <c r="DON29" s="60"/>
      <c r="DOO29" s="60"/>
      <c r="DOP29" s="60"/>
      <c r="DOQ29" s="60"/>
      <c r="DOR29" s="60"/>
      <c r="DOS29" s="60"/>
      <c r="DOT29" s="60"/>
      <c r="DOU29" s="60"/>
      <c r="DOV29" s="60"/>
      <c r="DOW29" s="60"/>
      <c r="DOX29" s="60"/>
      <c r="DOY29" s="60"/>
      <c r="DOZ29" s="60"/>
      <c r="DPA29" s="60"/>
      <c r="DPB29" s="60"/>
      <c r="DPC29" s="60"/>
      <c r="DPD29" s="60"/>
      <c r="DPE29" s="60"/>
      <c r="DPF29" s="60"/>
      <c r="DPG29" s="60"/>
      <c r="DPH29" s="60"/>
      <c r="DPI29" s="60"/>
      <c r="DPJ29" s="60"/>
      <c r="DPK29" s="60"/>
      <c r="DPL29" s="60"/>
      <c r="DPM29" s="60"/>
      <c r="DPN29" s="60"/>
      <c r="DPO29" s="60"/>
      <c r="DPP29" s="60"/>
      <c r="DPQ29" s="60"/>
      <c r="DPR29" s="60"/>
      <c r="DPS29" s="60"/>
      <c r="DPT29" s="60"/>
      <c r="DPU29" s="60"/>
      <c r="DPV29" s="60"/>
      <c r="DPW29" s="60"/>
      <c r="DPX29" s="60"/>
      <c r="DPY29" s="60"/>
      <c r="DPZ29" s="60"/>
      <c r="DQA29" s="60"/>
      <c r="DQB29" s="60"/>
      <c r="DQC29" s="60"/>
      <c r="DQD29" s="60"/>
      <c r="DQE29" s="60"/>
      <c r="DQF29" s="60"/>
      <c r="DQG29" s="60"/>
      <c r="DQH29" s="60"/>
      <c r="DQI29" s="60"/>
      <c r="DQJ29" s="60"/>
      <c r="DQK29" s="60"/>
      <c r="DQL29" s="60"/>
      <c r="DQM29" s="60"/>
      <c r="DQN29" s="60"/>
      <c r="DQO29" s="60"/>
      <c r="DQP29" s="60"/>
      <c r="DQQ29" s="60"/>
      <c r="DQR29" s="60"/>
      <c r="DQS29" s="60"/>
      <c r="DQT29" s="60"/>
      <c r="DQU29" s="60"/>
      <c r="DQV29" s="60"/>
      <c r="DQW29" s="60"/>
      <c r="DQX29" s="60"/>
      <c r="DQY29" s="60"/>
      <c r="DQZ29" s="60"/>
      <c r="DRA29" s="60"/>
      <c r="DRB29" s="60"/>
      <c r="DRC29" s="60"/>
      <c r="DRD29" s="60"/>
      <c r="DRE29" s="60"/>
      <c r="DRF29" s="60"/>
      <c r="DRG29" s="60"/>
      <c r="DRH29" s="60"/>
      <c r="DRI29" s="60"/>
      <c r="DRJ29" s="60"/>
      <c r="DRK29" s="60"/>
      <c r="DRL29" s="60"/>
      <c r="DRM29" s="60"/>
      <c r="DRN29" s="60"/>
      <c r="DRO29" s="60"/>
      <c r="DRP29" s="60"/>
      <c r="DRQ29" s="60"/>
      <c r="DRR29" s="60"/>
      <c r="DRS29" s="60"/>
      <c r="DRT29" s="60"/>
      <c r="DRU29" s="60"/>
      <c r="DRV29" s="60"/>
      <c r="DRW29" s="60"/>
      <c r="DRX29" s="60"/>
      <c r="DRY29" s="60"/>
      <c r="DRZ29" s="60"/>
      <c r="DSA29" s="60"/>
      <c r="DSB29" s="60"/>
      <c r="DSC29" s="60"/>
      <c r="DSD29" s="60"/>
      <c r="DSE29" s="60"/>
      <c r="DSF29" s="60"/>
      <c r="DSG29" s="60"/>
      <c r="DSH29" s="60"/>
      <c r="DSI29" s="60"/>
      <c r="DSJ29" s="60"/>
      <c r="DSK29" s="60"/>
      <c r="DSL29" s="60"/>
      <c r="DSM29" s="60"/>
      <c r="DSN29" s="60"/>
      <c r="DSO29" s="60"/>
      <c r="DSP29" s="60"/>
      <c r="DSQ29" s="60"/>
      <c r="DSR29" s="60"/>
      <c r="DSS29" s="60"/>
      <c r="DST29" s="60"/>
      <c r="DSU29" s="60"/>
      <c r="DSV29" s="60"/>
      <c r="DSW29" s="60"/>
      <c r="DSX29" s="60"/>
      <c r="DSY29" s="60"/>
      <c r="DSZ29" s="60"/>
      <c r="DTA29" s="60"/>
      <c r="DTB29" s="60"/>
      <c r="DTC29" s="60"/>
      <c r="DTD29" s="60"/>
      <c r="DTE29" s="60"/>
      <c r="DTF29" s="60"/>
      <c r="DTG29" s="60"/>
      <c r="DTH29" s="60"/>
      <c r="DTI29" s="60"/>
      <c r="DTJ29" s="60"/>
      <c r="DTK29" s="60"/>
      <c r="DTL29" s="60"/>
      <c r="DTM29" s="60"/>
      <c r="DTN29" s="60"/>
      <c r="DTO29" s="60"/>
      <c r="DTP29" s="60"/>
      <c r="DTQ29" s="60"/>
      <c r="DTR29" s="60"/>
      <c r="DTS29" s="60"/>
      <c r="DTT29" s="60"/>
      <c r="DTU29" s="60"/>
      <c r="DTV29" s="60"/>
      <c r="DTW29" s="60"/>
      <c r="DTX29" s="60"/>
      <c r="DTY29" s="60"/>
      <c r="DTZ29" s="60"/>
      <c r="DUA29" s="60"/>
      <c r="DUB29" s="60"/>
      <c r="DUC29" s="60"/>
      <c r="DUD29" s="60"/>
      <c r="DUE29" s="60"/>
      <c r="DUF29" s="60"/>
      <c r="DUG29" s="60"/>
      <c r="DUH29" s="60"/>
      <c r="DUI29" s="60"/>
      <c r="DUJ29" s="60"/>
      <c r="DUK29" s="60"/>
      <c r="DUL29" s="60"/>
      <c r="DUM29" s="60"/>
      <c r="DUN29" s="60"/>
      <c r="DUO29" s="60"/>
      <c r="DUP29" s="60"/>
      <c r="DUQ29" s="60"/>
      <c r="DUR29" s="60"/>
      <c r="DUS29" s="60"/>
      <c r="DUT29" s="60"/>
      <c r="DUU29" s="60"/>
      <c r="DUV29" s="60"/>
      <c r="DUW29" s="60"/>
      <c r="DUX29" s="60"/>
      <c r="DUY29" s="60"/>
      <c r="DUZ29" s="60"/>
      <c r="DVA29" s="60"/>
      <c r="DVB29" s="60"/>
      <c r="DVC29" s="60"/>
      <c r="DVD29" s="60"/>
      <c r="DVE29" s="60"/>
      <c r="DVF29" s="60"/>
      <c r="DVG29" s="60"/>
      <c r="DVH29" s="60"/>
      <c r="DVI29" s="60"/>
      <c r="DVJ29" s="60"/>
      <c r="DVK29" s="60"/>
      <c r="DVL29" s="60"/>
      <c r="DVM29" s="60"/>
      <c r="DVN29" s="60"/>
      <c r="DVO29" s="60"/>
      <c r="DVP29" s="60"/>
      <c r="DVQ29" s="60"/>
      <c r="DVR29" s="60"/>
      <c r="DVS29" s="60"/>
      <c r="DVT29" s="60"/>
      <c r="DVU29" s="60"/>
      <c r="DVV29" s="60"/>
      <c r="DVW29" s="60"/>
      <c r="DVX29" s="60"/>
      <c r="DVY29" s="60"/>
      <c r="DVZ29" s="60"/>
      <c r="DWA29" s="60"/>
      <c r="DWB29" s="60"/>
      <c r="DWC29" s="60"/>
      <c r="DWD29" s="60"/>
      <c r="DWE29" s="60"/>
      <c r="DWF29" s="60"/>
      <c r="DWG29" s="60"/>
      <c r="DWH29" s="60"/>
      <c r="DWI29" s="60"/>
      <c r="DWJ29" s="60"/>
      <c r="DWK29" s="60"/>
      <c r="DWL29" s="60"/>
      <c r="DWM29" s="60"/>
      <c r="DWN29" s="60"/>
      <c r="DWO29" s="60"/>
      <c r="DWP29" s="60"/>
      <c r="DWQ29" s="60"/>
      <c r="DWR29" s="60"/>
      <c r="DWS29" s="60"/>
      <c r="DWT29" s="60"/>
      <c r="DWU29" s="60"/>
      <c r="DWV29" s="60"/>
      <c r="DWW29" s="60"/>
      <c r="DWX29" s="60"/>
      <c r="DWY29" s="60"/>
      <c r="DWZ29" s="60"/>
      <c r="DXA29" s="60"/>
      <c r="DXB29" s="60"/>
      <c r="DXC29" s="60"/>
      <c r="DXD29" s="60"/>
      <c r="DXE29" s="60"/>
      <c r="DXF29" s="60"/>
      <c r="DXG29" s="60"/>
      <c r="DXH29" s="60"/>
      <c r="DXI29" s="60"/>
      <c r="DXJ29" s="60"/>
      <c r="DXK29" s="60"/>
      <c r="DXL29" s="60"/>
      <c r="DXM29" s="60"/>
      <c r="DXN29" s="60"/>
      <c r="DXO29" s="60"/>
      <c r="DXP29" s="60"/>
      <c r="DXQ29" s="60"/>
      <c r="DXR29" s="60"/>
      <c r="DXS29" s="60"/>
      <c r="DXT29" s="60"/>
      <c r="DXU29" s="60"/>
      <c r="DXV29" s="60"/>
      <c r="DXW29" s="60"/>
      <c r="DXX29" s="60"/>
      <c r="DXY29" s="60"/>
      <c r="DXZ29" s="60"/>
      <c r="DYA29" s="60"/>
      <c r="DYB29" s="60"/>
      <c r="DYC29" s="60"/>
      <c r="DYD29" s="60"/>
      <c r="DYE29" s="60"/>
      <c r="DYF29" s="60"/>
      <c r="DYG29" s="60"/>
      <c r="DYH29" s="60"/>
      <c r="DYI29" s="60"/>
      <c r="DYJ29" s="60"/>
      <c r="DYK29" s="60"/>
      <c r="DYL29" s="60"/>
      <c r="DYM29" s="60"/>
      <c r="DYN29" s="60"/>
      <c r="DYO29" s="60"/>
      <c r="DYP29" s="60"/>
      <c r="DYQ29" s="60"/>
      <c r="DYR29" s="60"/>
      <c r="DYS29" s="60"/>
      <c r="DYT29" s="60"/>
      <c r="DYU29" s="60"/>
      <c r="DYV29" s="60"/>
      <c r="DYW29" s="60"/>
      <c r="DYX29" s="60"/>
      <c r="DYY29" s="60"/>
      <c r="DYZ29" s="60"/>
      <c r="DZA29" s="60"/>
      <c r="DZB29" s="60"/>
      <c r="DZC29" s="60"/>
      <c r="DZD29" s="60"/>
      <c r="DZE29" s="60"/>
      <c r="DZF29" s="60"/>
      <c r="DZG29" s="60"/>
      <c r="DZH29" s="60"/>
      <c r="DZI29" s="60"/>
      <c r="DZJ29" s="60"/>
      <c r="DZK29" s="60"/>
      <c r="DZL29" s="60"/>
      <c r="DZM29" s="60"/>
      <c r="DZN29" s="60"/>
      <c r="DZO29" s="60"/>
      <c r="DZP29" s="60"/>
      <c r="DZQ29" s="60"/>
      <c r="DZR29" s="60"/>
      <c r="DZS29" s="60"/>
      <c r="DZT29" s="60"/>
      <c r="DZU29" s="60"/>
      <c r="DZV29" s="60"/>
      <c r="DZW29" s="60"/>
      <c r="DZX29" s="60"/>
      <c r="DZY29" s="60"/>
      <c r="DZZ29" s="60"/>
      <c r="EAA29" s="60"/>
      <c r="EAB29" s="60"/>
      <c r="EAC29" s="60"/>
      <c r="EAD29" s="60"/>
      <c r="EAE29" s="60"/>
      <c r="EAF29" s="60"/>
      <c r="EAG29" s="60"/>
      <c r="EAH29" s="60"/>
      <c r="EAI29" s="60"/>
      <c r="EAJ29" s="60"/>
      <c r="EAK29" s="60"/>
      <c r="EAL29" s="60"/>
      <c r="EAM29" s="60"/>
      <c r="EAN29" s="60"/>
      <c r="EAO29" s="60"/>
      <c r="EAP29" s="60"/>
      <c r="EAQ29" s="60"/>
      <c r="EAR29" s="60"/>
      <c r="EAS29" s="60"/>
      <c r="EAT29" s="60"/>
      <c r="EAU29" s="60"/>
      <c r="EAV29" s="60"/>
      <c r="EAW29" s="60"/>
      <c r="EAX29" s="60"/>
      <c r="EAY29" s="60"/>
      <c r="EAZ29" s="60"/>
      <c r="EBA29" s="60"/>
      <c r="EBB29" s="60"/>
      <c r="EBC29" s="60"/>
      <c r="EBD29" s="60"/>
      <c r="EBE29" s="60"/>
      <c r="EBF29" s="60"/>
      <c r="EBG29" s="60"/>
      <c r="EBH29" s="60"/>
      <c r="EBI29" s="60"/>
      <c r="EBJ29" s="60"/>
      <c r="EBK29" s="60"/>
      <c r="EBL29" s="60"/>
      <c r="EBM29" s="60"/>
      <c r="EBN29" s="60"/>
      <c r="EBO29" s="60"/>
      <c r="EBP29" s="60"/>
      <c r="EBQ29" s="60"/>
      <c r="EBR29" s="60"/>
      <c r="EBS29" s="60"/>
      <c r="EBT29" s="60"/>
      <c r="EBU29" s="60"/>
      <c r="EBV29" s="60"/>
      <c r="EBW29" s="60"/>
      <c r="EBX29" s="60"/>
      <c r="EBY29" s="60"/>
      <c r="EBZ29" s="60"/>
      <c r="ECA29" s="60"/>
      <c r="ECB29" s="60"/>
      <c r="ECC29" s="60"/>
      <c r="ECD29" s="60"/>
      <c r="ECE29" s="60"/>
      <c r="ECF29" s="60"/>
      <c r="ECG29" s="60"/>
      <c r="ECH29" s="60"/>
      <c r="ECI29" s="60"/>
      <c r="ECJ29" s="60"/>
      <c r="ECK29" s="60"/>
      <c r="ECL29" s="60"/>
      <c r="ECM29" s="60"/>
      <c r="ECN29" s="60"/>
      <c r="ECO29" s="60"/>
      <c r="ECP29" s="60"/>
      <c r="ECQ29" s="60"/>
      <c r="ECR29" s="60"/>
      <c r="ECS29" s="60"/>
      <c r="ECT29" s="60"/>
      <c r="ECU29" s="60"/>
      <c r="ECV29" s="60"/>
      <c r="ECW29" s="60"/>
      <c r="ECX29" s="60"/>
      <c r="ECY29" s="60"/>
      <c r="ECZ29" s="60"/>
      <c r="EDA29" s="60"/>
      <c r="EDB29" s="60"/>
      <c r="EDC29" s="60"/>
      <c r="EDD29" s="60"/>
      <c r="EDE29" s="60"/>
      <c r="EDF29" s="60"/>
      <c r="EDG29" s="60"/>
      <c r="EDH29" s="60"/>
      <c r="EDI29" s="60"/>
      <c r="EDJ29" s="60"/>
      <c r="EDK29" s="60"/>
      <c r="EDL29" s="60"/>
      <c r="EDM29" s="60"/>
      <c r="EDN29" s="60"/>
      <c r="EDO29" s="60"/>
      <c r="EDP29" s="60"/>
      <c r="EDQ29" s="60"/>
      <c r="EDR29" s="60"/>
      <c r="EDS29" s="60"/>
      <c r="EDT29" s="60"/>
      <c r="EDU29" s="60"/>
      <c r="EDV29" s="60"/>
      <c r="EDW29" s="60"/>
      <c r="EDX29" s="60"/>
      <c r="EDY29" s="60"/>
      <c r="EDZ29" s="60"/>
      <c r="EEA29" s="60"/>
      <c r="EEB29" s="60"/>
      <c r="EEC29" s="60"/>
      <c r="EED29" s="60"/>
      <c r="EEE29" s="60"/>
      <c r="EEF29" s="60"/>
      <c r="EEG29" s="60"/>
      <c r="EEH29" s="60"/>
      <c r="EEI29" s="60"/>
      <c r="EEJ29" s="60"/>
      <c r="EEK29" s="60"/>
      <c r="EEL29" s="60"/>
      <c r="EEM29" s="60"/>
      <c r="EEN29" s="60"/>
      <c r="EEO29" s="60"/>
      <c r="EEP29" s="60"/>
      <c r="EEQ29" s="60"/>
      <c r="EER29" s="60"/>
      <c r="EES29" s="60"/>
      <c r="EET29" s="60"/>
      <c r="EEU29" s="60"/>
      <c r="EEV29" s="60"/>
      <c r="EEW29" s="60"/>
      <c r="EEX29" s="60"/>
      <c r="EEY29" s="60"/>
      <c r="EEZ29" s="60"/>
      <c r="EFA29" s="60"/>
      <c r="EFB29" s="60"/>
      <c r="EFC29" s="60"/>
      <c r="EFD29" s="60"/>
      <c r="EFE29" s="60"/>
      <c r="EFF29" s="60"/>
      <c r="EFG29" s="60"/>
      <c r="EFH29" s="60"/>
      <c r="EFI29" s="60"/>
      <c r="EFJ29" s="60"/>
      <c r="EFK29" s="60"/>
      <c r="EFL29" s="60"/>
      <c r="EFM29" s="60"/>
      <c r="EFN29" s="60"/>
      <c r="EFO29" s="60"/>
      <c r="EFP29" s="60"/>
      <c r="EFQ29" s="60"/>
      <c r="EFR29" s="60"/>
      <c r="EFS29" s="60"/>
      <c r="EFT29" s="60"/>
      <c r="EFU29" s="60"/>
      <c r="EFV29" s="60"/>
      <c r="EFW29" s="60"/>
      <c r="EFX29" s="60"/>
      <c r="EFY29" s="60"/>
      <c r="EFZ29" s="60"/>
      <c r="EGA29" s="60"/>
      <c r="EGB29" s="60"/>
      <c r="EGC29" s="60"/>
      <c r="EGD29" s="60"/>
      <c r="EGE29" s="60"/>
      <c r="EGF29" s="60"/>
      <c r="EGG29" s="60"/>
      <c r="EGH29" s="60"/>
      <c r="EGI29" s="60"/>
      <c r="EGJ29" s="60"/>
      <c r="EGK29" s="60"/>
      <c r="EGL29" s="60"/>
      <c r="EGM29" s="60"/>
      <c r="EGN29" s="60"/>
      <c r="EGO29" s="60"/>
      <c r="EGP29" s="60"/>
      <c r="EGQ29" s="60"/>
      <c r="EGR29" s="60"/>
      <c r="EGS29" s="60"/>
      <c r="EGT29" s="60"/>
      <c r="EGU29" s="60"/>
      <c r="EGV29" s="60"/>
      <c r="EGW29" s="60"/>
      <c r="EGX29" s="60"/>
      <c r="EGY29" s="60"/>
      <c r="EGZ29" s="60"/>
      <c r="EHA29" s="60"/>
      <c r="EHB29" s="60"/>
      <c r="EHC29" s="60"/>
      <c r="EHD29" s="60"/>
      <c r="EHE29" s="60"/>
      <c r="EHF29" s="60"/>
      <c r="EHG29" s="60"/>
      <c r="EHH29" s="60"/>
      <c r="EHI29" s="60"/>
      <c r="EHJ29" s="60"/>
      <c r="EHK29" s="60"/>
      <c r="EHL29" s="60"/>
      <c r="EHM29" s="60"/>
      <c r="EHN29" s="60"/>
      <c r="EHO29" s="60"/>
      <c r="EHP29" s="60"/>
      <c r="EHQ29" s="60"/>
      <c r="EHR29" s="60"/>
      <c r="EHS29" s="60"/>
      <c r="EHT29" s="60"/>
      <c r="EHU29" s="60"/>
      <c r="EHV29" s="60"/>
      <c r="EHW29" s="60"/>
      <c r="EHX29" s="60"/>
      <c r="EHY29" s="60"/>
      <c r="EHZ29" s="60"/>
      <c r="EIA29" s="60"/>
      <c r="EIB29" s="60"/>
      <c r="EIC29" s="60"/>
      <c r="EID29" s="60"/>
      <c r="EIE29" s="60"/>
      <c r="EIF29" s="60"/>
      <c r="EIG29" s="60"/>
      <c r="EIH29" s="60"/>
      <c r="EII29" s="60"/>
      <c r="EIJ29" s="60"/>
      <c r="EIK29" s="60"/>
      <c r="EIL29" s="60"/>
      <c r="EIM29" s="60"/>
      <c r="EIN29" s="60"/>
      <c r="EIO29" s="60"/>
      <c r="EIP29" s="60"/>
      <c r="EIQ29" s="60"/>
      <c r="EIR29" s="60"/>
      <c r="EIS29" s="60"/>
      <c r="EIT29" s="60"/>
      <c r="EIU29" s="60"/>
      <c r="EIV29" s="60"/>
      <c r="EIW29" s="60"/>
      <c r="EIX29" s="60"/>
      <c r="EIY29" s="60"/>
      <c r="EIZ29" s="60"/>
      <c r="EJA29" s="60"/>
      <c r="EJB29" s="60"/>
      <c r="EJC29" s="60"/>
      <c r="EJD29" s="60"/>
      <c r="EJE29" s="60"/>
      <c r="EJF29" s="60"/>
      <c r="EJG29" s="60"/>
      <c r="EJH29" s="60"/>
      <c r="EJI29" s="60"/>
      <c r="EJJ29" s="60"/>
      <c r="EJK29" s="60"/>
      <c r="EJL29" s="60"/>
      <c r="EJM29" s="60"/>
      <c r="EJN29" s="60"/>
      <c r="EJO29" s="60"/>
      <c r="EJP29" s="60"/>
      <c r="EJQ29" s="60"/>
      <c r="EJR29" s="60"/>
      <c r="EJS29" s="60"/>
      <c r="EJT29" s="60"/>
      <c r="EJU29" s="60"/>
      <c r="EJV29" s="60"/>
      <c r="EJW29" s="60"/>
      <c r="EJX29" s="60"/>
      <c r="EJY29" s="60"/>
      <c r="EJZ29" s="60"/>
      <c r="EKA29" s="60"/>
      <c r="EKB29" s="60"/>
      <c r="EKC29" s="60"/>
      <c r="EKD29" s="60"/>
      <c r="EKE29" s="60"/>
      <c r="EKF29" s="60"/>
      <c r="EKG29" s="60"/>
      <c r="EKH29" s="60"/>
      <c r="EKI29" s="60"/>
      <c r="EKJ29" s="60"/>
      <c r="EKK29" s="60"/>
      <c r="EKL29" s="60"/>
      <c r="EKM29" s="60"/>
      <c r="EKN29" s="60"/>
      <c r="EKO29" s="60"/>
      <c r="EKP29" s="60"/>
      <c r="EKQ29" s="60"/>
      <c r="EKR29" s="60"/>
      <c r="EKS29" s="60"/>
      <c r="EKT29" s="60"/>
      <c r="EKU29" s="60"/>
      <c r="EKV29" s="60"/>
      <c r="EKW29" s="60"/>
      <c r="EKX29" s="60"/>
      <c r="EKY29" s="60"/>
      <c r="EKZ29" s="60"/>
      <c r="ELA29" s="60"/>
      <c r="ELB29" s="60"/>
      <c r="ELC29" s="60"/>
      <c r="ELD29" s="60"/>
      <c r="ELE29" s="60"/>
      <c r="ELF29" s="60"/>
      <c r="ELG29" s="60"/>
      <c r="ELH29" s="60"/>
      <c r="ELI29" s="60"/>
      <c r="ELJ29" s="60"/>
      <c r="ELK29" s="60"/>
      <c r="ELL29" s="60"/>
      <c r="ELM29" s="60"/>
      <c r="ELN29" s="60"/>
      <c r="ELO29" s="60"/>
      <c r="ELP29" s="60"/>
      <c r="ELQ29" s="60"/>
      <c r="ELR29" s="60"/>
      <c r="ELS29" s="60"/>
      <c r="ELT29" s="60"/>
      <c r="ELU29" s="60"/>
      <c r="ELV29" s="60"/>
      <c r="ELW29" s="60"/>
      <c r="ELX29" s="60"/>
      <c r="ELY29" s="60"/>
      <c r="ELZ29" s="60"/>
      <c r="EMA29" s="60"/>
      <c r="EMB29" s="60"/>
      <c r="EMC29" s="60"/>
      <c r="EMD29" s="60"/>
      <c r="EME29" s="60"/>
      <c r="EMF29" s="60"/>
      <c r="EMG29" s="60"/>
      <c r="EMH29" s="60"/>
      <c r="EMI29" s="60"/>
      <c r="EMJ29" s="60"/>
      <c r="EMK29" s="60"/>
      <c r="EML29" s="60"/>
      <c r="EMM29" s="60"/>
      <c r="EMN29" s="60"/>
      <c r="EMO29" s="60"/>
      <c r="EMP29" s="60"/>
      <c r="EMQ29" s="60"/>
      <c r="EMR29" s="60"/>
      <c r="EMS29" s="60"/>
      <c r="EMT29" s="60"/>
      <c r="EMU29" s="60"/>
      <c r="EMV29" s="60"/>
      <c r="EMW29" s="60"/>
      <c r="EMX29" s="60"/>
      <c r="EMY29" s="60"/>
      <c r="EMZ29" s="60"/>
      <c r="ENA29" s="60"/>
      <c r="ENB29" s="60"/>
      <c r="ENC29" s="60"/>
      <c r="END29" s="60"/>
      <c r="ENE29" s="60"/>
      <c r="ENF29" s="60"/>
      <c r="ENG29" s="60"/>
      <c r="ENH29" s="60"/>
      <c r="ENI29" s="60"/>
      <c r="ENJ29" s="60"/>
      <c r="ENK29" s="60"/>
      <c r="ENL29" s="60"/>
      <c r="ENM29" s="60"/>
      <c r="ENN29" s="60"/>
      <c r="ENO29" s="60"/>
      <c r="ENP29" s="60"/>
      <c r="ENQ29" s="60"/>
      <c r="ENR29" s="60"/>
      <c r="ENS29" s="60"/>
      <c r="ENT29" s="60"/>
      <c r="ENU29" s="60"/>
      <c r="ENV29" s="60"/>
      <c r="ENW29" s="60"/>
      <c r="ENX29" s="60"/>
      <c r="ENY29" s="60"/>
      <c r="ENZ29" s="60"/>
      <c r="EOA29" s="60"/>
      <c r="EOB29" s="60"/>
      <c r="EOC29" s="60"/>
      <c r="EOD29" s="60"/>
      <c r="EOE29" s="60"/>
      <c r="EOF29" s="60"/>
      <c r="EOG29" s="60"/>
      <c r="EOH29" s="60"/>
      <c r="EOI29" s="60"/>
      <c r="EOJ29" s="60"/>
      <c r="EOK29" s="60"/>
      <c r="EOL29" s="60"/>
      <c r="EOM29" s="60"/>
      <c r="EON29" s="60"/>
      <c r="EOO29" s="60"/>
      <c r="EOP29" s="60"/>
      <c r="EOQ29" s="60"/>
      <c r="EOR29" s="60"/>
      <c r="EOS29" s="60"/>
      <c r="EOT29" s="60"/>
      <c r="EOU29" s="60"/>
      <c r="EOV29" s="60"/>
      <c r="EOW29" s="60"/>
      <c r="EOX29" s="60"/>
      <c r="EOY29" s="60"/>
      <c r="EOZ29" s="60"/>
      <c r="EPA29" s="60"/>
      <c r="EPB29" s="60"/>
      <c r="EPC29" s="60"/>
      <c r="EPD29" s="60"/>
      <c r="EPE29" s="60"/>
      <c r="EPF29" s="60"/>
      <c r="EPG29" s="60"/>
      <c r="EPH29" s="60"/>
      <c r="EPI29" s="60"/>
      <c r="EPJ29" s="60"/>
      <c r="EPK29" s="60"/>
      <c r="EPL29" s="60"/>
      <c r="EPM29" s="60"/>
      <c r="EPN29" s="60"/>
      <c r="EPO29" s="60"/>
      <c r="EPP29" s="60"/>
      <c r="EPQ29" s="60"/>
      <c r="EPR29" s="60"/>
      <c r="EPS29" s="60"/>
      <c r="EPT29" s="60"/>
      <c r="EPU29" s="60"/>
      <c r="EPV29" s="60"/>
      <c r="EPW29" s="60"/>
      <c r="EPX29" s="60"/>
      <c r="EPY29" s="60"/>
      <c r="EPZ29" s="60"/>
      <c r="EQA29" s="60"/>
      <c r="EQB29" s="60"/>
      <c r="EQC29" s="60"/>
      <c r="EQD29" s="60"/>
      <c r="EQE29" s="60"/>
      <c r="EQF29" s="60"/>
      <c r="EQG29" s="60"/>
      <c r="EQH29" s="60"/>
      <c r="EQI29" s="60"/>
      <c r="EQJ29" s="60"/>
      <c r="EQK29" s="60"/>
      <c r="EQL29" s="60"/>
      <c r="EQM29" s="60"/>
      <c r="EQN29" s="60"/>
      <c r="EQO29" s="60"/>
      <c r="EQP29" s="60"/>
      <c r="EQQ29" s="60"/>
      <c r="EQR29" s="60"/>
      <c r="EQS29" s="60"/>
      <c r="EQT29" s="60"/>
      <c r="EQU29" s="60"/>
      <c r="EQV29" s="60"/>
      <c r="EQW29" s="60"/>
      <c r="EQX29" s="60"/>
      <c r="EQY29" s="60"/>
      <c r="EQZ29" s="60"/>
      <c r="ERA29" s="60"/>
      <c r="ERB29" s="60"/>
      <c r="ERC29" s="60"/>
      <c r="ERD29" s="60"/>
      <c r="ERE29" s="60"/>
      <c r="ERF29" s="60"/>
      <c r="ERG29" s="60"/>
      <c r="ERH29" s="60"/>
      <c r="ERI29" s="60"/>
      <c r="ERJ29" s="60"/>
      <c r="ERK29" s="60"/>
      <c r="ERL29" s="60"/>
      <c r="ERM29" s="60"/>
      <c r="ERN29" s="60"/>
      <c r="ERO29" s="60"/>
      <c r="ERP29" s="60"/>
      <c r="ERQ29" s="60"/>
      <c r="ERR29" s="60"/>
      <c r="ERS29" s="60"/>
      <c r="ERT29" s="60"/>
      <c r="ERU29" s="60"/>
      <c r="ERV29" s="60"/>
      <c r="ERW29" s="60"/>
      <c r="ERX29" s="60"/>
      <c r="ERY29" s="60"/>
      <c r="ERZ29" s="60"/>
      <c r="ESA29" s="60"/>
      <c r="ESB29" s="60"/>
      <c r="ESC29" s="60"/>
      <c r="ESD29" s="60"/>
      <c r="ESE29" s="60"/>
      <c r="ESF29" s="60"/>
      <c r="ESG29" s="60"/>
      <c r="ESH29" s="60"/>
      <c r="ESI29" s="60"/>
      <c r="ESJ29" s="60"/>
      <c r="ESK29" s="60"/>
      <c r="ESL29" s="60"/>
      <c r="ESM29" s="60"/>
      <c r="ESN29" s="60"/>
      <c r="ESO29" s="60"/>
      <c r="ESP29" s="60"/>
      <c r="ESQ29" s="60"/>
      <c r="ESR29" s="60"/>
      <c r="ESS29" s="60"/>
      <c r="EST29" s="60"/>
      <c r="ESU29" s="60"/>
      <c r="ESV29" s="60"/>
      <c r="ESW29" s="60"/>
      <c r="ESX29" s="60"/>
      <c r="ESY29" s="60"/>
      <c r="ESZ29" s="60"/>
      <c r="ETA29" s="60"/>
      <c r="ETB29" s="60"/>
      <c r="ETC29" s="60"/>
      <c r="ETD29" s="60"/>
      <c r="ETE29" s="60"/>
      <c r="ETF29" s="60"/>
      <c r="ETG29" s="60"/>
      <c r="ETH29" s="60"/>
      <c r="ETI29" s="60"/>
      <c r="ETJ29" s="60"/>
      <c r="ETK29" s="60"/>
      <c r="ETL29" s="60"/>
      <c r="ETM29" s="60"/>
      <c r="ETN29" s="60"/>
      <c r="ETO29" s="60"/>
      <c r="ETP29" s="60"/>
      <c r="ETQ29" s="60"/>
      <c r="ETR29" s="60"/>
      <c r="ETS29" s="60"/>
      <c r="ETT29" s="60"/>
      <c r="ETU29" s="60"/>
      <c r="ETV29" s="60"/>
      <c r="ETW29" s="60"/>
      <c r="ETX29" s="60"/>
      <c r="ETY29" s="60"/>
      <c r="ETZ29" s="60"/>
      <c r="EUA29" s="60"/>
      <c r="EUB29" s="60"/>
      <c r="EUC29" s="60"/>
      <c r="EUD29" s="60"/>
      <c r="EUE29" s="60"/>
      <c r="EUF29" s="60"/>
      <c r="EUG29" s="60"/>
      <c r="EUH29" s="60"/>
      <c r="EUI29" s="60"/>
      <c r="EUJ29" s="60"/>
      <c r="EUK29" s="60"/>
      <c r="EUL29" s="60"/>
      <c r="EUM29" s="60"/>
      <c r="EUN29" s="60"/>
      <c r="EUO29" s="60"/>
      <c r="EUP29" s="60"/>
      <c r="EUQ29" s="60"/>
      <c r="EUR29" s="60"/>
      <c r="EUS29" s="60"/>
      <c r="EUT29" s="60"/>
      <c r="EUU29" s="60"/>
      <c r="EUV29" s="60"/>
      <c r="EUW29" s="60"/>
      <c r="EUX29" s="60"/>
      <c r="EUY29" s="60"/>
      <c r="EUZ29" s="60"/>
      <c r="EVA29" s="60"/>
      <c r="EVB29" s="60"/>
      <c r="EVC29" s="60"/>
      <c r="EVD29" s="60"/>
      <c r="EVE29" s="60"/>
      <c r="EVF29" s="60"/>
      <c r="EVG29" s="60"/>
      <c r="EVH29" s="60"/>
      <c r="EVI29" s="60"/>
      <c r="EVJ29" s="60"/>
      <c r="EVK29" s="60"/>
      <c r="EVL29" s="60"/>
      <c r="EVM29" s="60"/>
      <c r="EVN29" s="60"/>
      <c r="EVO29" s="60"/>
      <c r="EVP29" s="60"/>
      <c r="EVQ29" s="60"/>
      <c r="EVR29" s="60"/>
      <c r="EVS29" s="60"/>
      <c r="EVT29" s="60"/>
      <c r="EVU29" s="60"/>
      <c r="EVV29" s="60"/>
      <c r="EVW29" s="60"/>
      <c r="EVX29" s="60"/>
      <c r="EVY29" s="60"/>
      <c r="EVZ29" s="60"/>
      <c r="EWA29" s="60"/>
      <c r="EWB29" s="60"/>
      <c r="EWC29" s="60"/>
      <c r="EWD29" s="60"/>
      <c r="EWE29" s="60"/>
      <c r="EWF29" s="60"/>
      <c r="EWG29" s="60"/>
      <c r="EWH29" s="60"/>
      <c r="EWI29" s="60"/>
      <c r="EWJ29" s="60"/>
      <c r="EWK29" s="60"/>
      <c r="EWL29" s="60"/>
      <c r="EWM29" s="60"/>
      <c r="EWN29" s="60"/>
      <c r="EWO29" s="60"/>
      <c r="EWP29" s="60"/>
      <c r="EWQ29" s="60"/>
      <c r="EWR29" s="60"/>
      <c r="EWS29" s="60"/>
      <c r="EWT29" s="60"/>
      <c r="EWU29" s="60"/>
      <c r="EWV29" s="60"/>
      <c r="EWW29" s="60"/>
      <c r="EWX29" s="60"/>
      <c r="EWY29" s="60"/>
      <c r="EWZ29" s="60"/>
      <c r="EXA29" s="60"/>
      <c r="EXB29" s="60"/>
      <c r="EXC29" s="60"/>
      <c r="EXD29" s="60"/>
      <c r="EXE29" s="60"/>
      <c r="EXF29" s="60"/>
      <c r="EXG29" s="60"/>
      <c r="EXH29" s="60"/>
      <c r="EXI29" s="60"/>
      <c r="EXJ29" s="60"/>
      <c r="EXK29" s="60"/>
      <c r="EXL29" s="60"/>
      <c r="EXM29" s="60"/>
      <c r="EXN29" s="60"/>
      <c r="EXO29" s="60"/>
      <c r="EXP29" s="60"/>
      <c r="EXQ29" s="60"/>
      <c r="EXR29" s="60"/>
      <c r="EXS29" s="60"/>
      <c r="EXT29" s="60"/>
      <c r="EXU29" s="60"/>
      <c r="EXV29" s="60"/>
      <c r="EXW29" s="60"/>
      <c r="EXX29" s="60"/>
      <c r="EXY29" s="60"/>
      <c r="EXZ29" s="60"/>
      <c r="EYA29" s="60"/>
      <c r="EYB29" s="60"/>
      <c r="EYC29" s="60"/>
      <c r="EYD29" s="60"/>
      <c r="EYE29" s="60"/>
      <c r="EYF29" s="60"/>
      <c r="EYG29" s="60"/>
      <c r="EYH29" s="60"/>
      <c r="EYI29" s="60"/>
      <c r="EYJ29" s="60"/>
      <c r="EYK29" s="60"/>
      <c r="EYL29" s="60"/>
      <c r="EYM29" s="60"/>
      <c r="EYN29" s="60"/>
      <c r="EYO29" s="60"/>
      <c r="EYP29" s="60"/>
      <c r="EYQ29" s="60"/>
      <c r="EYR29" s="60"/>
      <c r="EYS29" s="60"/>
      <c r="EYT29" s="60"/>
      <c r="EYU29" s="60"/>
      <c r="EYV29" s="60"/>
      <c r="EYW29" s="60"/>
      <c r="EYX29" s="60"/>
      <c r="EYY29" s="60"/>
      <c r="EYZ29" s="60"/>
      <c r="EZA29" s="60"/>
      <c r="EZB29" s="60"/>
      <c r="EZC29" s="60"/>
      <c r="EZD29" s="60"/>
      <c r="EZE29" s="60"/>
      <c r="EZF29" s="60"/>
      <c r="EZG29" s="60"/>
      <c r="EZH29" s="60"/>
      <c r="EZI29" s="60"/>
      <c r="EZJ29" s="60"/>
      <c r="EZK29" s="60"/>
      <c r="EZL29" s="60"/>
      <c r="EZM29" s="60"/>
      <c r="EZN29" s="60"/>
      <c r="EZO29" s="60"/>
      <c r="EZP29" s="60"/>
      <c r="EZQ29" s="60"/>
      <c r="EZR29" s="60"/>
      <c r="EZS29" s="60"/>
      <c r="EZT29" s="60"/>
      <c r="EZU29" s="60"/>
      <c r="EZV29" s="60"/>
      <c r="EZW29" s="60"/>
      <c r="EZX29" s="60"/>
      <c r="EZY29" s="60"/>
      <c r="EZZ29" s="60"/>
      <c r="FAA29" s="60"/>
      <c r="FAB29" s="60"/>
      <c r="FAC29" s="60"/>
      <c r="FAD29" s="60"/>
      <c r="FAE29" s="60"/>
      <c r="FAF29" s="60"/>
      <c r="FAG29" s="60"/>
      <c r="FAH29" s="60"/>
      <c r="FAI29" s="60"/>
      <c r="FAJ29" s="60"/>
      <c r="FAK29" s="60"/>
      <c r="FAL29" s="60"/>
      <c r="FAM29" s="60"/>
      <c r="FAN29" s="60"/>
      <c r="FAO29" s="60"/>
      <c r="FAP29" s="60"/>
      <c r="FAQ29" s="60"/>
      <c r="FAR29" s="60"/>
      <c r="FAS29" s="60"/>
      <c r="FAT29" s="60"/>
      <c r="FAU29" s="60"/>
      <c r="FAV29" s="60"/>
      <c r="FAW29" s="60"/>
      <c r="FAX29" s="60"/>
      <c r="FAY29" s="60"/>
      <c r="FAZ29" s="60"/>
      <c r="FBA29" s="60"/>
      <c r="FBB29" s="60"/>
      <c r="FBC29" s="60"/>
      <c r="FBD29" s="60"/>
      <c r="FBE29" s="60"/>
      <c r="FBF29" s="60"/>
      <c r="FBG29" s="60"/>
      <c r="FBH29" s="60"/>
      <c r="FBI29" s="60"/>
      <c r="FBJ29" s="60"/>
      <c r="FBK29" s="60"/>
      <c r="FBL29" s="60"/>
      <c r="FBM29" s="60"/>
      <c r="FBN29" s="60"/>
      <c r="FBO29" s="60"/>
      <c r="FBP29" s="60"/>
      <c r="FBQ29" s="60"/>
      <c r="FBR29" s="60"/>
      <c r="FBS29" s="60"/>
      <c r="FBT29" s="60"/>
      <c r="FBU29" s="60"/>
      <c r="FBV29" s="60"/>
      <c r="FBW29" s="60"/>
      <c r="FBX29" s="60"/>
      <c r="FBY29" s="60"/>
      <c r="FBZ29" s="60"/>
      <c r="FCA29" s="60"/>
      <c r="FCB29" s="60"/>
      <c r="FCC29" s="60"/>
      <c r="FCD29" s="60"/>
      <c r="FCE29" s="60"/>
      <c r="FCF29" s="60"/>
      <c r="FCG29" s="60"/>
      <c r="FCH29" s="60"/>
      <c r="FCI29" s="60"/>
      <c r="FCJ29" s="60"/>
      <c r="FCK29" s="60"/>
      <c r="FCL29" s="60"/>
      <c r="FCM29" s="60"/>
      <c r="FCN29" s="60"/>
      <c r="FCO29" s="60"/>
      <c r="FCP29" s="60"/>
      <c r="FCQ29" s="60"/>
      <c r="FCR29" s="60"/>
      <c r="FCS29" s="60"/>
      <c r="FCT29" s="60"/>
      <c r="FCU29" s="60"/>
      <c r="FCV29" s="60"/>
      <c r="FCW29" s="60"/>
      <c r="FCX29" s="60"/>
      <c r="FCY29" s="60"/>
      <c r="FCZ29" s="60"/>
      <c r="FDA29" s="60"/>
      <c r="FDB29" s="60"/>
      <c r="FDC29" s="60"/>
      <c r="FDD29" s="60"/>
      <c r="FDE29" s="60"/>
      <c r="FDF29" s="60"/>
      <c r="FDG29" s="60"/>
      <c r="FDH29" s="60"/>
      <c r="FDI29" s="60"/>
      <c r="FDJ29" s="60"/>
      <c r="FDK29" s="60"/>
      <c r="FDL29" s="60"/>
      <c r="FDM29" s="60"/>
      <c r="FDN29" s="60"/>
      <c r="FDO29" s="60"/>
      <c r="FDP29" s="60"/>
      <c r="FDQ29" s="60"/>
      <c r="FDR29" s="60"/>
      <c r="FDS29" s="60"/>
      <c r="FDT29" s="60"/>
      <c r="FDU29" s="60"/>
      <c r="FDV29" s="60"/>
      <c r="FDW29" s="60"/>
      <c r="FDX29" s="60"/>
      <c r="FDY29" s="60"/>
      <c r="FDZ29" s="60"/>
      <c r="FEA29" s="60"/>
      <c r="FEB29" s="60"/>
      <c r="FEC29" s="60"/>
      <c r="FED29" s="60"/>
      <c r="FEE29" s="60"/>
      <c r="FEF29" s="60"/>
      <c r="FEG29" s="60"/>
      <c r="FEH29" s="60"/>
      <c r="FEI29" s="60"/>
      <c r="FEJ29" s="60"/>
      <c r="FEK29" s="60"/>
      <c r="FEL29" s="60"/>
      <c r="FEM29" s="60"/>
      <c r="FEN29" s="60"/>
      <c r="FEO29" s="60"/>
      <c r="FEP29" s="60"/>
      <c r="FEQ29" s="60"/>
      <c r="FER29" s="60"/>
      <c r="FES29" s="60"/>
      <c r="FET29" s="60"/>
      <c r="FEU29" s="60"/>
      <c r="FEV29" s="60"/>
      <c r="FEW29" s="60"/>
      <c r="FEX29" s="60"/>
      <c r="FEY29" s="60"/>
      <c r="FEZ29" s="60"/>
      <c r="FFA29" s="60"/>
      <c r="FFB29" s="60"/>
      <c r="FFC29" s="60"/>
      <c r="FFD29" s="60"/>
      <c r="FFE29" s="60"/>
      <c r="FFF29" s="60"/>
      <c r="FFG29" s="60"/>
      <c r="FFH29" s="60"/>
      <c r="FFI29" s="60"/>
      <c r="FFJ29" s="60"/>
      <c r="FFK29" s="60"/>
      <c r="FFL29" s="60"/>
      <c r="FFM29" s="60"/>
      <c r="FFN29" s="60"/>
      <c r="FFO29" s="60"/>
      <c r="FFP29" s="60"/>
      <c r="FFQ29" s="60"/>
      <c r="FFR29" s="60"/>
      <c r="FFS29" s="60"/>
      <c r="FFT29" s="60"/>
      <c r="FFU29" s="60"/>
      <c r="FFV29" s="60"/>
      <c r="FFW29" s="60"/>
      <c r="FFX29" s="60"/>
      <c r="FFY29" s="60"/>
      <c r="FFZ29" s="60"/>
      <c r="FGA29" s="60"/>
      <c r="FGB29" s="60"/>
      <c r="FGC29" s="60"/>
      <c r="FGD29" s="60"/>
      <c r="FGE29" s="60"/>
      <c r="FGF29" s="60"/>
      <c r="FGG29" s="60"/>
      <c r="FGH29" s="60"/>
      <c r="FGI29" s="60"/>
      <c r="FGJ29" s="60"/>
      <c r="FGK29" s="60"/>
      <c r="FGL29" s="60"/>
      <c r="FGM29" s="60"/>
      <c r="FGN29" s="60"/>
      <c r="FGO29" s="60"/>
      <c r="FGP29" s="60"/>
      <c r="FGQ29" s="60"/>
      <c r="FGR29" s="60"/>
      <c r="FGS29" s="60"/>
      <c r="FGT29" s="60"/>
      <c r="FGU29" s="60"/>
      <c r="FGV29" s="60"/>
      <c r="FGW29" s="60"/>
      <c r="FGX29" s="60"/>
      <c r="FGY29" s="60"/>
      <c r="FGZ29" s="60"/>
      <c r="FHA29" s="60"/>
      <c r="FHB29" s="60"/>
      <c r="FHC29" s="60"/>
      <c r="FHD29" s="60"/>
      <c r="FHE29" s="60"/>
      <c r="FHF29" s="60"/>
      <c r="FHG29" s="60"/>
      <c r="FHH29" s="60"/>
      <c r="FHI29" s="60"/>
      <c r="FHJ29" s="60"/>
      <c r="FHK29" s="60"/>
      <c r="FHL29" s="60"/>
      <c r="FHM29" s="60"/>
      <c r="FHN29" s="60"/>
      <c r="FHO29" s="60"/>
      <c r="FHP29" s="60"/>
      <c r="FHQ29" s="60"/>
      <c r="FHR29" s="60"/>
      <c r="FHS29" s="60"/>
      <c r="FHT29" s="60"/>
      <c r="FHU29" s="60"/>
      <c r="FHV29" s="60"/>
      <c r="FHW29" s="60"/>
      <c r="FHX29" s="60"/>
      <c r="FHY29" s="60"/>
      <c r="FHZ29" s="60"/>
      <c r="FIA29" s="60"/>
      <c r="FIB29" s="60"/>
      <c r="FIC29" s="60"/>
      <c r="FID29" s="60"/>
      <c r="FIE29" s="60"/>
      <c r="FIF29" s="60"/>
      <c r="FIG29" s="60"/>
      <c r="FIH29" s="60"/>
      <c r="FII29" s="60"/>
      <c r="FIJ29" s="60"/>
      <c r="FIK29" s="60"/>
      <c r="FIL29" s="60"/>
      <c r="FIM29" s="60"/>
      <c r="FIN29" s="60"/>
      <c r="FIO29" s="60"/>
      <c r="FIP29" s="60"/>
      <c r="FIQ29" s="60"/>
      <c r="FIR29" s="60"/>
      <c r="FIS29" s="60"/>
      <c r="FIT29" s="60"/>
      <c r="FIU29" s="60"/>
      <c r="FIV29" s="60"/>
      <c r="FIW29" s="60"/>
      <c r="FIX29" s="60"/>
      <c r="FIY29" s="60"/>
      <c r="FIZ29" s="60"/>
      <c r="FJA29" s="60"/>
      <c r="FJB29" s="60"/>
      <c r="FJC29" s="60"/>
      <c r="FJD29" s="60"/>
      <c r="FJE29" s="60"/>
      <c r="FJF29" s="60"/>
      <c r="FJG29" s="60"/>
      <c r="FJH29" s="60"/>
      <c r="FJI29" s="60"/>
      <c r="FJJ29" s="60"/>
      <c r="FJK29" s="60"/>
      <c r="FJL29" s="60"/>
      <c r="FJM29" s="60"/>
      <c r="FJN29" s="60"/>
      <c r="FJO29" s="60"/>
      <c r="FJP29" s="60"/>
      <c r="FJQ29" s="60"/>
      <c r="FJR29" s="60"/>
      <c r="FJS29" s="60"/>
      <c r="FJT29" s="60"/>
      <c r="FJU29" s="60"/>
      <c r="FJV29" s="60"/>
      <c r="FJW29" s="60"/>
      <c r="FJX29" s="60"/>
      <c r="FJY29" s="60"/>
      <c r="FJZ29" s="60"/>
      <c r="FKA29" s="60"/>
      <c r="FKB29" s="60"/>
      <c r="FKC29" s="60"/>
      <c r="FKD29" s="60"/>
      <c r="FKE29" s="60"/>
      <c r="FKF29" s="60"/>
      <c r="FKG29" s="60"/>
      <c r="FKH29" s="60"/>
      <c r="FKI29" s="60"/>
      <c r="FKJ29" s="60"/>
      <c r="FKK29" s="60"/>
      <c r="FKL29" s="60"/>
      <c r="FKM29" s="60"/>
      <c r="FKN29" s="60"/>
      <c r="FKO29" s="60"/>
      <c r="FKP29" s="60"/>
      <c r="FKQ29" s="60"/>
      <c r="FKR29" s="60"/>
      <c r="FKS29" s="60"/>
      <c r="FKT29" s="60"/>
      <c r="FKU29" s="60"/>
      <c r="FKV29" s="60"/>
      <c r="FKW29" s="60"/>
      <c r="FKX29" s="60"/>
      <c r="FKY29" s="60"/>
      <c r="FKZ29" s="60"/>
      <c r="FLA29" s="60"/>
      <c r="FLB29" s="60"/>
      <c r="FLC29" s="60"/>
      <c r="FLD29" s="60"/>
      <c r="FLE29" s="60"/>
      <c r="FLF29" s="60"/>
      <c r="FLG29" s="60"/>
      <c r="FLH29" s="60"/>
      <c r="FLI29" s="60"/>
      <c r="FLJ29" s="60"/>
      <c r="FLK29" s="60"/>
      <c r="FLL29" s="60"/>
      <c r="FLM29" s="60"/>
      <c r="FLN29" s="60"/>
      <c r="FLO29" s="60"/>
      <c r="FLP29" s="60"/>
      <c r="FLQ29" s="60"/>
      <c r="FLR29" s="60"/>
      <c r="FLS29" s="60"/>
      <c r="FLT29" s="60"/>
      <c r="FLU29" s="60"/>
      <c r="FLV29" s="60"/>
      <c r="FLW29" s="60"/>
      <c r="FLX29" s="60"/>
      <c r="FLY29" s="60"/>
      <c r="FLZ29" s="60"/>
      <c r="FMA29" s="60"/>
      <c r="FMB29" s="60"/>
      <c r="FMC29" s="60"/>
      <c r="FMD29" s="60"/>
      <c r="FME29" s="60"/>
      <c r="FMF29" s="60"/>
      <c r="FMG29" s="60"/>
      <c r="FMH29" s="60"/>
      <c r="FMI29" s="60"/>
      <c r="FMJ29" s="60"/>
      <c r="FMK29" s="60"/>
      <c r="FML29" s="60"/>
      <c r="FMM29" s="60"/>
      <c r="FMN29" s="60"/>
      <c r="FMO29" s="60"/>
      <c r="FMP29" s="60"/>
      <c r="FMQ29" s="60"/>
      <c r="FMR29" s="60"/>
      <c r="FMS29" s="60"/>
      <c r="FMT29" s="60"/>
      <c r="FMU29" s="60"/>
      <c r="FMV29" s="60"/>
      <c r="FMW29" s="60"/>
      <c r="FMX29" s="60"/>
      <c r="FMY29" s="60"/>
      <c r="FMZ29" s="60"/>
      <c r="FNA29" s="60"/>
      <c r="FNB29" s="60"/>
      <c r="FNC29" s="60"/>
      <c r="FND29" s="60"/>
      <c r="FNE29" s="60"/>
      <c r="FNF29" s="60"/>
      <c r="FNG29" s="60"/>
      <c r="FNH29" s="60"/>
      <c r="FNI29" s="60"/>
      <c r="FNJ29" s="60"/>
      <c r="FNK29" s="60"/>
      <c r="FNL29" s="60"/>
      <c r="FNM29" s="60"/>
      <c r="FNN29" s="60"/>
      <c r="FNO29" s="60"/>
      <c r="FNP29" s="60"/>
      <c r="FNQ29" s="60"/>
      <c r="FNR29" s="60"/>
      <c r="FNS29" s="60"/>
      <c r="FNT29" s="60"/>
      <c r="FNU29" s="60"/>
      <c r="FNV29" s="60"/>
      <c r="FNW29" s="60"/>
      <c r="FNX29" s="60"/>
      <c r="FNY29" s="60"/>
      <c r="FNZ29" s="60"/>
      <c r="FOA29" s="60"/>
      <c r="FOB29" s="60"/>
      <c r="FOC29" s="60"/>
      <c r="FOD29" s="60"/>
      <c r="FOE29" s="60"/>
      <c r="FOF29" s="60"/>
      <c r="FOG29" s="60"/>
      <c r="FOH29" s="60"/>
      <c r="FOI29" s="60"/>
      <c r="FOJ29" s="60"/>
      <c r="FOK29" s="60"/>
      <c r="FOL29" s="60"/>
      <c r="FOM29" s="60"/>
      <c r="FON29" s="60"/>
      <c r="FOO29" s="60"/>
      <c r="FOP29" s="60"/>
      <c r="FOQ29" s="60"/>
      <c r="FOR29" s="60"/>
      <c r="FOS29" s="60"/>
      <c r="FOT29" s="60"/>
      <c r="FOU29" s="60"/>
      <c r="FOV29" s="60"/>
      <c r="FOW29" s="60"/>
      <c r="FOX29" s="60"/>
      <c r="FOY29" s="60"/>
      <c r="FOZ29" s="60"/>
      <c r="FPA29" s="60"/>
      <c r="FPB29" s="60"/>
      <c r="FPC29" s="60"/>
      <c r="FPD29" s="60"/>
      <c r="FPE29" s="60"/>
      <c r="FPF29" s="60"/>
      <c r="FPG29" s="60"/>
      <c r="FPH29" s="60"/>
      <c r="FPI29" s="60"/>
      <c r="FPJ29" s="60"/>
      <c r="FPK29" s="60"/>
      <c r="FPL29" s="60"/>
      <c r="FPM29" s="60"/>
      <c r="FPN29" s="60"/>
      <c r="FPO29" s="60"/>
      <c r="FPP29" s="60"/>
      <c r="FPQ29" s="60"/>
      <c r="FPR29" s="60"/>
      <c r="FPS29" s="60"/>
      <c r="FPT29" s="60"/>
      <c r="FPU29" s="60"/>
      <c r="FPV29" s="60"/>
      <c r="FPW29" s="60"/>
      <c r="FPX29" s="60"/>
      <c r="FPY29" s="60"/>
      <c r="FPZ29" s="60"/>
      <c r="FQA29" s="60"/>
      <c r="FQB29" s="60"/>
      <c r="FQC29" s="60"/>
      <c r="FQD29" s="60"/>
      <c r="FQE29" s="60"/>
      <c r="FQF29" s="60"/>
      <c r="FQG29" s="60"/>
      <c r="FQH29" s="60"/>
      <c r="FQI29" s="60"/>
      <c r="FQJ29" s="60"/>
      <c r="FQK29" s="60"/>
      <c r="FQL29" s="60"/>
      <c r="FQM29" s="60"/>
      <c r="FQN29" s="60"/>
      <c r="FQO29" s="60"/>
      <c r="FQP29" s="60"/>
      <c r="FQQ29" s="60"/>
      <c r="FQR29" s="60"/>
      <c r="FQS29" s="60"/>
      <c r="FQT29" s="60"/>
      <c r="FQU29" s="60"/>
      <c r="FQV29" s="60"/>
      <c r="FQW29" s="60"/>
      <c r="FQX29" s="60"/>
      <c r="FQY29" s="60"/>
      <c r="FQZ29" s="60"/>
      <c r="FRA29" s="60"/>
      <c r="FRB29" s="60"/>
      <c r="FRC29" s="60"/>
      <c r="FRD29" s="60"/>
      <c r="FRE29" s="60"/>
      <c r="FRF29" s="60"/>
      <c r="FRG29" s="60"/>
      <c r="FRH29" s="60"/>
      <c r="FRI29" s="60"/>
      <c r="FRJ29" s="60"/>
      <c r="FRK29" s="60"/>
      <c r="FRL29" s="60"/>
      <c r="FRM29" s="60"/>
      <c r="FRN29" s="60"/>
      <c r="FRO29" s="60"/>
      <c r="FRP29" s="60"/>
      <c r="FRQ29" s="60"/>
      <c r="FRR29" s="60"/>
      <c r="FRS29" s="60"/>
      <c r="FRT29" s="60"/>
      <c r="FRU29" s="60"/>
      <c r="FRV29" s="60"/>
      <c r="FRW29" s="60"/>
      <c r="FRX29" s="60"/>
      <c r="FRY29" s="60"/>
      <c r="FRZ29" s="60"/>
      <c r="FSA29" s="60"/>
      <c r="FSB29" s="60"/>
      <c r="FSC29" s="60"/>
      <c r="FSD29" s="60"/>
      <c r="FSE29" s="60"/>
      <c r="FSF29" s="60"/>
      <c r="FSG29" s="60"/>
      <c r="FSH29" s="60"/>
      <c r="FSI29" s="60"/>
      <c r="FSJ29" s="60"/>
      <c r="FSK29" s="60"/>
      <c r="FSL29" s="60"/>
      <c r="FSM29" s="60"/>
      <c r="FSN29" s="60"/>
      <c r="FSO29" s="60"/>
      <c r="FSP29" s="60"/>
      <c r="FSQ29" s="60"/>
      <c r="FSR29" s="60"/>
      <c r="FSS29" s="60"/>
      <c r="FST29" s="60"/>
      <c r="FSU29" s="60"/>
      <c r="FSV29" s="60"/>
      <c r="FSW29" s="60"/>
      <c r="FSX29" s="60"/>
      <c r="FSY29" s="60"/>
      <c r="FSZ29" s="60"/>
      <c r="FTA29" s="60"/>
      <c r="FTB29" s="60"/>
      <c r="FTC29" s="60"/>
      <c r="FTD29" s="60"/>
      <c r="FTE29" s="60"/>
      <c r="FTF29" s="60"/>
      <c r="FTG29" s="60"/>
      <c r="FTH29" s="60"/>
      <c r="FTI29" s="60"/>
      <c r="FTJ29" s="60"/>
      <c r="FTK29" s="60"/>
      <c r="FTL29" s="60"/>
      <c r="FTM29" s="60"/>
      <c r="FTN29" s="60"/>
      <c r="FTO29" s="60"/>
      <c r="FTP29" s="60"/>
      <c r="FTQ29" s="60"/>
      <c r="FTR29" s="60"/>
      <c r="FTS29" s="60"/>
      <c r="FTT29" s="60"/>
      <c r="FTU29" s="60"/>
      <c r="FTV29" s="60"/>
      <c r="FTW29" s="60"/>
      <c r="FTX29" s="60"/>
      <c r="FTY29" s="60"/>
      <c r="FTZ29" s="60"/>
      <c r="FUA29" s="60"/>
      <c r="FUB29" s="60"/>
      <c r="FUC29" s="60"/>
      <c r="FUD29" s="60"/>
      <c r="FUE29" s="60"/>
      <c r="FUF29" s="60"/>
      <c r="FUG29" s="60"/>
      <c r="FUH29" s="60"/>
      <c r="FUI29" s="60"/>
      <c r="FUJ29" s="60"/>
      <c r="FUK29" s="60"/>
      <c r="FUL29" s="60"/>
      <c r="FUM29" s="60"/>
      <c r="FUN29" s="60"/>
      <c r="FUO29" s="60"/>
      <c r="FUP29" s="60"/>
      <c r="FUQ29" s="60"/>
      <c r="FUR29" s="60"/>
      <c r="FUS29" s="60"/>
      <c r="FUT29" s="60"/>
      <c r="FUU29" s="60"/>
      <c r="FUV29" s="60"/>
      <c r="FUW29" s="60"/>
      <c r="FUX29" s="60"/>
      <c r="FUY29" s="60"/>
      <c r="FUZ29" s="60"/>
      <c r="FVA29" s="60"/>
      <c r="FVB29" s="60"/>
      <c r="FVC29" s="60"/>
      <c r="FVD29" s="60"/>
      <c r="FVE29" s="60"/>
      <c r="FVF29" s="60"/>
      <c r="FVG29" s="60"/>
      <c r="FVH29" s="60"/>
      <c r="FVI29" s="60"/>
      <c r="FVJ29" s="60"/>
      <c r="FVK29" s="60"/>
      <c r="FVL29" s="60"/>
      <c r="FVM29" s="60"/>
      <c r="FVN29" s="60"/>
      <c r="FVO29" s="60"/>
      <c r="FVP29" s="60"/>
      <c r="FVQ29" s="60"/>
      <c r="FVR29" s="60"/>
      <c r="FVS29" s="60"/>
      <c r="FVT29" s="60"/>
      <c r="FVU29" s="60"/>
      <c r="FVV29" s="60"/>
      <c r="FVW29" s="60"/>
      <c r="FVX29" s="60"/>
      <c r="FVY29" s="60"/>
      <c r="FVZ29" s="60"/>
      <c r="FWA29" s="60"/>
      <c r="FWB29" s="60"/>
      <c r="FWC29" s="60"/>
      <c r="FWD29" s="60"/>
      <c r="FWE29" s="60"/>
      <c r="FWF29" s="60"/>
      <c r="FWG29" s="60"/>
      <c r="FWH29" s="60"/>
      <c r="FWI29" s="60"/>
      <c r="FWJ29" s="60"/>
      <c r="FWK29" s="60"/>
      <c r="FWL29" s="60"/>
      <c r="FWM29" s="60"/>
      <c r="FWN29" s="60"/>
      <c r="FWO29" s="60"/>
      <c r="FWP29" s="60"/>
      <c r="FWQ29" s="60"/>
      <c r="FWR29" s="60"/>
      <c r="FWS29" s="60"/>
      <c r="FWT29" s="60"/>
      <c r="FWU29" s="60"/>
      <c r="FWV29" s="60"/>
      <c r="FWW29" s="60"/>
      <c r="FWX29" s="60"/>
      <c r="FWY29" s="60"/>
      <c r="FWZ29" s="60"/>
      <c r="FXA29" s="60"/>
      <c r="FXB29" s="60"/>
      <c r="FXC29" s="60"/>
      <c r="FXD29" s="60"/>
      <c r="FXE29" s="60"/>
      <c r="FXF29" s="60"/>
      <c r="FXG29" s="60"/>
      <c r="FXH29" s="60"/>
      <c r="FXI29" s="60"/>
      <c r="FXJ29" s="60"/>
      <c r="FXK29" s="60"/>
      <c r="FXL29" s="60"/>
      <c r="FXM29" s="60"/>
      <c r="FXN29" s="60"/>
      <c r="FXO29" s="60"/>
      <c r="FXP29" s="60"/>
      <c r="FXQ29" s="60"/>
      <c r="FXR29" s="60"/>
      <c r="FXS29" s="60"/>
      <c r="FXT29" s="60"/>
      <c r="FXU29" s="60"/>
      <c r="FXV29" s="60"/>
      <c r="FXW29" s="60"/>
      <c r="FXX29" s="60"/>
      <c r="FXY29" s="60"/>
      <c r="FXZ29" s="60"/>
      <c r="FYA29" s="60"/>
      <c r="FYB29" s="60"/>
      <c r="FYC29" s="60"/>
      <c r="FYD29" s="60"/>
      <c r="FYE29" s="60"/>
      <c r="FYF29" s="60"/>
      <c r="FYG29" s="60"/>
      <c r="FYH29" s="60"/>
      <c r="FYI29" s="60"/>
      <c r="FYJ29" s="60"/>
      <c r="FYK29" s="60"/>
      <c r="FYL29" s="60"/>
      <c r="FYM29" s="60"/>
      <c r="FYN29" s="60"/>
      <c r="FYO29" s="60"/>
      <c r="FYP29" s="60"/>
      <c r="FYQ29" s="60"/>
      <c r="FYR29" s="60"/>
      <c r="FYS29" s="60"/>
      <c r="FYT29" s="60"/>
      <c r="FYU29" s="60"/>
      <c r="FYV29" s="60"/>
      <c r="FYW29" s="60"/>
      <c r="FYX29" s="60"/>
      <c r="FYY29" s="60"/>
      <c r="FYZ29" s="60"/>
      <c r="FZA29" s="60"/>
      <c r="FZB29" s="60"/>
      <c r="FZC29" s="60"/>
      <c r="FZD29" s="60"/>
      <c r="FZE29" s="60"/>
      <c r="FZF29" s="60"/>
      <c r="FZG29" s="60"/>
      <c r="FZH29" s="60"/>
      <c r="FZI29" s="60"/>
      <c r="FZJ29" s="60"/>
      <c r="FZK29" s="60"/>
      <c r="FZL29" s="60"/>
      <c r="FZM29" s="60"/>
      <c r="FZN29" s="60"/>
      <c r="FZO29" s="60"/>
      <c r="FZP29" s="60"/>
      <c r="FZQ29" s="60"/>
      <c r="FZR29" s="60"/>
      <c r="FZS29" s="60"/>
      <c r="FZT29" s="60"/>
      <c r="FZU29" s="60"/>
      <c r="FZV29" s="60"/>
      <c r="FZW29" s="60"/>
      <c r="FZX29" s="60"/>
      <c r="FZY29" s="60"/>
      <c r="FZZ29" s="60"/>
      <c r="GAA29" s="60"/>
      <c r="GAB29" s="60"/>
      <c r="GAC29" s="60"/>
      <c r="GAD29" s="60"/>
      <c r="GAE29" s="60"/>
      <c r="GAF29" s="60"/>
      <c r="GAG29" s="60"/>
      <c r="GAH29" s="60"/>
      <c r="GAI29" s="60"/>
      <c r="GAJ29" s="60"/>
      <c r="GAK29" s="60"/>
      <c r="GAL29" s="60"/>
      <c r="GAM29" s="60"/>
      <c r="GAN29" s="60"/>
      <c r="GAO29" s="60"/>
      <c r="GAP29" s="60"/>
      <c r="GAQ29" s="60"/>
      <c r="GAR29" s="60"/>
      <c r="GAS29" s="60"/>
      <c r="GAT29" s="60"/>
      <c r="GAU29" s="60"/>
      <c r="GAV29" s="60"/>
      <c r="GAW29" s="60"/>
      <c r="GAX29" s="60"/>
      <c r="GAY29" s="60"/>
      <c r="GAZ29" s="60"/>
      <c r="GBA29" s="60"/>
      <c r="GBB29" s="60"/>
      <c r="GBC29" s="60"/>
      <c r="GBD29" s="60"/>
      <c r="GBE29" s="60"/>
      <c r="GBF29" s="60"/>
      <c r="GBG29" s="60"/>
      <c r="GBH29" s="60"/>
      <c r="GBI29" s="60"/>
      <c r="GBJ29" s="60"/>
      <c r="GBK29" s="60"/>
      <c r="GBL29" s="60"/>
      <c r="GBM29" s="60"/>
      <c r="GBN29" s="60"/>
      <c r="GBO29" s="60"/>
      <c r="GBP29" s="60"/>
      <c r="GBQ29" s="60"/>
      <c r="GBR29" s="60"/>
      <c r="GBS29" s="60"/>
      <c r="GBT29" s="60"/>
      <c r="GBU29" s="60"/>
      <c r="GBV29" s="60"/>
      <c r="GBW29" s="60"/>
      <c r="GBX29" s="60"/>
      <c r="GBY29" s="60"/>
      <c r="GBZ29" s="60"/>
      <c r="GCA29" s="60"/>
      <c r="GCB29" s="60"/>
      <c r="GCC29" s="60"/>
      <c r="GCD29" s="60"/>
      <c r="GCE29" s="60"/>
      <c r="GCF29" s="60"/>
      <c r="GCG29" s="60"/>
      <c r="GCH29" s="60"/>
      <c r="GCI29" s="60"/>
      <c r="GCJ29" s="60"/>
      <c r="GCK29" s="60"/>
      <c r="GCL29" s="60"/>
      <c r="GCM29" s="60"/>
      <c r="GCN29" s="60"/>
      <c r="GCO29" s="60"/>
      <c r="GCP29" s="60"/>
      <c r="GCQ29" s="60"/>
      <c r="GCR29" s="60"/>
      <c r="GCS29" s="60"/>
      <c r="GCT29" s="60"/>
      <c r="GCU29" s="60"/>
      <c r="GCV29" s="60"/>
      <c r="GCW29" s="60"/>
      <c r="GCX29" s="60"/>
      <c r="GCY29" s="60"/>
      <c r="GCZ29" s="60"/>
      <c r="GDA29" s="60"/>
      <c r="GDB29" s="60"/>
      <c r="GDC29" s="60"/>
      <c r="GDD29" s="60"/>
      <c r="GDE29" s="60"/>
      <c r="GDF29" s="60"/>
      <c r="GDG29" s="60"/>
      <c r="GDH29" s="60"/>
      <c r="GDI29" s="60"/>
      <c r="GDJ29" s="60"/>
      <c r="GDK29" s="60"/>
      <c r="GDL29" s="60"/>
      <c r="GDM29" s="60"/>
      <c r="GDN29" s="60"/>
      <c r="GDO29" s="60"/>
      <c r="GDP29" s="60"/>
      <c r="GDQ29" s="60"/>
      <c r="GDR29" s="60"/>
      <c r="GDS29" s="60"/>
      <c r="GDT29" s="60"/>
      <c r="GDU29" s="60"/>
      <c r="GDV29" s="60"/>
      <c r="GDW29" s="60"/>
      <c r="GDX29" s="60"/>
      <c r="GDY29" s="60"/>
      <c r="GDZ29" s="60"/>
      <c r="GEA29" s="60"/>
      <c r="GEB29" s="60"/>
      <c r="GEC29" s="60"/>
      <c r="GED29" s="60"/>
      <c r="GEE29" s="60"/>
      <c r="GEF29" s="60"/>
      <c r="GEG29" s="60"/>
      <c r="GEH29" s="60"/>
      <c r="GEI29" s="60"/>
      <c r="GEJ29" s="60"/>
      <c r="GEK29" s="60"/>
      <c r="GEL29" s="60"/>
      <c r="GEM29" s="60"/>
      <c r="GEN29" s="60"/>
      <c r="GEO29" s="60"/>
      <c r="GEP29" s="60"/>
      <c r="GEQ29" s="60"/>
      <c r="GER29" s="60"/>
      <c r="GES29" s="60"/>
      <c r="GET29" s="60"/>
      <c r="GEU29" s="60"/>
      <c r="GEV29" s="60"/>
      <c r="GEW29" s="60"/>
      <c r="GEX29" s="60"/>
      <c r="GEY29" s="60"/>
      <c r="GEZ29" s="60"/>
      <c r="GFA29" s="60"/>
      <c r="GFB29" s="60"/>
      <c r="GFC29" s="60"/>
      <c r="GFD29" s="60"/>
      <c r="GFE29" s="60"/>
      <c r="GFF29" s="60"/>
      <c r="GFG29" s="60"/>
      <c r="GFH29" s="60"/>
      <c r="GFI29" s="60"/>
      <c r="GFJ29" s="60"/>
      <c r="GFK29" s="60"/>
      <c r="GFL29" s="60"/>
      <c r="GFM29" s="60"/>
      <c r="GFN29" s="60"/>
      <c r="GFO29" s="60"/>
      <c r="GFP29" s="60"/>
      <c r="GFQ29" s="60"/>
      <c r="GFR29" s="60"/>
      <c r="GFS29" s="60"/>
      <c r="GFT29" s="60"/>
      <c r="GFU29" s="60"/>
      <c r="GFV29" s="60"/>
      <c r="GFW29" s="60"/>
      <c r="GFX29" s="60"/>
      <c r="GFY29" s="60"/>
      <c r="GFZ29" s="60"/>
      <c r="GGA29" s="60"/>
      <c r="GGB29" s="60"/>
      <c r="GGC29" s="60"/>
      <c r="GGD29" s="60"/>
      <c r="GGE29" s="60"/>
      <c r="GGF29" s="60"/>
      <c r="GGG29" s="60"/>
      <c r="GGH29" s="60"/>
      <c r="GGI29" s="60"/>
      <c r="GGJ29" s="60"/>
      <c r="GGK29" s="60"/>
      <c r="GGL29" s="60"/>
      <c r="GGM29" s="60"/>
      <c r="GGN29" s="60"/>
      <c r="GGO29" s="60"/>
      <c r="GGP29" s="60"/>
      <c r="GGQ29" s="60"/>
      <c r="GGR29" s="60"/>
      <c r="GGS29" s="60"/>
      <c r="GGT29" s="60"/>
      <c r="GGU29" s="60"/>
      <c r="GGV29" s="60"/>
      <c r="GGW29" s="60"/>
      <c r="GGX29" s="60"/>
      <c r="GGY29" s="60"/>
      <c r="GGZ29" s="60"/>
      <c r="GHA29" s="60"/>
      <c r="GHB29" s="60"/>
      <c r="GHC29" s="60"/>
      <c r="GHD29" s="60"/>
      <c r="GHE29" s="60"/>
      <c r="GHF29" s="60"/>
      <c r="GHG29" s="60"/>
      <c r="GHH29" s="60"/>
      <c r="GHI29" s="60"/>
      <c r="GHJ29" s="60"/>
      <c r="GHK29" s="60"/>
      <c r="GHL29" s="60"/>
      <c r="GHM29" s="60"/>
      <c r="GHN29" s="60"/>
      <c r="GHO29" s="60"/>
      <c r="GHP29" s="60"/>
      <c r="GHQ29" s="60"/>
      <c r="GHR29" s="60"/>
      <c r="GHS29" s="60"/>
      <c r="GHT29" s="60"/>
      <c r="GHU29" s="60"/>
      <c r="GHV29" s="60"/>
      <c r="GHW29" s="60"/>
      <c r="GHX29" s="60"/>
      <c r="GHY29" s="60"/>
      <c r="GHZ29" s="60"/>
      <c r="GIA29" s="60"/>
      <c r="GIB29" s="60"/>
      <c r="GIC29" s="60"/>
      <c r="GID29" s="60"/>
      <c r="GIE29" s="60"/>
      <c r="GIF29" s="60"/>
      <c r="GIG29" s="60"/>
      <c r="GIH29" s="60"/>
      <c r="GII29" s="60"/>
      <c r="GIJ29" s="60"/>
      <c r="GIK29" s="60"/>
      <c r="GIL29" s="60"/>
      <c r="GIM29" s="60"/>
      <c r="GIN29" s="60"/>
      <c r="GIO29" s="60"/>
      <c r="GIP29" s="60"/>
      <c r="GIQ29" s="60"/>
      <c r="GIR29" s="60"/>
      <c r="GIS29" s="60"/>
      <c r="GIT29" s="60"/>
      <c r="GIU29" s="60"/>
      <c r="GIV29" s="60"/>
      <c r="GIW29" s="60"/>
      <c r="GIX29" s="60"/>
      <c r="GIY29" s="60"/>
      <c r="GIZ29" s="60"/>
      <c r="GJA29" s="60"/>
      <c r="GJB29" s="60"/>
      <c r="GJC29" s="60"/>
      <c r="GJD29" s="60"/>
      <c r="GJE29" s="60"/>
      <c r="GJF29" s="60"/>
      <c r="GJG29" s="60"/>
      <c r="GJH29" s="60"/>
      <c r="GJI29" s="60"/>
      <c r="GJJ29" s="60"/>
      <c r="GJK29" s="60"/>
      <c r="GJL29" s="60"/>
      <c r="GJM29" s="60"/>
      <c r="GJN29" s="60"/>
      <c r="GJO29" s="60"/>
      <c r="GJP29" s="60"/>
      <c r="GJQ29" s="60"/>
      <c r="GJR29" s="60"/>
      <c r="GJS29" s="60"/>
      <c r="GJT29" s="60"/>
      <c r="GJU29" s="60"/>
      <c r="GJV29" s="60"/>
      <c r="GJW29" s="60"/>
      <c r="GJX29" s="60"/>
      <c r="GJY29" s="60"/>
      <c r="GJZ29" s="60"/>
      <c r="GKA29" s="60"/>
      <c r="GKB29" s="60"/>
      <c r="GKC29" s="60"/>
      <c r="GKD29" s="60"/>
      <c r="GKE29" s="60"/>
      <c r="GKF29" s="60"/>
      <c r="GKG29" s="60"/>
      <c r="GKH29" s="60"/>
      <c r="GKI29" s="60"/>
      <c r="GKJ29" s="60"/>
      <c r="GKK29" s="60"/>
      <c r="GKL29" s="60"/>
      <c r="GKM29" s="60"/>
      <c r="GKN29" s="60"/>
      <c r="GKO29" s="60"/>
      <c r="GKP29" s="60"/>
      <c r="GKQ29" s="60"/>
      <c r="GKR29" s="60"/>
      <c r="GKS29" s="60"/>
      <c r="GKT29" s="60"/>
      <c r="GKU29" s="60"/>
      <c r="GKV29" s="60"/>
      <c r="GKW29" s="60"/>
      <c r="GKX29" s="60"/>
      <c r="GKY29" s="60"/>
      <c r="GKZ29" s="60"/>
      <c r="GLA29" s="60"/>
      <c r="GLB29" s="60"/>
      <c r="GLC29" s="60"/>
      <c r="GLD29" s="60"/>
      <c r="GLE29" s="60"/>
      <c r="GLF29" s="60"/>
      <c r="GLG29" s="60"/>
      <c r="GLH29" s="60"/>
      <c r="GLI29" s="60"/>
      <c r="GLJ29" s="60"/>
      <c r="GLK29" s="60"/>
      <c r="GLL29" s="60"/>
      <c r="GLM29" s="60"/>
      <c r="GLN29" s="60"/>
      <c r="GLO29" s="60"/>
      <c r="GLP29" s="60"/>
      <c r="GLQ29" s="60"/>
      <c r="GLR29" s="60"/>
      <c r="GLS29" s="60"/>
      <c r="GLT29" s="60"/>
      <c r="GLU29" s="60"/>
      <c r="GLV29" s="60"/>
      <c r="GLW29" s="60"/>
      <c r="GLX29" s="60"/>
      <c r="GLY29" s="60"/>
      <c r="GLZ29" s="60"/>
      <c r="GMA29" s="60"/>
      <c r="GMB29" s="60"/>
      <c r="GMC29" s="60"/>
      <c r="GMD29" s="60"/>
      <c r="GME29" s="60"/>
      <c r="GMF29" s="60"/>
      <c r="GMG29" s="60"/>
      <c r="GMH29" s="60"/>
      <c r="GMI29" s="60"/>
      <c r="GMJ29" s="60"/>
      <c r="GMK29" s="60"/>
      <c r="GML29" s="60"/>
      <c r="GMM29" s="60"/>
      <c r="GMN29" s="60"/>
      <c r="GMO29" s="60"/>
      <c r="GMP29" s="60"/>
      <c r="GMQ29" s="60"/>
      <c r="GMR29" s="60"/>
      <c r="GMS29" s="60"/>
      <c r="GMT29" s="60"/>
      <c r="GMU29" s="60"/>
      <c r="GMV29" s="60"/>
      <c r="GMW29" s="60"/>
      <c r="GMX29" s="60"/>
      <c r="GMY29" s="60"/>
      <c r="GMZ29" s="60"/>
      <c r="GNA29" s="60"/>
      <c r="GNB29" s="60"/>
      <c r="GNC29" s="60"/>
      <c r="GND29" s="60"/>
      <c r="GNE29" s="60"/>
      <c r="GNF29" s="60"/>
      <c r="GNG29" s="60"/>
      <c r="GNH29" s="60"/>
      <c r="GNI29" s="60"/>
      <c r="GNJ29" s="60"/>
      <c r="GNK29" s="60"/>
      <c r="GNL29" s="60"/>
      <c r="GNM29" s="60"/>
      <c r="GNN29" s="60"/>
      <c r="GNO29" s="60"/>
      <c r="GNP29" s="60"/>
      <c r="GNQ29" s="60"/>
      <c r="GNR29" s="60"/>
      <c r="GNS29" s="60"/>
      <c r="GNT29" s="60"/>
      <c r="GNU29" s="60"/>
      <c r="GNV29" s="60"/>
      <c r="GNW29" s="60"/>
      <c r="GNX29" s="60"/>
      <c r="GNY29" s="60"/>
      <c r="GNZ29" s="60"/>
      <c r="GOA29" s="60"/>
      <c r="GOB29" s="60"/>
      <c r="GOC29" s="60"/>
      <c r="GOD29" s="60"/>
      <c r="GOE29" s="60"/>
      <c r="GOF29" s="60"/>
      <c r="GOG29" s="60"/>
      <c r="GOH29" s="60"/>
      <c r="GOI29" s="60"/>
      <c r="GOJ29" s="60"/>
      <c r="GOK29" s="60"/>
      <c r="GOL29" s="60"/>
      <c r="GOM29" s="60"/>
      <c r="GON29" s="60"/>
      <c r="GOO29" s="60"/>
      <c r="GOP29" s="60"/>
      <c r="GOQ29" s="60"/>
      <c r="GOR29" s="60"/>
      <c r="GOS29" s="60"/>
      <c r="GOT29" s="60"/>
      <c r="GOU29" s="60"/>
      <c r="GOV29" s="60"/>
      <c r="GOW29" s="60"/>
      <c r="GOX29" s="60"/>
      <c r="GOY29" s="60"/>
      <c r="GOZ29" s="60"/>
      <c r="GPA29" s="60"/>
      <c r="GPB29" s="60"/>
      <c r="GPC29" s="60"/>
      <c r="GPD29" s="60"/>
      <c r="GPE29" s="60"/>
      <c r="GPF29" s="60"/>
      <c r="GPG29" s="60"/>
      <c r="GPH29" s="60"/>
      <c r="GPI29" s="60"/>
      <c r="GPJ29" s="60"/>
      <c r="GPK29" s="60"/>
      <c r="GPL29" s="60"/>
      <c r="GPM29" s="60"/>
      <c r="GPN29" s="60"/>
      <c r="GPO29" s="60"/>
      <c r="GPP29" s="60"/>
      <c r="GPQ29" s="60"/>
      <c r="GPR29" s="60"/>
      <c r="GPS29" s="60"/>
      <c r="GPT29" s="60"/>
      <c r="GPU29" s="60"/>
      <c r="GPV29" s="60"/>
      <c r="GPW29" s="60"/>
      <c r="GPX29" s="60"/>
      <c r="GPY29" s="60"/>
      <c r="GPZ29" s="60"/>
      <c r="GQA29" s="60"/>
      <c r="GQB29" s="60"/>
      <c r="GQC29" s="60"/>
      <c r="GQD29" s="60"/>
      <c r="GQE29" s="60"/>
      <c r="GQF29" s="60"/>
      <c r="GQG29" s="60"/>
      <c r="GQH29" s="60"/>
      <c r="GQI29" s="60"/>
      <c r="GQJ29" s="60"/>
      <c r="GQK29" s="60"/>
      <c r="GQL29" s="60"/>
      <c r="GQM29" s="60"/>
      <c r="GQN29" s="60"/>
      <c r="GQO29" s="60"/>
      <c r="GQP29" s="60"/>
      <c r="GQQ29" s="60"/>
      <c r="GQR29" s="60"/>
      <c r="GQS29" s="60"/>
      <c r="GQT29" s="60"/>
      <c r="GQU29" s="60"/>
      <c r="GQV29" s="60"/>
      <c r="GQW29" s="60"/>
      <c r="GQX29" s="60"/>
      <c r="GQY29" s="60"/>
      <c r="GQZ29" s="60"/>
      <c r="GRA29" s="60"/>
      <c r="GRB29" s="60"/>
      <c r="GRC29" s="60"/>
      <c r="GRD29" s="60"/>
      <c r="GRE29" s="60"/>
      <c r="GRF29" s="60"/>
      <c r="GRG29" s="60"/>
      <c r="GRH29" s="60"/>
      <c r="GRI29" s="60"/>
      <c r="GRJ29" s="60"/>
      <c r="GRK29" s="60"/>
      <c r="GRL29" s="60"/>
      <c r="GRM29" s="60"/>
      <c r="GRN29" s="60"/>
      <c r="GRO29" s="60"/>
      <c r="GRP29" s="60"/>
      <c r="GRQ29" s="60"/>
      <c r="GRR29" s="60"/>
      <c r="GRS29" s="60"/>
      <c r="GRT29" s="60"/>
      <c r="GRU29" s="60"/>
      <c r="GRV29" s="60"/>
      <c r="GRW29" s="60"/>
      <c r="GRX29" s="60"/>
      <c r="GRY29" s="60"/>
      <c r="GRZ29" s="60"/>
      <c r="GSA29" s="60"/>
      <c r="GSB29" s="60"/>
      <c r="GSC29" s="60"/>
      <c r="GSD29" s="60"/>
      <c r="GSE29" s="60"/>
      <c r="GSF29" s="60"/>
      <c r="GSG29" s="60"/>
      <c r="GSH29" s="60"/>
      <c r="GSI29" s="60"/>
      <c r="GSJ29" s="60"/>
      <c r="GSK29" s="60"/>
      <c r="GSL29" s="60"/>
      <c r="GSM29" s="60"/>
      <c r="GSN29" s="60"/>
      <c r="GSO29" s="60"/>
      <c r="GSP29" s="60"/>
      <c r="GSQ29" s="60"/>
      <c r="GSR29" s="60"/>
      <c r="GSS29" s="60"/>
      <c r="GST29" s="60"/>
      <c r="GSU29" s="60"/>
      <c r="GSV29" s="60"/>
      <c r="GSW29" s="60"/>
      <c r="GSX29" s="60"/>
      <c r="GSY29" s="60"/>
      <c r="GSZ29" s="60"/>
      <c r="GTA29" s="60"/>
      <c r="GTB29" s="60"/>
      <c r="GTC29" s="60"/>
      <c r="GTD29" s="60"/>
      <c r="GTE29" s="60"/>
      <c r="GTF29" s="60"/>
      <c r="GTG29" s="60"/>
      <c r="GTH29" s="60"/>
      <c r="GTI29" s="60"/>
      <c r="GTJ29" s="60"/>
      <c r="GTK29" s="60"/>
      <c r="GTL29" s="60"/>
      <c r="GTM29" s="60"/>
      <c r="GTN29" s="60"/>
      <c r="GTO29" s="60"/>
      <c r="GTP29" s="60"/>
      <c r="GTQ29" s="60"/>
      <c r="GTR29" s="60"/>
      <c r="GTS29" s="60"/>
      <c r="GTT29" s="60"/>
      <c r="GTU29" s="60"/>
      <c r="GTV29" s="60"/>
      <c r="GTW29" s="60"/>
      <c r="GTX29" s="60"/>
      <c r="GTY29" s="60"/>
      <c r="GTZ29" s="60"/>
      <c r="GUA29" s="60"/>
      <c r="GUB29" s="60"/>
      <c r="GUC29" s="60"/>
      <c r="GUD29" s="60"/>
      <c r="GUE29" s="60"/>
      <c r="GUF29" s="60"/>
      <c r="GUG29" s="60"/>
      <c r="GUH29" s="60"/>
      <c r="GUI29" s="60"/>
      <c r="GUJ29" s="60"/>
      <c r="GUK29" s="60"/>
      <c r="GUL29" s="60"/>
      <c r="GUM29" s="60"/>
      <c r="GUN29" s="60"/>
      <c r="GUO29" s="60"/>
      <c r="GUP29" s="60"/>
      <c r="GUQ29" s="60"/>
      <c r="GUR29" s="60"/>
      <c r="GUS29" s="60"/>
      <c r="GUT29" s="60"/>
      <c r="GUU29" s="60"/>
      <c r="GUV29" s="60"/>
      <c r="GUW29" s="60"/>
      <c r="GUX29" s="60"/>
      <c r="GUY29" s="60"/>
      <c r="GUZ29" s="60"/>
      <c r="GVA29" s="60"/>
      <c r="GVB29" s="60"/>
      <c r="GVC29" s="60"/>
      <c r="GVD29" s="60"/>
      <c r="GVE29" s="60"/>
      <c r="GVF29" s="60"/>
      <c r="GVG29" s="60"/>
      <c r="GVH29" s="60"/>
      <c r="GVI29" s="60"/>
      <c r="GVJ29" s="60"/>
      <c r="GVK29" s="60"/>
      <c r="GVL29" s="60"/>
      <c r="GVM29" s="60"/>
      <c r="GVN29" s="60"/>
      <c r="GVO29" s="60"/>
      <c r="GVP29" s="60"/>
      <c r="GVQ29" s="60"/>
      <c r="GVR29" s="60"/>
      <c r="GVS29" s="60"/>
      <c r="GVT29" s="60"/>
      <c r="GVU29" s="60"/>
      <c r="GVV29" s="60"/>
      <c r="GVW29" s="60"/>
      <c r="GVX29" s="60"/>
      <c r="GVY29" s="60"/>
      <c r="GVZ29" s="60"/>
      <c r="GWA29" s="60"/>
      <c r="GWB29" s="60"/>
      <c r="GWC29" s="60"/>
      <c r="GWD29" s="60"/>
      <c r="GWE29" s="60"/>
      <c r="GWF29" s="60"/>
      <c r="GWG29" s="60"/>
      <c r="GWH29" s="60"/>
      <c r="GWI29" s="60"/>
      <c r="GWJ29" s="60"/>
      <c r="GWK29" s="60"/>
      <c r="GWL29" s="60"/>
      <c r="GWM29" s="60"/>
      <c r="GWN29" s="60"/>
      <c r="GWO29" s="60"/>
      <c r="GWP29" s="60"/>
      <c r="GWQ29" s="60"/>
      <c r="GWR29" s="60"/>
      <c r="GWS29" s="60"/>
      <c r="GWT29" s="60"/>
      <c r="GWU29" s="60"/>
      <c r="GWV29" s="60"/>
      <c r="GWW29" s="60"/>
      <c r="GWX29" s="60"/>
      <c r="GWY29" s="60"/>
      <c r="GWZ29" s="60"/>
      <c r="GXA29" s="60"/>
      <c r="GXB29" s="60"/>
      <c r="GXC29" s="60"/>
      <c r="GXD29" s="60"/>
      <c r="GXE29" s="60"/>
      <c r="GXF29" s="60"/>
      <c r="GXG29" s="60"/>
      <c r="GXH29" s="60"/>
      <c r="GXI29" s="60"/>
      <c r="GXJ29" s="60"/>
      <c r="GXK29" s="60"/>
      <c r="GXL29" s="60"/>
      <c r="GXM29" s="60"/>
      <c r="GXN29" s="60"/>
      <c r="GXO29" s="60"/>
      <c r="GXP29" s="60"/>
      <c r="GXQ29" s="60"/>
      <c r="GXR29" s="60"/>
      <c r="GXS29" s="60"/>
      <c r="GXT29" s="60"/>
      <c r="GXU29" s="60"/>
      <c r="GXV29" s="60"/>
      <c r="GXW29" s="60"/>
      <c r="GXX29" s="60"/>
      <c r="GXY29" s="60"/>
      <c r="GXZ29" s="60"/>
      <c r="GYA29" s="60"/>
      <c r="GYB29" s="60"/>
      <c r="GYC29" s="60"/>
      <c r="GYD29" s="60"/>
      <c r="GYE29" s="60"/>
      <c r="GYF29" s="60"/>
      <c r="GYG29" s="60"/>
      <c r="GYH29" s="60"/>
      <c r="GYI29" s="60"/>
      <c r="GYJ29" s="60"/>
      <c r="GYK29" s="60"/>
      <c r="GYL29" s="60"/>
      <c r="GYM29" s="60"/>
      <c r="GYN29" s="60"/>
      <c r="GYO29" s="60"/>
      <c r="GYP29" s="60"/>
      <c r="GYQ29" s="60"/>
      <c r="GYR29" s="60"/>
      <c r="GYS29" s="60"/>
      <c r="GYT29" s="60"/>
      <c r="GYU29" s="60"/>
      <c r="GYV29" s="60"/>
      <c r="GYW29" s="60"/>
      <c r="GYX29" s="60"/>
      <c r="GYY29" s="60"/>
      <c r="GYZ29" s="60"/>
      <c r="GZA29" s="60"/>
      <c r="GZB29" s="60"/>
      <c r="GZC29" s="60"/>
      <c r="GZD29" s="60"/>
      <c r="GZE29" s="60"/>
      <c r="GZF29" s="60"/>
      <c r="GZG29" s="60"/>
      <c r="GZH29" s="60"/>
      <c r="GZI29" s="60"/>
      <c r="GZJ29" s="60"/>
      <c r="GZK29" s="60"/>
      <c r="GZL29" s="60"/>
      <c r="GZM29" s="60"/>
      <c r="GZN29" s="60"/>
      <c r="GZO29" s="60"/>
      <c r="GZP29" s="60"/>
      <c r="GZQ29" s="60"/>
      <c r="GZR29" s="60"/>
      <c r="GZS29" s="60"/>
      <c r="GZT29" s="60"/>
      <c r="GZU29" s="60"/>
      <c r="GZV29" s="60"/>
      <c r="GZW29" s="60"/>
      <c r="GZX29" s="60"/>
      <c r="GZY29" s="60"/>
      <c r="GZZ29" s="60"/>
      <c r="HAA29" s="60"/>
      <c r="HAB29" s="60"/>
      <c r="HAC29" s="60"/>
      <c r="HAD29" s="60"/>
      <c r="HAE29" s="60"/>
      <c r="HAF29" s="60"/>
      <c r="HAG29" s="60"/>
      <c r="HAH29" s="60"/>
      <c r="HAI29" s="60"/>
      <c r="HAJ29" s="60"/>
      <c r="HAK29" s="60"/>
      <c r="HAL29" s="60"/>
      <c r="HAM29" s="60"/>
      <c r="HAN29" s="60"/>
      <c r="HAO29" s="60"/>
      <c r="HAP29" s="60"/>
      <c r="HAQ29" s="60"/>
      <c r="HAR29" s="60"/>
      <c r="HAS29" s="60"/>
      <c r="HAT29" s="60"/>
      <c r="HAU29" s="60"/>
      <c r="HAV29" s="60"/>
      <c r="HAW29" s="60"/>
      <c r="HAX29" s="60"/>
      <c r="HAY29" s="60"/>
      <c r="HAZ29" s="60"/>
      <c r="HBA29" s="60"/>
      <c r="HBB29" s="60"/>
      <c r="HBC29" s="60"/>
      <c r="HBD29" s="60"/>
      <c r="HBE29" s="60"/>
      <c r="HBF29" s="60"/>
      <c r="HBG29" s="60"/>
      <c r="HBH29" s="60"/>
      <c r="HBI29" s="60"/>
      <c r="HBJ29" s="60"/>
      <c r="HBK29" s="60"/>
      <c r="HBL29" s="60"/>
      <c r="HBM29" s="60"/>
      <c r="HBN29" s="60"/>
      <c r="HBO29" s="60"/>
      <c r="HBP29" s="60"/>
      <c r="HBQ29" s="60"/>
      <c r="HBR29" s="60"/>
      <c r="HBS29" s="60"/>
      <c r="HBT29" s="60"/>
      <c r="HBU29" s="60"/>
      <c r="HBV29" s="60"/>
      <c r="HBW29" s="60"/>
      <c r="HBX29" s="60"/>
      <c r="HBY29" s="60"/>
      <c r="HBZ29" s="60"/>
      <c r="HCA29" s="60"/>
      <c r="HCB29" s="60"/>
      <c r="HCC29" s="60"/>
      <c r="HCD29" s="60"/>
      <c r="HCE29" s="60"/>
      <c r="HCF29" s="60"/>
      <c r="HCG29" s="60"/>
      <c r="HCH29" s="60"/>
      <c r="HCI29" s="60"/>
      <c r="HCJ29" s="60"/>
      <c r="HCK29" s="60"/>
      <c r="HCL29" s="60"/>
      <c r="HCM29" s="60"/>
      <c r="HCN29" s="60"/>
      <c r="HCO29" s="60"/>
      <c r="HCP29" s="60"/>
      <c r="HCQ29" s="60"/>
      <c r="HCR29" s="60"/>
      <c r="HCS29" s="60"/>
      <c r="HCT29" s="60"/>
      <c r="HCU29" s="60"/>
      <c r="HCV29" s="60"/>
      <c r="HCW29" s="60"/>
      <c r="HCX29" s="60"/>
      <c r="HCY29" s="60"/>
      <c r="HCZ29" s="60"/>
      <c r="HDA29" s="60"/>
      <c r="HDB29" s="60"/>
      <c r="HDC29" s="60"/>
      <c r="HDD29" s="60"/>
      <c r="HDE29" s="60"/>
      <c r="HDF29" s="60"/>
      <c r="HDG29" s="60"/>
      <c r="HDH29" s="60"/>
      <c r="HDI29" s="60"/>
      <c r="HDJ29" s="60"/>
      <c r="HDK29" s="60"/>
      <c r="HDL29" s="60"/>
      <c r="HDM29" s="60"/>
      <c r="HDN29" s="60"/>
      <c r="HDO29" s="60"/>
      <c r="HDP29" s="60"/>
      <c r="HDQ29" s="60"/>
      <c r="HDR29" s="60"/>
      <c r="HDS29" s="60"/>
      <c r="HDT29" s="60"/>
      <c r="HDU29" s="60"/>
      <c r="HDV29" s="60"/>
      <c r="HDW29" s="60"/>
      <c r="HDX29" s="60"/>
      <c r="HDY29" s="60"/>
      <c r="HDZ29" s="60"/>
      <c r="HEA29" s="60"/>
      <c r="HEB29" s="60"/>
      <c r="HEC29" s="60"/>
      <c r="HED29" s="60"/>
      <c r="HEE29" s="60"/>
      <c r="HEF29" s="60"/>
      <c r="HEG29" s="60"/>
      <c r="HEH29" s="60"/>
      <c r="HEI29" s="60"/>
      <c r="HEJ29" s="60"/>
      <c r="HEK29" s="60"/>
      <c r="HEL29" s="60"/>
      <c r="HEM29" s="60"/>
      <c r="HEN29" s="60"/>
      <c r="HEO29" s="60"/>
      <c r="HEP29" s="60"/>
      <c r="HEQ29" s="60"/>
      <c r="HER29" s="60"/>
      <c r="HES29" s="60"/>
      <c r="HET29" s="60"/>
      <c r="HEU29" s="60"/>
      <c r="HEV29" s="60"/>
      <c r="HEW29" s="60"/>
      <c r="HEX29" s="60"/>
      <c r="HEY29" s="60"/>
      <c r="HEZ29" s="60"/>
      <c r="HFA29" s="60"/>
      <c r="HFB29" s="60"/>
      <c r="HFC29" s="60"/>
      <c r="HFD29" s="60"/>
      <c r="HFE29" s="60"/>
      <c r="HFF29" s="60"/>
      <c r="HFG29" s="60"/>
      <c r="HFH29" s="60"/>
      <c r="HFI29" s="60"/>
      <c r="HFJ29" s="60"/>
      <c r="HFK29" s="60"/>
      <c r="HFL29" s="60"/>
      <c r="HFM29" s="60"/>
      <c r="HFN29" s="60"/>
      <c r="HFO29" s="60"/>
      <c r="HFP29" s="60"/>
      <c r="HFQ29" s="60"/>
      <c r="HFR29" s="60"/>
      <c r="HFS29" s="60"/>
      <c r="HFT29" s="60"/>
      <c r="HFU29" s="60"/>
      <c r="HFV29" s="60"/>
      <c r="HFW29" s="60"/>
      <c r="HFX29" s="60"/>
      <c r="HFY29" s="60"/>
      <c r="HFZ29" s="60"/>
      <c r="HGA29" s="60"/>
      <c r="HGB29" s="60"/>
      <c r="HGC29" s="60"/>
      <c r="HGD29" s="60"/>
      <c r="HGE29" s="60"/>
      <c r="HGF29" s="60"/>
      <c r="HGG29" s="60"/>
      <c r="HGH29" s="60"/>
      <c r="HGI29" s="60"/>
      <c r="HGJ29" s="60"/>
      <c r="HGK29" s="60"/>
      <c r="HGL29" s="60"/>
      <c r="HGM29" s="60"/>
      <c r="HGN29" s="60"/>
      <c r="HGO29" s="60"/>
      <c r="HGP29" s="60"/>
      <c r="HGQ29" s="60"/>
      <c r="HGR29" s="60"/>
      <c r="HGS29" s="60"/>
      <c r="HGT29" s="60"/>
      <c r="HGU29" s="60"/>
      <c r="HGV29" s="60"/>
      <c r="HGW29" s="60"/>
      <c r="HGX29" s="60"/>
      <c r="HGY29" s="60"/>
      <c r="HGZ29" s="60"/>
      <c r="HHA29" s="60"/>
      <c r="HHB29" s="60"/>
      <c r="HHC29" s="60"/>
      <c r="HHD29" s="60"/>
      <c r="HHE29" s="60"/>
      <c r="HHF29" s="60"/>
      <c r="HHG29" s="60"/>
      <c r="HHH29" s="60"/>
      <c r="HHI29" s="60"/>
      <c r="HHJ29" s="60"/>
      <c r="HHK29" s="60"/>
      <c r="HHL29" s="60"/>
      <c r="HHM29" s="60"/>
      <c r="HHN29" s="60"/>
      <c r="HHO29" s="60"/>
      <c r="HHP29" s="60"/>
      <c r="HHQ29" s="60"/>
      <c r="HHR29" s="60"/>
      <c r="HHS29" s="60"/>
      <c r="HHT29" s="60"/>
      <c r="HHU29" s="60"/>
      <c r="HHV29" s="60"/>
      <c r="HHW29" s="60"/>
      <c r="HHX29" s="60"/>
      <c r="HHY29" s="60"/>
      <c r="HHZ29" s="60"/>
      <c r="HIA29" s="60"/>
      <c r="HIB29" s="60"/>
      <c r="HIC29" s="60"/>
      <c r="HID29" s="60"/>
      <c r="HIE29" s="60"/>
      <c r="HIF29" s="60"/>
      <c r="HIG29" s="60"/>
      <c r="HIH29" s="60"/>
      <c r="HII29" s="60"/>
      <c r="HIJ29" s="60"/>
      <c r="HIK29" s="60"/>
      <c r="HIL29" s="60"/>
      <c r="HIM29" s="60"/>
      <c r="HIN29" s="60"/>
      <c r="HIO29" s="60"/>
      <c r="HIP29" s="60"/>
      <c r="HIQ29" s="60"/>
      <c r="HIR29" s="60"/>
      <c r="HIS29" s="60"/>
      <c r="HIT29" s="60"/>
      <c r="HIU29" s="60"/>
      <c r="HIV29" s="60"/>
      <c r="HIW29" s="60"/>
      <c r="HIX29" s="60"/>
      <c r="HIY29" s="60"/>
      <c r="HIZ29" s="60"/>
      <c r="HJA29" s="60"/>
      <c r="HJB29" s="60"/>
      <c r="HJC29" s="60"/>
      <c r="HJD29" s="60"/>
      <c r="HJE29" s="60"/>
      <c r="HJF29" s="60"/>
      <c r="HJG29" s="60"/>
      <c r="HJH29" s="60"/>
      <c r="HJI29" s="60"/>
      <c r="HJJ29" s="60"/>
      <c r="HJK29" s="60"/>
      <c r="HJL29" s="60"/>
      <c r="HJM29" s="60"/>
      <c r="HJN29" s="60"/>
      <c r="HJO29" s="60"/>
      <c r="HJP29" s="60"/>
      <c r="HJQ29" s="60"/>
      <c r="HJR29" s="60"/>
      <c r="HJS29" s="60"/>
      <c r="HJT29" s="60"/>
      <c r="HJU29" s="60"/>
      <c r="HJV29" s="60"/>
      <c r="HJW29" s="60"/>
      <c r="HJX29" s="60"/>
      <c r="HJY29" s="60"/>
      <c r="HJZ29" s="60"/>
      <c r="HKA29" s="60"/>
      <c r="HKB29" s="60"/>
      <c r="HKC29" s="60"/>
      <c r="HKD29" s="60"/>
      <c r="HKE29" s="60"/>
      <c r="HKF29" s="60"/>
      <c r="HKG29" s="60"/>
      <c r="HKH29" s="60"/>
      <c r="HKI29" s="60"/>
      <c r="HKJ29" s="60"/>
      <c r="HKK29" s="60"/>
      <c r="HKL29" s="60"/>
      <c r="HKM29" s="60"/>
      <c r="HKN29" s="60"/>
      <c r="HKO29" s="60"/>
      <c r="HKP29" s="60"/>
      <c r="HKQ29" s="60"/>
      <c r="HKR29" s="60"/>
      <c r="HKS29" s="60"/>
      <c r="HKT29" s="60"/>
      <c r="HKU29" s="60"/>
      <c r="HKV29" s="60"/>
      <c r="HKW29" s="60"/>
      <c r="HKX29" s="60"/>
      <c r="HKY29" s="60"/>
      <c r="HKZ29" s="60"/>
      <c r="HLA29" s="60"/>
      <c r="HLB29" s="60"/>
      <c r="HLC29" s="60"/>
      <c r="HLD29" s="60"/>
      <c r="HLE29" s="60"/>
      <c r="HLF29" s="60"/>
      <c r="HLG29" s="60"/>
      <c r="HLH29" s="60"/>
      <c r="HLI29" s="60"/>
      <c r="HLJ29" s="60"/>
      <c r="HLK29" s="60"/>
      <c r="HLL29" s="60"/>
      <c r="HLM29" s="60"/>
      <c r="HLN29" s="60"/>
      <c r="HLO29" s="60"/>
      <c r="HLP29" s="60"/>
      <c r="HLQ29" s="60"/>
      <c r="HLR29" s="60"/>
      <c r="HLS29" s="60"/>
      <c r="HLT29" s="60"/>
      <c r="HLU29" s="60"/>
      <c r="HLV29" s="60"/>
      <c r="HLW29" s="60"/>
      <c r="HLX29" s="60"/>
      <c r="HLY29" s="60"/>
      <c r="HLZ29" s="60"/>
      <c r="HMA29" s="60"/>
      <c r="HMB29" s="60"/>
      <c r="HMC29" s="60"/>
      <c r="HMD29" s="60"/>
      <c r="HME29" s="60"/>
      <c r="HMF29" s="60"/>
      <c r="HMG29" s="60"/>
      <c r="HMH29" s="60"/>
      <c r="HMI29" s="60"/>
      <c r="HMJ29" s="60"/>
      <c r="HMK29" s="60"/>
      <c r="HML29" s="60"/>
      <c r="HMM29" s="60"/>
      <c r="HMN29" s="60"/>
      <c r="HMO29" s="60"/>
      <c r="HMP29" s="60"/>
      <c r="HMQ29" s="60"/>
      <c r="HMR29" s="60"/>
      <c r="HMS29" s="60"/>
      <c r="HMT29" s="60"/>
      <c r="HMU29" s="60"/>
      <c r="HMV29" s="60"/>
      <c r="HMW29" s="60"/>
      <c r="HMX29" s="60"/>
      <c r="HMY29" s="60"/>
      <c r="HMZ29" s="60"/>
      <c r="HNA29" s="60"/>
      <c r="HNB29" s="60"/>
      <c r="HNC29" s="60"/>
      <c r="HND29" s="60"/>
      <c r="HNE29" s="60"/>
      <c r="HNF29" s="60"/>
      <c r="HNG29" s="60"/>
      <c r="HNH29" s="60"/>
      <c r="HNI29" s="60"/>
      <c r="HNJ29" s="60"/>
      <c r="HNK29" s="60"/>
      <c r="HNL29" s="60"/>
      <c r="HNM29" s="60"/>
      <c r="HNN29" s="60"/>
      <c r="HNO29" s="60"/>
      <c r="HNP29" s="60"/>
      <c r="HNQ29" s="60"/>
      <c r="HNR29" s="60"/>
      <c r="HNS29" s="60"/>
      <c r="HNT29" s="60"/>
      <c r="HNU29" s="60"/>
      <c r="HNV29" s="60"/>
      <c r="HNW29" s="60"/>
      <c r="HNX29" s="60"/>
      <c r="HNY29" s="60"/>
      <c r="HNZ29" s="60"/>
      <c r="HOA29" s="60"/>
      <c r="HOB29" s="60"/>
      <c r="HOC29" s="60"/>
      <c r="HOD29" s="60"/>
      <c r="HOE29" s="60"/>
      <c r="HOF29" s="60"/>
      <c r="HOG29" s="60"/>
      <c r="HOH29" s="60"/>
      <c r="HOI29" s="60"/>
      <c r="HOJ29" s="60"/>
      <c r="HOK29" s="60"/>
      <c r="HOL29" s="60"/>
      <c r="HOM29" s="60"/>
      <c r="HON29" s="60"/>
      <c r="HOO29" s="60"/>
      <c r="HOP29" s="60"/>
      <c r="HOQ29" s="60"/>
      <c r="HOR29" s="60"/>
      <c r="HOS29" s="60"/>
      <c r="HOT29" s="60"/>
      <c r="HOU29" s="60"/>
      <c r="HOV29" s="60"/>
      <c r="HOW29" s="60"/>
      <c r="HOX29" s="60"/>
      <c r="HOY29" s="60"/>
      <c r="HOZ29" s="60"/>
      <c r="HPA29" s="60"/>
      <c r="HPB29" s="60"/>
      <c r="HPC29" s="60"/>
      <c r="HPD29" s="60"/>
      <c r="HPE29" s="60"/>
      <c r="HPF29" s="60"/>
      <c r="HPG29" s="60"/>
      <c r="HPH29" s="60"/>
      <c r="HPI29" s="60"/>
      <c r="HPJ29" s="60"/>
      <c r="HPK29" s="60"/>
      <c r="HPL29" s="60"/>
      <c r="HPM29" s="60"/>
      <c r="HPN29" s="60"/>
      <c r="HPO29" s="60"/>
      <c r="HPP29" s="60"/>
      <c r="HPQ29" s="60"/>
      <c r="HPR29" s="60"/>
      <c r="HPS29" s="60"/>
      <c r="HPT29" s="60"/>
      <c r="HPU29" s="60"/>
      <c r="HPV29" s="60"/>
      <c r="HPW29" s="60"/>
      <c r="HPX29" s="60"/>
      <c r="HPY29" s="60"/>
      <c r="HPZ29" s="60"/>
      <c r="HQA29" s="60"/>
      <c r="HQB29" s="60"/>
      <c r="HQC29" s="60"/>
      <c r="HQD29" s="60"/>
      <c r="HQE29" s="60"/>
      <c r="HQF29" s="60"/>
      <c r="HQG29" s="60"/>
      <c r="HQH29" s="60"/>
      <c r="HQI29" s="60"/>
      <c r="HQJ29" s="60"/>
      <c r="HQK29" s="60"/>
      <c r="HQL29" s="60"/>
      <c r="HQM29" s="60"/>
      <c r="HQN29" s="60"/>
      <c r="HQO29" s="60"/>
      <c r="HQP29" s="60"/>
      <c r="HQQ29" s="60"/>
      <c r="HQR29" s="60"/>
      <c r="HQS29" s="60"/>
      <c r="HQT29" s="60"/>
      <c r="HQU29" s="60"/>
      <c r="HQV29" s="60"/>
      <c r="HQW29" s="60"/>
      <c r="HQX29" s="60"/>
      <c r="HQY29" s="60"/>
      <c r="HQZ29" s="60"/>
      <c r="HRA29" s="60"/>
      <c r="HRB29" s="60"/>
      <c r="HRC29" s="60"/>
      <c r="HRD29" s="60"/>
      <c r="HRE29" s="60"/>
      <c r="HRF29" s="60"/>
      <c r="HRG29" s="60"/>
      <c r="HRH29" s="60"/>
      <c r="HRI29" s="60"/>
      <c r="HRJ29" s="60"/>
      <c r="HRK29" s="60"/>
      <c r="HRL29" s="60"/>
      <c r="HRM29" s="60"/>
      <c r="HRN29" s="60"/>
      <c r="HRO29" s="60"/>
      <c r="HRP29" s="60"/>
      <c r="HRQ29" s="60"/>
      <c r="HRR29" s="60"/>
      <c r="HRS29" s="60"/>
      <c r="HRT29" s="60"/>
      <c r="HRU29" s="60"/>
      <c r="HRV29" s="60"/>
      <c r="HRW29" s="60"/>
      <c r="HRX29" s="60"/>
      <c r="HRY29" s="60"/>
      <c r="HRZ29" s="60"/>
      <c r="HSA29" s="60"/>
      <c r="HSB29" s="60"/>
      <c r="HSC29" s="60"/>
      <c r="HSD29" s="60"/>
      <c r="HSE29" s="60"/>
      <c r="HSF29" s="60"/>
      <c r="HSG29" s="60"/>
      <c r="HSH29" s="60"/>
      <c r="HSI29" s="60"/>
      <c r="HSJ29" s="60"/>
      <c r="HSK29" s="60"/>
      <c r="HSL29" s="60"/>
      <c r="HSM29" s="60"/>
      <c r="HSN29" s="60"/>
      <c r="HSO29" s="60"/>
      <c r="HSP29" s="60"/>
      <c r="HSQ29" s="60"/>
      <c r="HSR29" s="60"/>
      <c r="HSS29" s="60"/>
      <c r="HST29" s="60"/>
      <c r="HSU29" s="60"/>
      <c r="HSV29" s="60"/>
      <c r="HSW29" s="60"/>
      <c r="HSX29" s="60"/>
      <c r="HSY29" s="60"/>
      <c r="HSZ29" s="60"/>
      <c r="HTA29" s="60"/>
      <c r="HTB29" s="60"/>
      <c r="HTC29" s="60"/>
      <c r="HTD29" s="60"/>
      <c r="HTE29" s="60"/>
      <c r="HTF29" s="60"/>
      <c r="HTG29" s="60"/>
      <c r="HTH29" s="60"/>
      <c r="HTI29" s="60"/>
      <c r="HTJ29" s="60"/>
      <c r="HTK29" s="60"/>
      <c r="HTL29" s="60"/>
      <c r="HTM29" s="60"/>
      <c r="HTN29" s="60"/>
      <c r="HTO29" s="60"/>
      <c r="HTP29" s="60"/>
      <c r="HTQ29" s="60"/>
      <c r="HTR29" s="60"/>
      <c r="HTS29" s="60"/>
      <c r="HTT29" s="60"/>
      <c r="HTU29" s="60"/>
      <c r="HTV29" s="60"/>
      <c r="HTW29" s="60"/>
      <c r="HTX29" s="60"/>
      <c r="HTY29" s="60"/>
      <c r="HTZ29" s="60"/>
      <c r="HUA29" s="60"/>
      <c r="HUB29" s="60"/>
      <c r="HUC29" s="60"/>
      <c r="HUD29" s="60"/>
      <c r="HUE29" s="60"/>
      <c r="HUF29" s="60"/>
      <c r="HUG29" s="60"/>
      <c r="HUH29" s="60"/>
      <c r="HUI29" s="60"/>
      <c r="HUJ29" s="60"/>
      <c r="HUK29" s="60"/>
      <c r="HUL29" s="60"/>
      <c r="HUM29" s="60"/>
      <c r="HUN29" s="60"/>
      <c r="HUO29" s="60"/>
      <c r="HUP29" s="60"/>
      <c r="HUQ29" s="60"/>
      <c r="HUR29" s="60"/>
      <c r="HUS29" s="60"/>
      <c r="HUT29" s="60"/>
      <c r="HUU29" s="60"/>
      <c r="HUV29" s="60"/>
      <c r="HUW29" s="60"/>
      <c r="HUX29" s="60"/>
      <c r="HUY29" s="60"/>
      <c r="HUZ29" s="60"/>
      <c r="HVA29" s="60"/>
      <c r="HVB29" s="60"/>
      <c r="HVC29" s="60"/>
      <c r="HVD29" s="60"/>
      <c r="HVE29" s="60"/>
      <c r="HVF29" s="60"/>
      <c r="HVG29" s="60"/>
      <c r="HVH29" s="60"/>
      <c r="HVI29" s="60"/>
      <c r="HVJ29" s="60"/>
      <c r="HVK29" s="60"/>
      <c r="HVL29" s="60"/>
      <c r="HVM29" s="60"/>
      <c r="HVN29" s="60"/>
      <c r="HVO29" s="60"/>
      <c r="HVP29" s="60"/>
      <c r="HVQ29" s="60"/>
      <c r="HVR29" s="60"/>
      <c r="HVS29" s="60"/>
      <c r="HVT29" s="60"/>
      <c r="HVU29" s="60"/>
      <c r="HVV29" s="60"/>
      <c r="HVW29" s="60"/>
      <c r="HVX29" s="60"/>
      <c r="HVY29" s="60"/>
      <c r="HVZ29" s="60"/>
      <c r="HWA29" s="60"/>
      <c r="HWB29" s="60"/>
      <c r="HWC29" s="60"/>
      <c r="HWD29" s="60"/>
      <c r="HWE29" s="60"/>
      <c r="HWF29" s="60"/>
      <c r="HWG29" s="60"/>
      <c r="HWH29" s="60"/>
      <c r="HWI29" s="60"/>
      <c r="HWJ29" s="60"/>
      <c r="HWK29" s="60"/>
      <c r="HWL29" s="60"/>
      <c r="HWM29" s="60"/>
      <c r="HWN29" s="60"/>
      <c r="HWO29" s="60"/>
      <c r="HWP29" s="60"/>
      <c r="HWQ29" s="60"/>
      <c r="HWR29" s="60"/>
      <c r="HWS29" s="60"/>
      <c r="HWT29" s="60"/>
      <c r="HWU29" s="60"/>
      <c r="HWV29" s="60"/>
      <c r="HWW29" s="60"/>
      <c r="HWX29" s="60"/>
      <c r="HWY29" s="60"/>
      <c r="HWZ29" s="60"/>
      <c r="HXA29" s="60"/>
      <c r="HXB29" s="60"/>
      <c r="HXC29" s="60"/>
      <c r="HXD29" s="60"/>
      <c r="HXE29" s="60"/>
      <c r="HXF29" s="60"/>
      <c r="HXG29" s="60"/>
      <c r="HXH29" s="60"/>
      <c r="HXI29" s="60"/>
      <c r="HXJ29" s="60"/>
      <c r="HXK29" s="60"/>
      <c r="HXL29" s="60"/>
      <c r="HXM29" s="60"/>
      <c r="HXN29" s="60"/>
      <c r="HXO29" s="60"/>
      <c r="HXP29" s="60"/>
      <c r="HXQ29" s="60"/>
      <c r="HXR29" s="60"/>
      <c r="HXS29" s="60"/>
      <c r="HXT29" s="60"/>
      <c r="HXU29" s="60"/>
      <c r="HXV29" s="60"/>
      <c r="HXW29" s="60"/>
      <c r="HXX29" s="60"/>
      <c r="HXY29" s="60"/>
      <c r="HXZ29" s="60"/>
      <c r="HYA29" s="60"/>
      <c r="HYB29" s="60"/>
      <c r="HYC29" s="60"/>
      <c r="HYD29" s="60"/>
      <c r="HYE29" s="60"/>
      <c r="HYF29" s="60"/>
      <c r="HYG29" s="60"/>
      <c r="HYH29" s="60"/>
      <c r="HYI29" s="60"/>
      <c r="HYJ29" s="60"/>
      <c r="HYK29" s="60"/>
      <c r="HYL29" s="60"/>
      <c r="HYM29" s="60"/>
      <c r="HYN29" s="60"/>
      <c r="HYO29" s="60"/>
      <c r="HYP29" s="60"/>
      <c r="HYQ29" s="60"/>
      <c r="HYR29" s="60"/>
      <c r="HYS29" s="60"/>
      <c r="HYT29" s="60"/>
      <c r="HYU29" s="60"/>
      <c r="HYV29" s="60"/>
      <c r="HYW29" s="60"/>
      <c r="HYX29" s="60"/>
      <c r="HYY29" s="60"/>
      <c r="HYZ29" s="60"/>
      <c r="HZA29" s="60"/>
      <c r="HZB29" s="60"/>
      <c r="HZC29" s="60"/>
      <c r="HZD29" s="60"/>
      <c r="HZE29" s="60"/>
      <c r="HZF29" s="60"/>
      <c r="HZG29" s="60"/>
      <c r="HZH29" s="60"/>
      <c r="HZI29" s="60"/>
      <c r="HZJ29" s="60"/>
      <c r="HZK29" s="60"/>
      <c r="HZL29" s="60"/>
      <c r="HZM29" s="60"/>
      <c r="HZN29" s="60"/>
      <c r="HZO29" s="60"/>
      <c r="HZP29" s="60"/>
      <c r="HZQ29" s="60"/>
      <c r="HZR29" s="60"/>
      <c r="HZS29" s="60"/>
      <c r="HZT29" s="60"/>
      <c r="HZU29" s="60"/>
      <c r="HZV29" s="60"/>
      <c r="HZW29" s="60"/>
      <c r="HZX29" s="60"/>
      <c r="HZY29" s="60"/>
      <c r="HZZ29" s="60"/>
      <c r="IAA29" s="60"/>
      <c r="IAB29" s="60"/>
      <c r="IAC29" s="60"/>
      <c r="IAD29" s="60"/>
      <c r="IAE29" s="60"/>
      <c r="IAF29" s="60"/>
      <c r="IAG29" s="60"/>
      <c r="IAH29" s="60"/>
      <c r="IAI29" s="60"/>
      <c r="IAJ29" s="60"/>
      <c r="IAK29" s="60"/>
      <c r="IAL29" s="60"/>
      <c r="IAM29" s="60"/>
      <c r="IAN29" s="60"/>
      <c r="IAO29" s="60"/>
      <c r="IAP29" s="60"/>
      <c r="IAQ29" s="60"/>
      <c r="IAR29" s="60"/>
      <c r="IAS29" s="60"/>
      <c r="IAT29" s="60"/>
      <c r="IAU29" s="60"/>
      <c r="IAV29" s="60"/>
      <c r="IAW29" s="60"/>
      <c r="IAX29" s="60"/>
      <c r="IAY29" s="60"/>
      <c r="IAZ29" s="60"/>
      <c r="IBA29" s="60"/>
      <c r="IBB29" s="60"/>
      <c r="IBC29" s="60"/>
      <c r="IBD29" s="60"/>
      <c r="IBE29" s="60"/>
      <c r="IBF29" s="60"/>
      <c r="IBG29" s="60"/>
      <c r="IBH29" s="60"/>
      <c r="IBI29" s="60"/>
      <c r="IBJ29" s="60"/>
      <c r="IBK29" s="60"/>
      <c r="IBL29" s="60"/>
      <c r="IBM29" s="60"/>
      <c r="IBN29" s="60"/>
      <c r="IBO29" s="60"/>
      <c r="IBP29" s="60"/>
      <c r="IBQ29" s="60"/>
      <c r="IBR29" s="60"/>
      <c r="IBS29" s="60"/>
      <c r="IBT29" s="60"/>
      <c r="IBU29" s="60"/>
      <c r="IBV29" s="60"/>
      <c r="IBW29" s="60"/>
      <c r="IBX29" s="60"/>
      <c r="IBY29" s="60"/>
      <c r="IBZ29" s="60"/>
      <c r="ICA29" s="60"/>
      <c r="ICB29" s="60"/>
      <c r="ICC29" s="60"/>
      <c r="ICD29" s="60"/>
      <c r="ICE29" s="60"/>
      <c r="ICF29" s="60"/>
      <c r="ICG29" s="60"/>
      <c r="ICH29" s="60"/>
      <c r="ICI29" s="60"/>
      <c r="ICJ29" s="60"/>
      <c r="ICK29" s="60"/>
      <c r="ICL29" s="60"/>
      <c r="ICM29" s="60"/>
      <c r="ICN29" s="60"/>
      <c r="ICO29" s="60"/>
      <c r="ICP29" s="60"/>
      <c r="ICQ29" s="60"/>
      <c r="ICR29" s="60"/>
      <c r="ICS29" s="60"/>
      <c r="ICT29" s="60"/>
      <c r="ICU29" s="60"/>
      <c r="ICV29" s="60"/>
      <c r="ICW29" s="60"/>
      <c r="ICX29" s="60"/>
      <c r="ICY29" s="60"/>
      <c r="ICZ29" s="60"/>
      <c r="IDA29" s="60"/>
      <c r="IDB29" s="60"/>
      <c r="IDC29" s="60"/>
      <c r="IDD29" s="60"/>
      <c r="IDE29" s="60"/>
      <c r="IDF29" s="60"/>
      <c r="IDG29" s="60"/>
      <c r="IDH29" s="60"/>
      <c r="IDI29" s="60"/>
      <c r="IDJ29" s="60"/>
      <c r="IDK29" s="60"/>
      <c r="IDL29" s="60"/>
      <c r="IDM29" s="60"/>
      <c r="IDN29" s="60"/>
      <c r="IDO29" s="60"/>
      <c r="IDP29" s="60"/>
      <c r="IDQ29" s="60"/>
      <c r="IDR29" s="60"/>
      <c r="IDS29" s="60"/>
      <c r="IDT29" s="60"/>
      <c r="IDU29" s="60"/>
      <c r="IDV29" s="60"/>
      <c r="IDW29" s="60"/>
      <c r="IDX29" s="60"/>
      <c r="IDY29" s="60"/>
      <c r="IDZ29" s="60"/>
      <c r="IEA29" s="60"/>
      <c r="IEB29" s="60"/>
      <c r="IEC29" s="60"/>
      <c r="IED29" s="60"/>
      <c r="IEE29" s="60"/>
      <c r="IEF29" s="60"/>
      <c r="IEG29" s="60"/>
      <c r="IEH29" s="60"/>
      <c r="IEI29" s="60"/>
      <c r="IEJ29" s="60"/>
      <c r="IEK29" s="60"/>
      <c r="IEL29" s="60"/>
      <c r="IEM29" s="60"/>
      <c r="IEN29" s="60"/>
      <c r="IEO29" s="60"/>
      <c r="IEP29" s="60"/>
      <c r="IEQ29" s="60"/>
      <c r="IER29" s="60"/>
      <c r="IES29" s="60"/>
      <c r="IET29" s="60"/>
      <c r="IEU29" s="60"/>
      <c r="IEV29" s="60"/>
      <c r="IEW29" s="60"/>
      <c r="IEX29" s="60"/>
      <c r="IEY29" s="60"/>
      <c r="IEZ29" s="60"/>
      <c r="IFA29" s="60"/>
      <c r="IFB29" s="60"/>
      <c r="IFC29" s="60"/>
      <c r="IFD29" s="60"/>
      <c r="IFE29" s="60"/>
      <c r="IFF29" s="60"/>
      <c r="IFG29" s="60"/>
      <c r="IFH29" s="60"/>
      <c r="IFI29" s="60"/>
      <c r="IFJ29" s="60"/>
      <c r="IFK29" s="60"/>
      <c r="IFL29" s="60"/>
      <c r="IFM29" s="60"/>
      <c r="IFN29" s="60"/>
      <c r="IFO29" s="60"/>
      <c r="IFP29" s="60"/>
      <c r="IFQ29" s="60"/>
      <c r="IFR29" s="60"/>
      <c r="IFS29" s="60"/>
      <c r="IFT29" s="60"/>
      <c r="IFU29" s="60"/>
      <c r="IFV29" s="60"/>
      <c r="IFW29" s="60"/>
      <c r="IFX29" s="60"/>
      <c r="IFY29" s="60"/>
      <c r="IFZ29" s="60"/>
      <c r="IGA29" s="60"/>
      <c r="IGB29" s="60"/>
      <c r="IGC29" s="60"/>
      <c r="IGD29" s="60"/>
      <c r="IGE29" s="60"/>
      <c r="IGF29" s="60"/>
      <c r="IGG29" s="60"/>
      <c r="IGH29" s="60"/>
      <c r="IGI29" s="60"/>
      <c r="IGJ29" s="60"/>
      <c r="IGK29" s="60"/>
      <c r="IGL29" s="60"/>
      <c r="IGM29" s="60"/>
      <c r="IGN29" s="60"/>
      <c r="IGO29" s="60"/>
      <c r="IGP29" s="60"/>
      <c r="IGQ29" s="60"/>
      <c r="IGR29" s="60"/>
      <c r="IGS29" s="60"/>
      <c r="IGT29" s="60"/>
      <c r="IGU29" s="60"/>
      <c r="IGV29" s="60"/>
      <c r="IGW29" s="60"/>
      <c r="IGX29" s="60"/>
      <c r="IGY29" s="60"/>
      <c r="IGZ29" s="60"/>
      <c r="IHA29" s="60"/>
      <c r="IHB29" s="60"/>
      <c r="IHC29" s="60"/>
      <c r="IHD29" s="60"/>
      <c r="IHE29" s="60"/>
      <c r="IHF29" s="60"/>
      <c r="IHG29" s="60"/>
      <c r="IHH29" s="60"/>
      <c r="IHI29" s="60"/>
      <c r="IHJ29" s="60"/>
      <c r="IHK29" s="60"/>
      <c r="IHL29" s="60"/>
      <c r="IHM29" s="60"/>
      <c r="IHN29" s="60"/>
      <c r="IHO29" s="60"/>
      <c r="IHP29" s="60"/>
      <c r="IHQ29" s="60"/>
      <c r="IHR29" s="60"/>
      <c r="IHS29" s="60"/>
      <c r="IHT29" s="60"/>
      <c r="IHU29" s="60"/>
      <c r="IHV29" s="60"/>
      <c r="IHW29" s="60"/>
      <c r="IHX29" s="60"/>
      <c r="IHY29" s="60"/>
      <c r="IHZ29" s="60"/>
      <c r="IIA29" s="60"/>
      <c r="IIB29" s="60"/>
      <c r="IIC29" s="60"/>
      <c r="IID29" s="60"/>
      <c r="IIE29" s="60"/>
      <c r="IIF29" s="60"/>
      <c r="IIG29" s="60"/>
      <c r="IIH29" s="60"/>
      <c r="III29" s="60"/>
      <c r="IIJ29" s="60"/>
      <c r="IIK29" s="60"/>
      <c r="IIL29" s="60"/>
      <c r="IIM29" s="60"/>
      <c r="IIN29" s="60"/>
      <c r="IIO29" s="60"/>
      <c r="IIP29" s="60"/>
      <c r="IIQ29" s="60"/>
      <c r="IIR29" s="60"/>
      <c r="IIS29" s="60"/>
      <c r="IIT29" s="60"/>
      <c r="IIU29" s="60"/>
      <c r="IIV29" s="60"/>
      <c r="IIW29" s="60"/>
      <c r="IIX29" s="60"/>
      <c r="IIY29" s="60"/>
      <c r="IIZ29" s="60"/>
      <c r="IJA29" s="60"/>
      <c r="IJB29" s="60"/>
      <c r="IJC29" s="60"/>
      <c r="IJD29" s="60"/>
      <c r="IJE29" s="60"/>
      <c r="IJF29" s="60"/>
      <c r="IJG29" s="60"/>
      <c r="IJH29" s="60"/>
      <c r="IJI29" s="60"/>
      <c r="IJJ29" s="60"/>
      <c r="IJK29" s="60"/>
      <c r="IJL29" s="60"/>
      <c r="IJM29" s="60"/>
      <c r="IJN29" s="60"/>
      <c r="IJO29" s="60"/>
      <c r="IJP29" s="60"/>
      <c r="IJQ29" s="60"/>
      <c r="IJR29" s="60"/>
      <c r="IJS29" s="60"/>
      <c r="IJT29" s="60"/>
      <c r="IJU29" s="60"/>
      <c r="IJV29" s="60"/>
      <c r="IJW29" s="60"/>
      <c r="IJX29" s="60"/>
      <c r="IJY29" s="60"/>
      <c r="IJZ29" s="60"/>
      <c r="IKA29" s="60"/>
      <c r="IKB29" s="60"/>
      <c r="IKC29" s="60"/>
      <c r="IKD29" s="60"/>
      <c r="IKE29" s="60"/>
      <c r="IKF29" s="60"/>
      <c r="IKG29" s="60"/>
      <c r="IKH29" s="60"/>
      <c r="IKI29" s="60"/>
      <c r="IKJ29" s="60"/>
      <c r="IKK29" s="60"/>
      <c r="IKL29" s="60"/>
      <c r="IKM29" s="60"/>
      <c r="IKN29" s="60"/>
      <c r="IKO29" s="60"/>
      <c r="IKP29" s="60"/>
      <c r="IKQ29" s="60"/>
      <c r="IKR29" s="60"/>
      <c r="IKS29" s="60"/>
      <c r="IKT29" s="60"/>
      <c r="IKU29" s="60"/>
      <c r="IKV29" s="60"/>
      <c r="IKW29" s="60"/>
      <c r="IKX29" s="60"/>
      <c r="IKY29" s="60"/>
      <c r="IKZ29" s="60"/>
      <c r="ILA29" s="60"/>
      <c r="ILB29" s="60"/>
      <c r="ILC29" s="60"/>
      <c r="ILD29" s="60"/>
      <c r="ILE29" s="60"/>
      <c r="ILF29" s="60"/>
      <c r="ILG29" s="60"/>
      <c r="ILH29" s="60"/>
      <c r="ILI29" s="60"/>
      <c r="ILJ29" s="60"/>
      <c r="ILK29" s="60"/>
      <c r="ILL29" s="60"/>
      <c r="ILM29" s="60"/>
      <c r="ILN29" s="60"/>
      <c r="ILO29" s="60"/>
      <c r="ILP29" s="60"/>
      <c r="ILQ29" s="60"/>
      <c r="ILR29" s="60"/>
      <c r="ILS29" s="60"/>
      <c r="ILT29" s="60"/>
      <c r="ILU29" s="60"/>
      <c r="ILV29" s="60"/>
      <c r="ILW29" s="60"/>
      <c r="ILX29" s="60"/>
      <c r="ILY29" s="60"/>
      <c r="ILZ29" s="60"/>
      <c r="IMA29" s="60"/>
      <c r="IMB29" s="60"/>
      <c r="IMC29" s="60"/>
      <c r="IMD29" s="60"/>
      <c r="IME29" s="60"/>
      <c r="IMF29" s="60"/>
      <c r="IMG29" s="60"/>
      <c r="IMH29" s="60"/>
      <c r="IMI29" s="60"/>
      <c r="IMJ29" s="60"/>
      <c r="IMK29" s="60"/>
      <c r="IML29" s="60"/>
      <c r="IMM29" s="60"/>
      <c r="IMN29" s="60"/>
      <c r="IMO29" s="60"/>
      <c r="IMP29" s="60"/>
      <c r="IMQ29" s="60"/>
      <c r="IMR29" s="60"/>
      <c r="IMS29" s="60"/>
      <c r="IMT29" s="60"/>
      <c r="IMU29" s="60"/>
      <c r="IMV29" s="60"/>
      <c r="IMW29" s="60"/>
      <c r="IMX29" s="60"/>
      <c r="IMY29" s="60"/>
      <c r="IMZ29" s="60"/>
      <c r="INA29" s="60"/>
      <c r="INB29" s="60"/>
      <c r="INC29" s="60"/>
      <c r="IND29" s="60"/>
      <c r="INE29" s="60"/>
      <c r="INF29" s="60"/>
      <c r="ING29" s="60"/>
      <c r="INH29" s="60"/>
      <c r="INI29" s="60"/>
      <c r="INJ29" s="60"/>
      <c r="INK29" s="60"/>
      <c r="INL29" s="60"/>
      <c r="INM29" s="60"/>
      <c r="INN29" s="60"/>
      <c r="INO29" s="60"/>
      <c r="INP29" s="60"/>
      <c r="INQ29" s="60"/>
      <c r="INR29" s="60"/>
      <c r="INS29" s="60"/>
      <c r="INT29" s="60"/>
      <c r="INU29" s="60"/>
      <c r="INV29" s="60"/>
      <c r="INW29" s="60"/>
      <c r="INX29" s="60"/>
      <c r="INY29" s="60"/>
      <c r="INZ29" s="60"/>
      <c r="IOA29" s="60"/>
      <c r="IOB29" s="60"/>
      <c r="IOC29" s="60"/>
      <c r="IOD29" s="60"/>
      <c r="IOE29" s="60"/>
      <c r="IOF29" s="60"/>
      <c r="IOG29" s="60"/>
      <c r="IOH29" s="60"/>
      <c r="IOI29" s="60"/>
      <c r="IOJ29" s="60"/>
      <c r="IOK29" s="60"/>
      <c r="IOL29" s="60"/>
      <c r="IOM29" s="60"/>
      <c r="ION29" s="60"/>
      <c r="IOO29" s="60"/>
      <c r="IOP29" s="60"/>
      <c r="IOQ29" s="60"/>
      <c r="IOR29" s="60"/>
      <c r="IOS29" s="60"/>
      <c r="IOT29" s="60"/>
      <c r="IOU29" s="60"/>
      <c r="IOV29" s="60"/>
      <c r="IOW29" s="60"/>
      <c r="IOX29" s="60"/>
      <c r="IOY29" s="60"/>
      <c r="IOZ29" s="60"/>
      <c r="IPA29" s="60"/>
      <c r="IPB29" s="60"/>
      <c r="IPC29" s="60"/>
      <c r="IPD29" s="60"/>
      <c r="IPE29" s="60"/>
      <c r="IPF29" s="60"/>
      <c r="IPG29" s="60"/>
      <c r="IPH29" s="60"/>
      <c r="IPI29" s="60"/>
      <c r="IPJ29" s="60"/>
      <c r="IPK29" s="60"/>
      <c r="IPL29" s="60"/>
      <c r="IPM29" s="60"/>
      <c r="IPN29" s="60"/>
      <c r="IPO29" s="60"/>
      <c r="IPP29" s="60"/>
      <c r="IPQ29" s="60"/>
      <c r="IPR29" s="60"/>
      <c r="IPS29" s="60"/>
      <c r="IPT29" s="60"/>
      <c r="IPU29" s="60"/>
      <c r="IPV29" s="60"/>
      <c r="IPW29" s="60"/>
      <c r="IPX29" s="60"/>
      <c r="IPY29" s="60"/>
      <c r="IPZ29" s="60"/>
      <c r="IQA29" s="60"/>
      <c r="IQB29" s="60"/>
      <c r="IQC29" s="60"/>
      <c r="IQD29" s="60"/>
      <c r="IQE29" s="60"/>
      <c r="IQF29" s="60"/>
      <c r="IQG29" s="60"/>
      <c r="IQH29" s="60"/>
      <c r="IQI29" s="60"/>
      <c r="IQJ29" s="60"/>
      <c r="IQK29" s="60"/>
      <c r="IQL29" s="60"/>
      <c r="IQM29" s="60"/>
      <c r="IQN29" s="60"/>
      <c r="IQO29" s="60"/>
      <c r="IQP29" s="60"/>
      <c r="IQQ29" s="60"/>
      <c r="IQR29" s="60"/>
      <c r="IQS29" s="60"/>
      <c r="IQT29" s="60"/>
      <c r="IQU29" s="60"/>
      <c r="IQV29" s="60"/>
      <c r="IQW29" s="60"/>
      <c r="IQX29" s="60"/>
      <c r="IQY29" s="60"/>
      <c r="IQZ29" s="60"/>
      <c r="IRA29" s="60"/>
      <c r="IRB29" s="60"/>
      <c r="IRC29" s="60"/>
      <c r="IRD29" s="60"/>
      <c r="IRE29" s="60"/>
      <c r="IRF29" s="60"/>
      <c r="IRG29" s="60"/>
      <c r="IRH29" s="60"/>
      <c r="IRI29" s="60"/>
      <c r="IRJ29" s="60"/>
      <c r="IRK29" s="60"/>
      <c r="IRL29" s="60"/>
      <c r="IRM29" s="60"/>
      <c r="IRN29" s="60"/>
      <c r="IRO29" s="60"/>
      <c r="IRP29" s="60"/>
      <c r="IRQ29" s="60"/>
      <c r="IRR29" s="60"/>
      <c r="IRS29" s="60"/>
      <c r="IRT29" s="60"/>
      <c r="IRU29" s="60"/>
      <c r="IRV29" s="60"/>
      <c r="IRW29" s="60"/>
      <c r="IRX29" s="60"/>
      <c r="IRY29" s="60"/>
      <c r="IRZ29" s="60"/>
      <c r="ISA29" s="60"/>
      <c r="ISB29" s="60"/>
      <c r="ISC29" s="60"/>
      <c r="ISD29" s="60"/>
      <c r="ISE29" s="60"/>
      <c r="ISF29" s="60"/>
      <c r="ISG29" s="60"/>
      <c r="ISH29" s="60"/>
      <c r="ISI29" s="60"/>
      <c r="ISJ29" s="60"/>
      <c r="ISK29" s="60"/>
      <c r="ISL29" s="60"/>
      <c r="ISM29" s="60"/>
      <c r="ISN29" s="60"/>
      <c r="ISO29" s="60"/>
      <c r="ISP29" s="60"/>
      <c r="ISQ29" s="60"/>
      <c r="ISR29" s="60"/>
      <c r="ISS29" s="60"/>
      <c r="IST29" s="60"/>
      <c r="ISU29" s="60"/>
      <c r="ISV29" s="60"/>
      <c r="ISW29" s="60"/>
      <c r="ISX29" s="60"/>
      <c r="ISY29" s="60"/>
      <c r="ISZ29" s="60"/>
      <c r="ITA29" s="60"/>
      <c r="ITB29" s="60"/>
      <c r="ITC29" s="60"/>
      <c r="ITD29" s="60"/>
      <c r="ITE29" s="60"/>
      <c r="ITF29" s="60"/>
      <c r="ITG29" s="60"/>
      <c r="ITH29" s="60"/>
      <c r="ITI29" s="60"/>
      <c r="ITJ29" s="60"/>
      <c r="ITK29" s="60"/>
      <c r="ITL29" s="60"/>
      <c r="ITM29" s="60"/>
      <c r="ITN29" s="60"/>
      <c r="ITO29" s="60"/>
      <c r="ITP29" s="60"/>
      <c r="ITQ29" s="60"/>
      <c r="ITR29" s="60"/>
      <c r="ITS29" s="60"/>
      <c r="ITT29" s="60"/>
      <c r="ITU29" s="60"/>
      <c r="ITV29" s="60"/>
      <c r="ITW29" s="60"/>
      <c r="ITX29" s="60"/>
      <c r="ITY29" s="60"/>
      <c r="ITZ29" s="60"/>
      <c r="IUA29" s="60"/>
      <c r="IUB29" s="60"/>
      <c r="IUC29" s="60"/>
      <c r="IUD29" s="60"/>
      <c r="IUE29" s="60"/>
      <c r="IUF29" s="60"/>
      <c r="IUG29" s="60"/>
      <c r="IUH29" s="60"/>
      <c r="IUI29" s="60"/>
      <c r="IUJ29" s="60"/>
      <c r="IUK29" s="60"/>
      <c r="IUL29" s="60"/>
      <c r="IUM29" s="60"/>
      <c r="IUN29" s="60"/>
      <c r="IUO29" s="60"/>
      <c r="IUP29" s="60"/>
      <c r="IUQ29" s="60"/>
      <c r="IUR29" s="60"/>
      <c r="IUS29" s="60"/>
      <c r="IUT29" s="60"/>
      <c r="IUU29" s="60"/>
      <c r="IUV29" s="60"/>
      <c r="IUW29" s="60"/>
      <c r="IUX29" s="60"/>
      <c r="IUY29" s="60"/>
      <c r="IUZ29" s="60"/>
      <c r="IVA29" s="60"/>
      <c r="IVB29" s="60"/>
      <c r="IVC29" s="60"/>
      <c r="IVD29" s="60"/>
      <c r="IVE29" s="60"/>
      <c r="IVF29" s="60"/>
      <c r="IVG29" s="60"/>
      <c r="IVH29" s="60"/>
      <c r="IVI29" s="60"/>
      <c r="IVJ29" s="60"/>
      <c r="IVK29" s="60"/>
      <c r="IVL29" s="60"/>
      <c r="IVM29" s="60"/>
      <c r="IVN29" s="60"/>
      <c r="IVO29" s="60"/>
      <c r="IVP29" s="60"/>
      <c r="IVQ29" s="60"/>
      <c r="IVR29" s="60"/>
      <c r="IVS29" s="60"/>
      <c r="IVT29" s="60"/>
      <c r="IVU29" s="60"/>
      <c r="IVV29" s="60"/>
      <c r="IVW29" s="60"/>
      <c r="IVX29" s="60"/>
      <c r="IVY29" s="60"/>
      <c r="IVZ29" s="60"/>
      <c r="IWA29" s="60"/>
      <c r="IWB29" s="60"/>
      <c r="IWC29" s="60"/>
      <c r="IWD29" s="60"/>
      <c r="IWE29" s="60"/>
      <c r="IWF29" s="60"/>
      <c r="IWG29" s="60"/>
      <c r="IWH29" s="60"/>
      <c r="IWI29" s="60"/>
      <c r="IWJ29" s="60"/>
      <c r="IWK29" s="60"/>
      <c r="IWL29" s="60"/>
      <c r="IWM29" s="60"/>
      <c r="IWN29" s="60"/>
      <c r="IWO29" s="60"/>
      <c r="IWP29" s="60"/>
      <c r="IWQ29" s="60"/>
      <c r="IWR29" s="60"/>
      <c r="IWS29" s="60"/>
      <c r="IWT29" s="60"/>
      <c r="IWU29" s="60"/>
      <c r="IWV29" s="60"/>
      <c r="IWW29" s="60"/>
      <c r="IWX29" s="60"/>
      <c r="IWY29" s="60"/>
      <c r="IWZ29" s="60"/>
      <c r="IXA29" s="60"/>
      <c r="IXB29" s="60"/>
      <c r="IXC29" s="60"/>
      <c r="IXD29" s="60"/>
      <c r="IXE29" s="60"/>
      <c r="IXF29" s="60"/>
      <c r="IXG29" s="60"/>
      <c r="IXH29" s="60"/>
      <c r="IXI29" s="60"/>
      <c r="IXJ29" s="60"/>
      <c r="IXK29" s="60"/>
      <c r="IXL29" s="60"/>
      <c r="IXM29" s="60"/>
      <c r="IXN29" s="60"/>
      <c r="IXO29" s="60"/>
      <c r="IXP29" s="60"/>
      <c r="IXQ29" s="60"/>
      <c r="IXR29" s="60"/>
      <c r="IXS29" s="60"/>
      <c r="IXT29" s="60"/>
      <c r="IXU29" s="60"/>
      <c r="IXV29" s="60"/>
      <c r="IXW29" s="60"/>
      <c r="IXX29" s="60"/>
      <c r="IXY29" s="60"/>
      <c r="IXZ29" s="60"/>
      <c r="IYA29" s="60"/>
      <c r="IYB29" s="60"/>
      <c r="IYC29" s="60"/>
      <c r="IYD29" s="60"/>
      <c r="IYE29" s="60"/>
      <c r="IYF29" s="60"/>
      <c r="IYG29" s="60"/>
      <c r="IYH29" s="60"/>
      <c r="IYI29" s="60"/>
      <c r="IYJ29" s="60"/>
      <c r="IYK29" s="60"/>
      <c r="IYL29" s="60"/>
      <c r="IYM29" s="60"/>
      <c r="IYN29" s="60"/>
      <c r="IYO29" s="60"/>
      <c r="IYP29" s="60"/>
      <c r="IYQ29" s="60"/>
      <c r="IYR29" s="60"/>
      <c r="IYS29" s="60"/>
      <c r="IYT29" s="60"/>
      <c r="IYU29" s="60"/>
      <c r="IYV29" s="60"/>
      <c r="IYW29" s="60"/>
      <c r="IYX29" s="60"/>
      <c r="IYY29" s="60"/>
      <c r="IYZ29" s="60"/>
      <c r="IZA29" s="60"/>
      <c r="IZB29" s="60"/>
      <c r="IZC29" s="60"/>
      <c r="IZD29" s="60"/>
      <c r="IZE29" s="60"/>
      <c r="IZF29" s="60"/>
      <c r="IZG29" s="60"/>
      <c r="IZH29" s="60"/>
      <c r="IZI29" s="60"/>
      <c r="IZJ29" s="60"/>
      <c r="IZK29" s="60"/>
      <c r="IZL29" s="60"/>
      <c r="IZM29" s="60"/>
      <c r="IZN29" s="60"/>
      <c r="IZO29" s="60"/>
      <c r="IZP29" s="60"/>
      <c r="IZQ29" s="60"/>
      <c r="IZR29" s="60"/>
      <c r="IZS29" s="60"/>
      <c r="IZT29" s="60"/>
      <c r="IZU29" s="60"/>
      <c r="IZV29" s="60"/>
      <c r="IZW29" s="60"/>
      <c r="IZX29" s="60"/>
      <c r="IZY29" s="60"/>
      <c r="IZZ29" s="60"/>
      <c r="JAA29" s="60"/>
      <c r="JAB29" s="60"/>
      <c r="JAC29" s="60"/>
      <c r="JAD29" s="60"/>
      <c r="JAE29" s="60"/>
      <c r="JAF29" s="60"/>
      <c r="JAG29" s="60"/>
      <c r="JAH29" s="60"/>
      <c r="JAI29" s="60"/>
      <c r="JAJ29" s="60"/>
      <c r="JAK29" s="60"/>
      <c r="JAL29" s="60"/>
      <c r="JAM29" s="60"/>
      <c r="JAN29" s="60"/>
      <c r="JAO29" s="60"/>
      <c r="JAP29" s="60"/>
      <c r="JAQ29" s="60"/>
      <c r="JAR29" s="60"/>
      <c r="JAS29" s="60"/>
      <c r="JAT29" s="60"/>
      <c r="JAU29" s="60"/>
      <c r="JAV29" s="60"/>
      <c r="JAW29" s="60"/>
      <c r="JAX29" s="60"/>
      <c r="JAY29" s="60"/>
      <c r="JAZ29" s="60"/>
      <c r="JBA29" s="60"/>
      <c r="JBB29" s="60"/>
      <c r="JBC29" s="60"/>
      <c r="JBD29" s="60"/>
      <c r="JBE29" s="60"/>
      <c r="JBF29" s="60"/>
      <c r="JBG29" s="60"/>
      <c r="JBH29" s="60"/>
      <c r="JBI29" s="60"/>
      <c r="JBJ29" s="60"/>
      <c r="JBK29" s="60"/>
      <c r="JBL29" s="60"/>
      <c r="JBM29" s="60"/>
      <c r="JBN29" s="60"/>
      <c r="JBO29" s="60"/>
      <c r="JBP29" s="60"/>
      <c r="JBQ29" s="60"/>
      <c r="JBR29" s="60"/>
      <c r="JBS29" s="60"/>
      <c r="JBT29" s="60"/>
      <c r="JBU29" s="60"/>
      <c r="JBV29" s="60"/>
      <c r="JBW29" s="60"/>
      <c r="JBX29" s="60"/>
      <c r="JBY29" s="60"/>
      <c r="JBZ29" s="60"/>
      <c r="JCA29" s="60"/>
      <c r="JCB29" s="60"/>
      <c r="JCC29" s="60"/>
      <c r="JCD29" s="60"/>
      <c r="JCE29" s="60"/>
      <c r="JCF29" s="60"/>
      <c r="JCG29" s="60"/>
      <c r="JCH29" s="60"/>
      <c r="JCI29" s="60"/>
      <c r="JCJ29" s="60"/>
      <c r="JCK29" s="60"/>
      <c r="JCL29" s="60"/>
      <c r="JCM29" s="60"/>
      <c r="JCN29" s="60"/>
      <c r="JCO29" s="60"/>
      <c r="JCP29" s="60"/>
      <c r="JCQ29" s="60"/>
      <c r="JCR29" s="60"/>
      <c r="JCS29" s="60"/>
      <c r="JCT29" s="60"/>
      <c r="JCU29" s="60"/>
      <c r="JCV29" s="60"/>
      <c r="JCW29" s="60"/>
      <c r="JCX29" s="60"/>
      <c r="JCY29" s="60"/>
      <c r="JCZ29" s="60"/>
      <c r="JDA29" s="60"/>
      <c r="JDB29" s="60"/>
      <c r="JDC29" s="60"/>
      <c r="JDD29" s="60"/>
      <c r="JDE29" s="60"/>
      <c r="JDF29" s="60"/>
      <c r="JDG29" s="60"/>
      <c r="JDH29" s="60"/>
      <c r="JDI29" s="60"/>
      <c r="JDJ29" s="60"/>
      <c r="JDK29" s="60"/>
      <c r="JDL29" s="60"/>
      <c r="JDM29" s="60"/>
      <c r="JDN29" s="60"/>
      <c r="JDO29" s="60"/>
      <c r="JDP29" s="60"/>
      <c r="JDQ29" s="60"/>
      <c r="JDR29" s="60"/>
      <c r="JDS29" s="60"/>
      <c r="JDT29" s="60"/>
      <c r="JDU29" s="60"/>
      <c r="JDV29" s="60"/>
      <c r="JDW29" s="60"/>
      <c r="JDX29" s="60"/>
      <c r="JDY29" s="60"/>
      <c r="JDZ29" s="60"/>
      <c r="JEA29" s="60"/>
      <c r="JEB29" s="60"/>
      <c r="JEC29" s="60"/>
      <c r="JED29" s="60"/>
      <c r="JEE29" s="60"/>
      <c r="JEF29" s="60"/>
      <c r="JEG29" s="60"/>
      <c r="JEH29" s="60"/>
      <c r="JEI29" s="60"/>
      <c r="JEJ29" s="60"/>
      <c r="JEK29" s="60"/>
      <c r="JEL29" s="60"/>
      <c r="JEM29" s="60"/>
      <c r="JEN29" s="60"/>
      <c r="JEO29" s="60"/>
      <c r="JEP29" s="60"/>
      <c r="JEQ29" s="60"/>
      <c r="JER29" s="60"/>
      <c r="JES29" s="60"/>
      <c r="JET29" s="60"/>
      <c r="JEU29" s="60"/>
      <c r="JEV29" s="60"/>
      <c r="JEW29" s="60"/>
      <c r="JEX29" s="60"/>
      <c r="JEY29" s="60"/>
      <c r="JEZ29" s="60"/>
      <c r="JFA29" s="60"/>
      <c r="JFB29" s="60"/>
      <c r="JFC29" s="60"/>
      <c r="JFD29" s="60"/>
      <c r="JFE29" s="60"/>
      <c r="JFF29" s="60"/>
      <c r="JFG29" s="60"/>
      <c r="JFH29" s="60"/>
      <c r="JFI29" s="60"/>
      <c r="JFJ29" s="60"/>
      <c r="JFK29" s="60"/>
      <c r="JFL29" s="60"/>
      <c r="JFM29" s="60"/>
      <c r="JFN29" s="60"/>
      <c r="JFO29" s="60"/>
      <c r="JFP29" s="60"/>
      <c r="JFQ29" s="60"/>
      <c r="JFR29" s="60"/>
      <c r="JFS29" s="60"/>
      <c r="JFT29" s="60"/>
      <c r="JFU29" s="60"/>
      <c r="JFV29" s="60"/>
      <c r="JFW29" s="60"/>
      <c r="JFX29" s="60"/>
      <c r="JFY29" s="60"/>
      <c r="JFZ29" s="60"/>
      <c r="JGA29" s="60"/>
      <c r="JGB29" s="60"/>
      <c r="JGC29" s="60"/>
      <c r="JGD29" s="60"/>
      <c r="JGE29" s="60"/>
      <c r="JGF29" s="60"/>
      <c r="JGG29" s="60"/>
      <c r="JGH29" s="60"/>
      <c r="JGI29" s="60"/>
      <c r="JGJ29" s="60"/>
      <c r="JGK29" s="60"/>
      <c r="JGL29" s="60"/>
      <c r="JGM29" s="60"/>
      <c r="JGN29" s="60"/>
      <c r="JGO29" s="60"/>
      <c r="JGP29" s="60"/>
      <c r="JGQ29" s="60"/>
      <c r="JGR29" s="60"/>
      <c r="JGS29" s="60"/>
      <c r="JGT29" s="60"/>
      <c r="JGU29" s="60"/>
      <c r="JGV29" s="60"/>
      <c r="JGW29" s="60"/>
      <c r="JGX29" s="60"/>
      <c r="JGY29" s="60"/>
      <c r="JGZ29" s="60"/>
      <c r="JHA29" s="60"/>
      <c r="JHB29" s="60"/>
      <c r="JHC29" s="60"/>
      <c r="JHD29" s="60"/>
      <c r="JHE29" s="60"/>
      <c r="JHF29" s="60"/>
      <c r="JHG29" s="60"/>
      <c r="JHH29" s="60"/>
      <c r="JHI29" s="60"/>
      <c r="JHJ29" s="60"/>
      <c r="JHK29" s="60"/>
      <c r="JHL29" s="60"/>
      <c r="JHM29" s="60"/>
      <c r="JHN29" s="60"/>
      <c r="JHO29" s="60"/>
      <c r="JHP29" s="60"/>
      <c r="JHQ29" s="60"/>
      <c r="JHR29" s="60"/>
      <c r="JHS29" s="60"/>
      <c r="JHT29" s="60"/>
      <c r="JHU29" s="60"/>
      <c r="JHV29" s="60"/>
      <c r="JHW29" s="60"/>
      <c r="JHX29" s="60"/>
      <c r="JHY29" s="60"/>
      <c r="JHZ29" s="60"/>
      <c r="JIA29" s="60"/>
      <c r="JIB29" s="60"/>
      <c r="JIC29" s="60"/>
      <c r="JID29" s="60"/>
      <c r="JIE29" s="60"/>
      <c r="JIF29" s="60"/>
      <c r="JIG29" s="60"/>
      <c r="JIH29" s="60"/>
      <c r="JII29" s="60"/>
      <c r="JIJ29" s="60"/>
      <c r="JIK29" s="60"/>
      <c r="JIL29" s="60"/>
      <c r="JIM29" s="60"/>
      <c r="JIN29" s="60"/>
      <c r="JIO29" s="60"/>
      <c r="JIP29" s="60"/>
      <c r="JIQ29" s="60"/>
      <c r="JIR29" s="60"/>
      <c r="JIS29" s="60"/>
      <c r="JIT29" s="60"/>
      <c r="JIU29" s="60"/>
      <c r="JIV29" s="60"/>
      <c r="JIW29" s="60"/>
      <c r="JIX29" s="60"/>
      <c r="JIY29" s="60"/>
      <c r="JIZ29" s="60"/>
      <c r="JJA29" s="60"/>
      <c r="JJB29" s="60"/>
      <c r="JJC29" s="60"/>
      <c r="JJD29" s="60"/>
      <c r="JJE29" s="60"/>
      <c r="JJF29" s="60"/>
      <c r="JJG29" s="60"/>
      <c r="JJH29" s="60"/>
      <c r="JJI29" s="60"/>
      <c r="JJJ29" s="60"/>
      <c r="JJK29" s="60"/>
      <c r="JJL29" s="60"/>
      <c r="JJM29" s="60"/>
      <c r="JJN29" s="60"/>
      <c r="JJO29" s="60"/>
      <c r="JJP29" s="60"/>
      <c r="JJQ29" s="60"/>
      <c r="JJR29" s="60"/>
      <c r="JJS29" s="60"/>
      <c r="JJT29" s="60"/>
      <c r="JJU29" s="60"/>
      <c r="JJV29" s="60"/>
      <c r="JJW29" s="60"/>
      <c r="JJX29" s="60"/>
      <c r="JJY29" s="60"/>
      <c r="JJZ29" s="60"/>
      <c r="JKA29" s="60"/>
      <c r="JKB29" s="60"/>
      <c r="JKC29" s="60"/>
      <c r="JKD29" s="60"/>
      <c r="JKE29" s="60"/>
      <c r="JKF29" s="60"/>
      <c r="JKG29" s="60"/>
      <c r="JKH29" s="60"/>
      <c r="JKI29" s="60"/>
      <c r="JKJ29" s="60"/>
      <c r="JKK29" s="60"/>
      <c r="JKL29" s="60"/>
      <c r="JKM29" s="60"/>
      <c r="JKN29" s="60"/>
      <c r="JKO29" s="60"/>
      <c r="JKP29" s="60"/>
      <c r="JKQ29" s="60"/>
      <c r="JKR29" s="60"/>
      <c r="JKS29" s="60"/>
      <c r="JKT29" s="60"/>
      <c r="JKU29" s="60"/>
      <c r="JKV29" s="60"/>
      <c r="JKW29" s="60"/>
      <c r="JKX29" s="60"/>
      <c r="JKY29" s="60"/>
      <c r="JKZ29" s="60"/>
      <c r="JLA29" s="60"/>
      <c r="JLB29" s="60"/>
      <c r="JLC29" s="60"/>
      <c r="JLD29" s="60"/>
      <c r="JLE29" s="60"/>
      <c r="JLF29" s="60"/>
      <c r="JLG29" s="60"/>
      <c r="JLH29" s="60"/>
      <c r="JLI29" s="60"/>
      <c r="JLJ29" s="60"/>
      <c r="JLK29" s="60"/>
      <c r="JLL29" s="60"/>
      <c r="JLM29" s="60"/>
      <c r="JLN29" s="60"/>
      <c r="JLO29" s="60"/>
      <c r="JLP29" s="60"/>
      <c r="JLQ29" s="60"/>
      <c r="JLR29" s="60"/>
      <c r="JLS29" s="60"/>
      <c r="JLT29" s="60"/>
      <c r="JLU29" s="60"/>
      <c r="JLV29" s="60"/>
      <c r="JLW29" s="60"/>
      <c r="JLX29" s="60"/>
      <c r="JLY29" s="60"/>
      <c r="JLZ29" s="60"/>
      <c r="JMA29" s="60"/>
      <c r="JMB29" s="60"/>
      <c r="JMC29" s="60"/>
      <c r="JMD29" s="60"/>
      <c r="JME29" s="60"/>
      <c r="JMF29" s="60"/>
      <c r="JMG29" s="60"/>
      <c r="JMH29" s="60"/>
      <c r="JMI29" s="60"/>
      <c r="JMJ29" s="60"/>
      <c r="JMK29" s="60"/>
      <c r="JML29" s="60"/>
      <c r="JMM29" s="60"/>
      <c r="JMN29" s="60"/>
      <c r="JMO29" s="60"/>
      <c r="JMP29" s="60"/>
      <c r="JMQ29" s="60"/>
      <c r="JMR29" s="60"/>
      <c r="JMS29" s="60"/>
      <c r="JMT29" s="60"/>
      <c r="JMU29" s="60"/>
      <c r="JMV29" s="60"/>
      <c r="JMW29" s="60"/>
      <c r="JMX29" s="60"/>
      <c r="JMY29" s="60"/>
      <c r="JMZ29" s="60"/>
      <c r="JNA29" s="60"/>
      <c r="JNB29" s="60"/>
      <c r="JNC29" s="60"/>
      <c r="JND29" s="60"/>
      <c r="JNE29" s="60"/>
      <c r="JNF29" s="60"/>
      <c r="JNG29" s="60"/>
      <c r="JNH29" s="60"/>
      <c r="JNI29" s="60"/>
      <c r="JNJ29" s="60"/>
      <c r="JNK29" s="60"/>
      <c r="JNL29" s="60"/>
      <c r="JNM29" s="60"/>
      <c r="JNN29" s="60"/>
      <c r="JNO29" s="60"/>
      <c r="JNP29" s="60"/>
      <c r="JNQ29" s="60"/>
      <c r="JNR29" s="60"/>
      <c r="JNS29" s="60"/>
      <c r="JNT29" s="60"/>
      <c r="JNU29" s="60"/>
      <c r="JNV29" s="60"/>
      <c r="JNW29" s="60"/>
      <c r="JNX29" s="60"/>
      <c r="JNY29" s="60"/>
      <c r="JNZ29" s="60"/>
      <c r="JOA29" s="60"/>
      <c r="JOB29" s="60"/>
      <c r="JOC29" s="60"/>
      <c r="JOD29" s="60"/>
      <c r="JOE29" s="60"/>
      <c r="JOF29" s="60"/>
      <c r="JOG29" s="60"/>
      <c r="JOH29" s="60"/>
      <c r="JOI29" s="60"/>
      <c r="JOJ29" s="60"/>
      <c r="JOK29" s="60"/>
      <c r="JOL29" s="60"/>
      <c r="JOM29" s="60"/>
      <c r="JON29" s="60"/>
      <c r="JOO29" s="60"/>
      <c r="JOP29" s="60"/>
      <c r="JOQ29" s="60"/>
      <c r="JOR29" s="60"/>
      <c r="JOS29" s="60"/>
      <c r="JOT29" s="60"/>
      <c r="JOU29" s="60"/>
      <c r="JOV29" s="60"/>
      <c r="JOW29" s="60"/>
      <c r="JOX29" s="60"/>
      <c r="JOY29" s="60"/>
      <c r="JOZ29" s="60"/>
      <c r="JPA29" s="60"/>
      <c r="JPB29" s="60"/>
      <c r="JPC29" s="60"/>
      <c r="JPD29" s="60"/>
      <c r="JPE29" s="60"/>
      <c r="JPF29" s="60"/>
      <c r="JPG29" s="60"/>
      <c r="JPH29" s="60"/>
      <c r="JPI29" s="60"/>
      <c r="JPJ29" s="60"/>
      <c r="JPK29" s="60"/>
      <c r="JPL29" s="60"/>
      <c r="JPM29" s="60"/>
      <c r="JPN29" s="60"/>
      <c r="JPO29" s="60"/>
      <c r="JPP29" s="60"/>
      <c r="JPQ29" s="60"/>
      <c r="JPR29" s="60"/>
      <c r="JPS29" s="60"/>
      <c r="JPT29" s="60"/>
      <c r="JPU29" s="60"/>
      <c r="JPV29" s="60"/>
      <c r="JPW29" s="60"/>
      <c r="JPX29" s="60"/>
      <c r="JPY29" s="60"/>
      <c r="JPZ29" s="60"/>
      <c r="JQA29" s="60"/>
      <c r="JQB29" s="60"/>
      <c r="JQC29" s="60"/>
      <c r="JQD29" s="60"/>
      <c r="JQE29" s="60"/>
      <c r="JQF29" s="60"/>
      <c r="JQG29" s="60"/>
      <c r="JQH29" s="60"/>
      <c r="JQI29" s="60"/>
      <c r="JQJ29" s="60"/>
      <c r="JQK29" s="60"/>
      <c r="JQL29" s="60"/>
      <c r="JQM29" s="60"/>
      <c r="JQN29" s="60"/>
      <c r="JQO29" s="60"/>
      <c r="JQP29" s="60"/>
      <c r="JQQ29" s="60"/>
      <c r="JQR29" s="60"/>
      <c r="JQS29" s="60"/>
      <c r="JQT29" s="60"/>
      <c r="JQU29" s="60"/>
      <c r="JQV29" s="60"/>
      <c r="JQW29" s="60"/>
      <c r="JQX29" s="60"/>
      <c r="JQY29" s="60"/>
      <c r="JQZ29" s="60"/>
      <c r="JRA29" s="60"/>
      <c r="JRB29" s="60"/>
      <c r="JRC29" s="60"/>
      <c r="JRD29" s="60"/>
      <c r="JRE29" s="60"/>
      <c r="JRF29" s="60"/>
      <c r="JRG29" s="60"/>
      <c r="JRH29" s="60"/>
      <c r="JRI29" s="60"/>
      <c r="JRJ29" s="60"/>
      <c r="JRK29" s="60"/>
      <c r="JRL29" s="60"/>
      <c r="JRM29" s="60"/>
      <c r="JRN29" s="60"/>
      <c r="JRO29" s="60"/>
      <c r="JRP29" s="60"/>
      <c r="JRQ29" s="60"/>
      <c r="JRR29" s="60"/>
      <c r="JRS29" s="60"/>
      <c r="JRT29" s="60"/>
      <c r="JRU29" s="60"/>
      <c r="JRV29" s="60"/>
      <c r="JRW29" s="60"/>
      <c r="JRX29" s="60"/>
      <c r="JRY29" s="60"/>
      <c r="JRZ29" s="60"/>
      <c r="JSA29" s="60"/>
      <c r="JSB29" s="60"/>
      <c r="JSC29" s="60"/>
      <c r="JSD29" s="60"/>
      <c r="JSE29" s="60"/>
      <c r="JSF29" s="60"/>
      <c r="JSG29" s="60"/>
      <c r="JSH29" s="60"/>
      <c r="JSI29" s="60"/>
      <c r="JSJ29" s="60"/>
      <c r="JSK29" s="60"/>
      <c r="JSL29" s="60"/>
      <c r="JSM29" s="60"/>
      <c r="JSN29" s="60"/>
      <c r="JSO29" s="60"/>
      <c r="JSP29" s="60"/>
      <c r="JSQ29" s="60"/>
      <c r="JSR29" s="60"/>
      <c r="JSS29" s="60"/>
      <c r="JST29" s="60"/>
      <c r="JSU29" s="60"/>
      <c r="JSV29" s="60"/>
      <c r="JSW29" s="60"/>
      <c r="JSX29" s="60"/>
      <c r="JSY29" s="60"/>
      <c r="JSZ29" s="60"/>
      <c r="JTA29" s="60"/>
      <c r="JTB29" s="60"/>
      <c r="JTC29" s="60"/>
      <c r="JTD29" s="60"/>
      <c r="JTE29" s="60"/>
      <c r="JTF29" s="60"/>
      <c r="JTG29" s="60"/>
      <c r="JTH29" s="60"/>
      <c r="JTI29" s="60"/>
      <c r="JTJ29" s="60"/>
      <c r="JTK29" s="60"/>
      <c r="JTL29" s="60"/>
      <c r="JTM29" s="60"/>
      <c r="JTN29" s="60"/>
      <c r="JTO29" s="60"/>
      <c r="JTP29" s="60"/>
      <c r="JTQ29" s="60"/>
      <c r="JTR29" s="60"/>
      <c r="JTS29" s="60"/>
      <c r="JTT29" s="60"/>
      <c r="JTU29" s="60"/>
      <c r="JTV29" s="60"/>
      <c r="JTW29" s="60"/>
      <c r="JTX29" s="60"/>
      <c r="JTY29" s="60"/>
      <c r="JTZ29" s="60"/>
      <c r="JUA29" s="60"/>
      <c r="JUB29" s="60"/>
      <c r="JUC29" s="60"/>
      <c r="JUD29" s="60"/>
      <c r="JUE29" s="60"/>
      <c r="JUF29" s="60"/>
      <c r="JUG29" s="60"/>
      <c r="JUH29" s="60"/>
      <c r="JUI29" s="60"/>
      <c r="JUJ29" s="60"/>
      <c r="JUK29" s="60"/>
      <c r="JUL29" s="60"/>
      <c r="JUM29" s="60"/>
      <c r="JUN29" s="60"/>
      <c r="JUO29" s="60"/>
      <c r="JUP29" s="60"/>
      <c r="JUQ29" s="60"/>
      <c r="JUR29" s="60"/>
      <c r="JUS29" s="60"/>
      <c r="JUT29" s="60"/>
      <c r="JUU29" s="60"/>
      <c r="JUV29" s="60"/>
      <c r="JUW29" s="60"/>
      <c r="JUX29" s="60"/>
      <c r="JUY29" s="60"/>
      <c r="JUZ29" s="60"/>
      <c r="JVA29" s="60"/>
      <c r="JVB29" s="60"/>
      <c r="JVC29" s="60"/>
      <c r="JVD29" s="60"/>
      <c r="JVE29" s="60"/>
      <c r="JVF29" s="60"/>
      <c r="JVG29" s="60"/>
      <c r="JVH29" s="60"/>
      <c r="JVI29" s="60"/>
      <c r="JVJ29" s="60"/>
      <c r="JVK29" s="60"/>
      <c r="JVL29" s="60"/>
      <c r="JVM29" s="60"/>
      <c r="JVN29" s="60"/>
      <c r="JVO29" s="60"/>
      <c r="JVP29" s="60"/>
      <c r="JVQ29" s="60"/>
      <c r="JVR29" s="60"/>
      <c r="JVS29" s="60"/>
      <c r="JVT29" s="60"/>
      <c r="JVU29" s="60"/>
      <c r="JVV29" s="60"/>
      <c r="JVW29" s="60"/>
      <c r="JVX29" s="60"/>
      <c r="JVY29" s="60"/>
      <c r="JVZ29" s="60"/>
      <c r="JWA29" s="60"/>
      <c r="JWB29" s="60"/>
      <c r="JWC29" s="60"/>
      <c r="JWD29" s="60"/>
      <c r="JWE29" s="60"/>
      <c r="JWF29" s="60"/>
      <c r="JWG29" s="60"/>
      <c r="JWH29" s="60"/>
      <c r="JWI29" s="60"/>
      <c r="JWJ29" s="60"/>
      <c r="JWK29" s="60"/>
      <c r="JWL29" s="60"/>
      <c r="JWM29" s="60"/>
      <c r="JWN29" s="60"/>
      <c r="JWO29" s="60"/>
      <c r="JWP29" s="60"/>
      <c r="JWQ29" s="60"/>
      <c r="JWR29" s="60"/>
      <c r="JWS29" s="60"/>
      <c r="JWT29" s="60"/>
      <c r="JWU29" s="60"/>
      <c r="JWV29" s="60"/>
      <c r="JWW29" s="60"/>
      <c r="JWX29" s="60"/>
      <c r="JWY29" s="60"/>
      <c r="JWZ29" s="60"/>
      <c r="JXA29" s="60"/>
      <c r="JXB29" s="60"/>
      <c r="JXC29" s="60"/>
      <c r="JXD29" s="60"/>
      <c r="JXE29" s="60"/>
      <c r="JXF29" s="60"/>
      <c r="JXG29" s="60"/>
      <c r="JXH29" s="60"/>
      <c r="JXI29" s="60"/>
      <c r="JXJ29" s="60"/>
      <c r="JXK29" s="60"/>
      <c r="JXL29" s="60"/>
      <c r="JXM29" s="60"/>
      <c r="JXN29" s="60"/>
      <c r="JXO29" s="60"/>
      <c r="JXP29" s="60"/>
      <c r="JXQ29" s="60"/>
      <c r="JXR29" s="60"/>
      <c r="JXS29" s="60"/>
      <c r="JXT29" s="60"/>
      <c r="JXU29" s="60"/>
      <c r="JXV29" s="60"/>
      <c r="JXW29" s="60"/>
      <c r="JXX29" s="60"/>
      <c r="JXY29" s="60"/>
      <c r="JXZ29" s="60"/>
      <c r="JYA29" s="60"/>
      <c r="JYB29" s="60"/>
      <c r="JYC29" s="60"/>
      <c r="JYD29" s="60"/>
      <c r="JYE29" s="60"/>
      <c r="JYF29" s="60"/>
      <c r="JYG29" s="60"/>
      <c r="JYH29" s="60"/>
      <c r="JYI29" s="60"/>
      <c r="JYJ29" s="60"/>
      <c r="JYK29" s="60"/>
      <c r="JYL29" s="60"/>
      <c r="JYM29" s="60"/>
      <c r="JYN29" s="60"/>
      <c r="JYO29" s="60"/>
      <c r="JYP29" s="60"/>
      <c r="JYQ29" s="60"/>
      <c r="JYR29" s="60"/>
      <c r="JYS29" s="60"/>
      <c r="JYT29" s="60"/>
      <c r="JYU29" s="60"/>
      <c r="JYV29" s="60"/>
      <c r="JYW29" s="60"/>
      <c r="JYX29" s="60"/>
      <c r="JYY29" s="60"/>
      <c r="JYZ29" s="60"/>
      <c r="JZA29" s="60"/>
      <c r="JZB29" s="60"/>
      <c r="JZC29" s="60"/>
      <c r="JZD29" s="60"/>
      <c r="JZE29" s="60"/>
      <c r="JZF29" s="60"/>
      <c r="JZG29" s="60"/>
      <c r="JZH29" s="60"/>
      <c r="JZI29" s="60"/>
      <c r="JZJ29" s="60"/>
      <c r="JZK29" s="60"/>
      <c r="JZL29" s="60"/>
      <c r="JZM29" s="60"/>
      <c r="JZN29" s="60"/>
      <c r="JZO29" s="60"/>
      <c r="JZP29" s="60"/>
      <c r="JZQ29" s="60"/>
      <c r="JZR29" s="60"/>
      <c r="JZS29" s="60"/>
      <c r="JZT29" s="60"/>
      <c r="JZU29" s="60"/>
      <c r="JZV29" s="60"/>
      <c r="JZW29" s="60"/>
      <c r="JZX29" s="60"/>
      <c r="JZY29" s="60"/>
      <c r="JZZ29" s="60"/>
      <c r="KAA29" s="60"/>
      <c r="KAB29" s="60"/>
      <c r="KAC29" s="60"/>
      <c r="KAD29" s="60"/>
      <c r="KAE29" s="60"/>
      <c r="KAF29" s="60"/>
      <c r="KAG29" s="60"/>
      <c r="KAH29" s="60"/>
      <c r="KAI29" s="60"/>
      <c r="KAJ29" s="60"/>
      <c r="KAK29" s="60"/>
      <c r="KAL29" s="60"/>
      <c r="KAM29" s="60"/>
      <c r="KAN29" s="60"/>
      <c r="KAO29" s="60"/>
      <c r="KAP29" s="60"/>
      <c r="KAQ29" s="60"/>
      <c r="KAR29" s="60"/>
      <c r="KAS29" s="60"/>
      <c r="KAT29" s="60"/>
      <c r="KAU29" s="60"/>
      <c r="KAV29" s="60"/>
      <c r="KAW29" s="60"/>
      <c r="KAX29" s="60"/>
      <c r="KAY29" s="60"/>
      <c r="KAZ29" s="60"/>
      <c r="KBA29" s="60"/>
      <c r="KBB29" s="60"/>
      <c r="KBC29" s="60"/>
      <c r="KBD29" s="60"/>
      <c r="KBE29" s="60"/>
      <c r="KBF29" s="60"/>
      <c r="KBG29" s="60"/>
      <c r="KBH29" s="60"/>
      <c r="KBI29" s="60"/>
      <c r="KBJ29" s="60"/>
      <c r="KBK29" s="60"/>
      <c r="KBL29" s="60"/>
      <c r="KBM29" s="60"/>
      <c r="KBN29" s="60"/>
      <c r="KBO29" s="60"/>
      <c r="KBP29" s="60"/>
      <c r="KBQ29" s="60"/>
      <c r="KBR29" s="60"/>
      <c r="KBS29" s="60"/>
      <c r="KBT29" s="60"/>
      <c r="KBU29" s="60"/>
      <c r="KBV29" s="60"/>
      <c r="KBW29" s="60"/>
      <c r="KBX29" s="60"/>
      <c r="KBY29" s="60"/>
      <c r="KBZ29" s="60"/>
      <c r="KCA29" s="60"/>
      <c r="KCB29" s="60"/>
      <c r="KCC29" s="60"/>
      <c r="KCD29" s="60"/>
      <c r="KCE29" s="60"/>
      <c r="KCF29" s="60"/>
      <c r="KCG29" s="60"/>
      <c r="KCH29" s="60"/>
      <c r="KCI29" s="60"/>
      <c r="KCJ29" s="60"/>
      <c r="KCK29" s="60"/>
      <c r="KCL29" s="60"/>
      <c r="KCM29" s="60"/>
      <c r="KCN29" s="60"/>
      <c r="KCO29" s="60"/>
      <c r="KCP29" s="60"/>
      <c r="KCQ29" s="60"/>
      <c r="KCR29" s="60"/>
      <c r="KCS29" s="60"/>
      <c r="KCT29" s="60"/>
      <c r="KCU29" s="60"/>
      <c r="KCV29" s="60"/>
      <c r="KCW29" s="60"/>
      <c r="KCX29" s="60"/>
      <c r="KCY29" s="60"/>
      <c r="KCZ29" s="60"/>
      <c r="KDA29" s="60"/>
      <c r="KDB29" s="60"/>
      <c r="KDC29" s="60"/>
      <c r="KDD29" s="60"/>
      <c r="KDE29" s="60"/>
      <c r="KDF29" s="60"/>
      <c r="KDG29" s="60"/>
      <c r="KDH29" s="60"/>
      <c r="KDI29" s="60"/>
      <c r="KDJ29" s="60"/>
      <c r="KDK29" s="60"/>
      <c r="KDL29" s="60"/>
      <c r="KDM29" s="60"/>
      <c r="KDN29" s="60"/>
      <c r="KDO29" s="60"/>
      <c r="KDP29" s="60"/>
      <c r="KDQ29" s="60"/>
      <c r="KDR29" s="60"/>
      <c r="KDS29" s="60"/>
      <c r="KDT29" s="60"/>
      <c r="KDU29" s="60"/>
      <c r="KDV29" s="60"/>
      <c r="KDW29" s="60"/>
      <c r="KDX29" s="60"/>
      <c r="KDY29" s="60"/>
      <c r="KDZ29" s="60"/>
      <c r="KEA29" s="60"/>
      <c r="KEB29" s="60"/>
      <c r="KEC29" s="60"/>
      <c r="KED29" s="60"/>
      <c r="KEE29" s="60"/>
      <c r="KEF29" s="60"/>
      <c r="KEG29" s="60"/>
      <c r="KEH29" s="60"/>
      <c r="KEI29" s="60"/>
      <c r="KEJ29" s="60"/>
      <c r="KEK29" s="60"/>
      <c r="KEL29" s="60"/>
      <c r="KEM29" s="60"/>
      <c r="KEN29" s="60"/>
      <c r="KEO29" s="60"/>
      <c r="KEP29" s="60"/>
      <c r="KEQ29" s="60"/>
      <c r="KER29" s="60"/>
      <c r="KES29" s="60"/>
      <c r="KET29" s="60"/>
      <c r="KEU29" s="60"/>
      <c r="KEV29" s="60"/>
      <c r="KEW29" s="60"/>
      <c r="KEX29" s="60"/>
      <c r="KEY29" s="60"/>
      <c r="KEZ29" s="60"/>
      <c r="KFA29" s="60"/>
      <c r="KFB29" s="60"/>
      <c r="KFC29" s="60"/>
      <c r="KFD29" s="60"/>
      <c r="KFE29" s="60"/>
      <c r="KFF29" s="60"/>
      <c r="KFG29" s="60"/>
      <c r="KFH29" s="60"/>
      <c r="KFI29" s="60"/>
      <c r="KFJ29" s="60"/>
      <c r="KFK29" s="60"/>
      <c r="KFL29" s="60"/>
      <c r="KFM29" s="60"/>
      <c r="KFN29" s="60"/>
      <c r="KFO29" s="60"/>
      <c r="KFP29" s="60"/>
      <c r="KFQ29" s="60"/>
      <c r="KFR29" s="60"/>
      <c r="KFS29" s="60"/>
      <c r="KFT29" s="60"/>
      <c r="KFU29" s="60"/>
      <c r="KFV29" s="60"/>
      <c r="KFW29" s="60"/>
      <c r="KFX29" s="60"/>
      <c r="KFY29" s="60"/>
      <c r="KFZ29" s="60"/>
      <c r="KGA29" s="60"/>
      <c r="KGB29" s="60"/>
      <c r="KGC29" s="60"/>
      <c r="KGD29" s="60"/>
      <c r="KGE29" s="60"/>
      <c r="KGF29" s="60"/>
      <c r="KGG29" s="60"/>
      <c r="KGH29" s="60"/>
      <c r="KGI29" s="60"/>
      <c r="KGJ29" s="60"/>
      <c r="KGK29" s="60"/>
      <c r="KGL29" s="60"/>
      <c r="KGM29" s="60"/>
      <c r="KGN29" s="60"/>
      <c r="KGO29" s="60"/>
      <c r="KGP29" s="60"/>
      <c r="KGQ29" s="60"/>
      <c r="KGR29" s="60"/>
      <c r="KGS29" s="60"/>
      <c r="KGT29" s="60"/>
      <c r="KGU29" s="60"/>
      <c r="KGV29" s="60"/>
      <c r="KGW29" s="60"/>
      <c r="KGX29" s="60"/>
      <c r="KGY29" s="60"/>
      <c r="KGZ29" s="60"/>
      <c r="KHA29" s="60"/>
      <c r="KHB29" s="60"/>
      <c r="KHC29" s="60"/>
      <c r="KHD29" s="60"/>
      <c r="KHE29" s="60"/>
      <c r="KHF29" s="60"/>
      <c r="KHG29" s="60"/>
      <c r="KHH29" s="60"/>
      <c r="KHI29" s="60"/>
      <c r="KHJ29" s="60"/>
      <c r="KHK29" s="60"/>
      <c r="KHL29" s="60"/>
      <c r="KHM29" s="60"/>
      <c r="KHN29" s="60"/>
      <c r="KHO29" s="60"/>
      <c r="KHP29" s="60"/>
      <c r="KHQ29" s="60"/>
      <c r="KHR29" s="60"/>
      <c r="KHS29" s="60"/>
      <c r="KHT29" s="60"/>
      <c r="KHU29" s="60"/>
      <c r="KHV29" s="60"/>
      <c r="KHW29" s="60"/>
      <c r="KHX29" s="60"/>
      <c r="KHY29" s="60"/>
      <c r="KHZ29" s="60"/>
      <c r="KIA29" s="60"/>
      <c r="KIB29" s="60"/>
      <c r="KIC29" s="60"/>
      <c r="KID29" s="60"/>
      <c r="KIE29" s="60"/>
      <c r="KIF29" s="60"/>
      <c r="KIG29" s="60"/>
      <c r="KIH29" s="60"/>
      <c r="KII29" s="60"/>
      <c r="KIJ29" s="60"/>
      <c r="KIK29" s="60"/>
      <c r="KIL29" s="60"/>
      <c r="KIM29" s="60"/>
      <c r="KIN29" s="60"/>
      <c r="KIO29" s="60"/>
      <c r="KIP29" s="60"/>
      <c r="KIQ29" s="60"/>
      <c r="KIR29" s="60"/>
      <c r="KIS29" s="60"/>
      <c r="KIT29" s="60"/>
      <c r="KIU29" s="60"/>
      <c r="KIV29" s="60"/>
      <c r="KIW29" s="60"/>
      <c r="KIX29" s="60"/>
      <c r="KIY29" s="60"/>
      <c r="KIZ29" s="60"/>
      <c r="KJA29" s="60"/>
      <c r="KJB29" s="60"/>
      <c r="KJC29" s="60"/>
      <c r="KJD29" s="60"/>
      <c r="KJE29" s="60"/>
      <c r="KJF29" s="60"/>
      <c r="KJG29" s="60"/>
      <c r="KJH29" s="60"/>
      <c r="KJI29" s="60"/>
      <c r="KJJ29" s="60"/>
      <c r="KJK29" s="60"/>
      <c r="KJL29" s="60"/>
      <c r="KJM29" s="60"/>
      <c r="KJN29" s="60"/>
      <c r="KJO29" s="60"/>
      <c r="KJP29" s="60"/>
      <c r="KJQ29" s="60"/>
      <c r="KJR29" s="60"/>
      <c r="KJS29" s="60"/>
      <c r="KJT29" s="60"/>
      <c r="KJU29" s="60"/>
      <c r="KJV29" s="60"/>
      <c r="KJW29" s="60"/>
      <c r="KJX29" s="60"/>
      <c r="KJY29" s="60"/>
      <c r="KJZ29" s="60"/>
      <c r="KKA29" s="60"/>
      <c r="KKB29" s="60"/>
      <c r="KKC29" s="60"/>
      <c r="KKD29" s="60"/>
      <c r="KKE29" s="60"/>
      <c r="KKF29" s="60"/>
      <c r="KKG29" s="60"/>
      <c r="KKH29" s="60"/>
      <c r="KKI29" s="60"/>
      <c r="KKJ29" s="60"/>
      <c r="KKK29" s="60"/>
      <c r="KKL29" s="60"/>
      <c r="KKM29" s="60"/>
      <c r="KKN29" s="60"/>
      <c r="KKO29" s="60"/>
      <c r="KKP29" s="60"/>
      <c r="KKQ29" s="60"/>
      <c r="KKR29" s="60"/>
      <c r="KKS29" s="60"/>
      <c r="KKT29" s="60"/>
      <c r="KKU29" s="60"/>
      <c r="KKV29" s="60"/>
      <c r="KKW29" s="60"/>
      <c r="KKX29" s="60"/>
      <c r="KKY29" s="60"/>
      <c r="KKZ29" s="60"/>
      <c r="KLA29" s="60"/>
      <c r="KLB29" s="60"/>
      <c r="KLC29" s="60"/>
      <c r="KLD29" s="60"/>
      <c r="KLE29" s="60"/>
      <c r="KLF29" s="60"/>
      <c r="KLG29" s="60"/>
      <c r="KLH29" s="60"/>
      <c r="KLI29" s="60"/>
      <c r="KLJ29" s="60"/>
      <c r="KLK29" s="60"/>
      <c r="KLL29" s="60"/>
      <c r="KLM29" s="60"/>
      <c r="KLN29" s="60"/>
      <c r="KLO29" s="60"/>
      <c r="KLP29" s="60"/>
      <c r="KLQ29" s="60"/>
      <c r="KLR29" s="60"/>
      <c r="KLS29" s="60"/>
      <c r="KLT29" s="60"/>
      <c r="KLU29" s="60"/>
      <c r="KLV29" s="60"/>
      <c r="KLW29" s="60"/>
      <c r="KLX29" s="60"/>
      <c r="KLY29" s="60"/>
      <c r="KLZ29" s="60"/>
      <c r="KMA29" s="60"/>
      <c r="KMB29" s="60"/>
      <c r="KMC29" s="60"/>
      <c r="KMD29" s="60"/>
      <c r="KME29" s="60"/>
      <c r="KMF29" s="60"/>
      <c r="KMG29" s="60"/>
      <c r="KMH29" s="60"/>
      <c r="KMI29" s="60"/>
      <c r="KMJ29" s="60"/>
      <c r="KMK29" s="60"/>
      <c r="KML29" s="60"/>
      <c r="KMM29" s="60"/>
      <c r="KMN29" s="60"/>
      <c r="KMO29" s="60"/>
      <c r="KMP29" s="60"/>
      <c r="KMQ29" s="60"/>
      <c r="KMR29" s="60"/>
      <c r="KMS29" s="60"/>
      <c r="KMT29" s="60"/>
      <c r="KMU29" s="60"/>
      <c r="KMV29" s="60"/>
      <c r="KMW29" s="60"/>
      <c r="KMX29" s="60"/>
      <c r="KMY29" s="60"/>
      <c r="KMZ29" s="60"/>
      <c r="KNA29" s="60"/>
      <c r="KNB29" s="60"/>
      <c r="KNC29" s="60"/>
      <c r="KND29" s="60"/>
      <c r="KNE29" s="60"/>
      <c r="KNF29" s="60"/>
      <c r="KNG29" s="60"/>
      <c r="KNH29" s="60"/>
      <c r="KNI29" s="60"/>
      <c r="KNJ29" s="60"/>
      <c r="KNK29" s="60"/>
      <c r="KNL29" s="60"/>
      <c r="KNM29" s="60"/>
      <c r="KNN29" s="60"/>
      <c r="KNO29" s="60"/>
      <c r="KNP29" s="60"/>
      <c r="KNQ29" s="60"/>
      <c r="KNR29" s="60"/>
      <c r="KNS29" s="60"/>
      <c r="KNT29" s="60"/>
      <c r="KNU29" s="60"/>
      <c r="KNV29" s="60"/>
      <c r="KNW29" s="60"/>
      <c r="KNX29" s="60"/>
      <c r="KNY29" s="60"/>
      <c r="KNZ29" s="60"/>
      <c r="KOA29" s="60"/>
      <c r="KOB29" s="60"/>
      <c r="KOC29" s="60"/>
      <c r="KOD29" s="60"/>
      <c r="KOE29" s="60"/>
      <c r="KOF29" s="60"/>
      <c r="KOG29" s="60"/>
      <c r="KOH29" s="60"/>
      <c r="KOI29" s="60"/>
      <c r="KOJ29" s="60"/>
      <c r="KOK29" s="60"/>
      <c r="KOL29" s="60"/>
      <c r="KOM29" s="60"/>
      <c r="KON29" s="60"/>
      <c r="KOO29" s="60"/>
      <c r="KOP29" s="60"/>
      <c r="KOQ29" s="60"/>
      <c r="KOR29" s="60"/>
      <c r="KOS29" s="60"/>
      <c r="KOT29" s="60"/>
      <c r="KOU29" s="60"/>
      <c r="KOV29" s="60"/>
      <c r="KOW29" s="60"/>
      <c r="KOX29" s="60"/>
      <c r="KOY29" s="60"/>
      <c r="KOZ29" s="60"/>
      <c r="KPA29" s="60"/>
      <c r="KPB29" s="60"/>
      <c r="KPC29" s="60"/>
      <c r="KPD29" s="60"/>
      <c r="KPE29" s="60"/>
      <c r="KPF29" s="60"/>
      <c r="KPG29" s="60"/>
      <c r="KPH29" s="60"/>
      <c r="KPI29" s="60"/>
      <c r="KPJ29" s="60"/>
      <c r="KPK29" s="60"/>
      <c r="KPL29" s="60"/>
      <c r="KPM29" s="60"/>
      <c r="KPN29" s="60"/>
      <c r="KPO29" s="60"/>
      <c r="KPP29" s="60"/>
      <c r="KPQ29" s="60"/>
      <c r="KPR29" s="60"/>
      <c r="KPS29" s="60"/>
      <c r="KPT29" s="60"/>
      <c r="KPU29" s="60"/>
      <c r="KPV29" s="60"/>
      <c r="KPW29" s="60"/>
      <c r="KPX29" s="60"/>
      <c r="KPY29" s="60"/>
      <c r="KPZ29" s="60"/>
      <c r="KQA29" s="60"/>
      <c r="KQB29" s="60"/>
      <c r="KQC29" s="60"/>
      <c r="KQD29" s="60"/>
      <c r="KQE29" s="60"/>
      <c r="KQF29" s="60"/>
      <c r="KQG29" s="60"/>
      <c r="KQH29" s="60"/>
      <c r="KQI29" s="60"/>
      <c r="KQJ29" s="60"/>
      <c r="KQK29" s="60"/>
      <c r="KQL29" s="60"/>
      <c r="KQM29" s="60"/>
      <c r="KQN29" s="60"/>
      <c r="KQO29" s="60"/>
      <c r="KQP29" s="60"/>
      <c r="KQQ29" s="60"/>
      <c r="KQR29" s="60"/>
      <c r="KQS29" s="60"/>
      <c r="KQT29" s="60"/>
      <c r="KQU29" s="60"/>
      <c r="KQV29" s="60"/>
      <c r="KQW29" s="60"/>
      <c r="KQX29" s="60"/>
      <c r="KQY29" s="60"/>
      <c r="KQZ29" s="60"/>
      <c r="KRA29" s="60"/>
      <c r="KRB29" s="60"/>
      <c r="KRC29" s="60"/>
      <c r="KRD29" s="60"/>
      <c r="KRE29" s="60"/>
      <c r="KRF29" s="60"/>
      <c r="KRG29" s="60"/>
      <c r="KRH29" s="60"/>
      <c r="KRI29" s="60"/>
      <c r="KRJ29" s="60"/>
      <c r="KRK29" s="60"/>
      <c r="KRL29" s="60"/>
      <c r="KRM29" s="60"/>
      <c r="KRN29" s="60"/>
      <c r="KRO29" s="60"/>
      <c r="KRP29" s="60"/>
      <c r="KRQ29" s="60"/>
      <c r="KRR29" s="60"/>
      <c r="KRS29" s="60"/>
      <c r="KRT29" s="60"/>
      <c r="KRU29" s="60"/>
      <c r="KRV29" s="60"/>
      <c r="KRW29" s="60"/>
      <c r="KRX29" s="60"/>
      <c r="KRY29" s="60"/>
      <c r="KRZ29" s="60"/>
      <c r="KSA29" s="60"/>
      <c r="KSB29" s="60"/>
      <c r="KSC29" s="60"/>
      <c r="KSD29" s="60"/>
      <c r="KSE29" s="60"/>
      <c r="KSF29" s="60"/>
      <c r="KSG29" s="60"/>
      <c r="KSH29" s="60"/>
      <c r="KSI29" s="60"/>
      <c r="KSJ29" s="60"/>
      <c r="KSK29" s="60"/>
      <c r="KSL29" s="60"/>
      <c r="KSM29" s="60"/>
      <c r="KSN29" s="60"/>
      <c r="KSO29" s="60"/>
      <c r="KSP29" s="60"/>
      <c r="KSQ29" s="60"/>
      <c r="KSR29" s="60"/>
      <c r="KSS29" s="60"/>
      <c r="KST29" s="60"/>
      <c r="KSU29" s="60"/>
      <c r="KSV29" s="60"/>
      <c r="KSW29" s="60"/>
      <c r="KSX29" s="60"/>
      <c r="KSY29" s="60"/>
      <c r="KSZ29" s="60"/>
      <c r="KTA29" s="60"/>
      <c r="KTB29" s="60"/>
      <c r="KTC29" s="60"/>
      <c r="KTD29" s="60"/>
      <c r="KTE29" s="60"/>
      <c r="KTF29" s="60"/>
      <c r="KTG29" s="60"/>
      <c r="KTH29" s="60"/>
      <c r="KTI29" s="60"/>
      <c r="KTJ29" s="60"/>
      <c r="KTK29" s="60"/>
      <c r="KTL29" s="60"/>
      <c r="KTM29" s="60"/>
      <c r="KTN29" s="60"/>
      <c r="KTO29" s="60"/>
      <c r="KTP29" s="60"/>
      <c r="KTQ29" s="60"/>
      <c r="KTR29" s="60"/>
      <c r="KTS29" s="60"/>
      <c r="KTT29" s="60"/>
      <c r="KTU29" s="60"/>
      <c r="KTV29" s="60"/>
      <c r="KTW29" s="60"/>
      <c r="KTX29" s="60"/>
      <c r="KTY29" s="60"/>
      <c r="KTZ29" s="60"/>
      <c r="KUA29" s="60"/>
      <c r="KUB29" s="60"/>
      <c r="KUC29" s="60"/>
      <c r="KUD29" s="60"/>
      <c r="KUE29" s="60"/>
      <c r="KUF29" s="60"/>
      <c r="KUG29" s="60"/>
      <c r="KUH29" s="60"/>
      <c r="KUI29" s="60"/>
      <c r="KUJ29" s="60"/>
      <c r="KUK29" s="60"/>
      <c r="KUL29" s="60"/>
      <c r="KUM29" s="60"/>
      <c r="KUN29" s="60"/>
      <c r="KUO29" s="60"/>
      <c r="KUP29" s="60"/>
      <c r="KUQ29" s="60"/>
      <c r="KUR29" s="60"/>
      <c r="KUS29" s="60"/>
      <c r="KUT29" s="60"/>
      <c r="KUU29" s="60"/>
      <c r="KUV29" s="60"/>
      <c r="KUW29" s="60"/>
      <c r="KUX29" s="60"/>
      <c r="KUY29" s="60"/>
      <c r="KUZ29" s="60"/>
      <c r="KVA29" s="60"/>
      <c r="KVB29" s="60"/>
      <c r="KVC29" s="60"/>
      <c r="KVD29" s="60"/>
      <c r="KVE29" s="60"/>
      <c r="KVF29" s="60"/>
      <c r="KVG29" s="60"/>
      <c r="KVH29" s="60"/>
      <c r="KVI29" s="60"/>
      <c r="KVJ29" s="60"/>
      <c r="KVK29" s="60"/>
      <c r="KVL29" s="60"/>
      <c r="KVM29" s="60"/>
      <c r="KVN29" s="60"/>
      <c r="KVO29" s="60"/>
      <c r="KVP29" s="60"/>
      <c r="KVQ29" s="60"/>
      <c r="KVR29" s="60"/>
      <c r="KVS29" s="60"/>
      <c r="KVT29" s="60"/>
      <c r="KVU29" s="60"/>
      <c r="KVV29" s="60"/>
      <c r="KVW29" s="60"/>
      <c r="KVX29" s="60"/>
      <c r="KVY29" s="60"/>
      <c r="KVZ29" s="60"/>
      <c r="KWA29" s="60"/>
      <c r="KWB29" s="60"/>
      <c r="KWC29" s="60"/>
      <c r="KWD29" s="60"/>
      <c r="KWE29" s="60"/>
      <c r="KWF29" s="60"/>
      <c r="KWG29" s="60"/>
      <c r="KWH29" s="60"/>
      <c r="KWI29" s="60"/>
      <c r="KWJ29" s="60"/>
      <c r="KWK29" s="60"/>
      <c r="KWL29" s="60"/>
      <c r="KWM29" s="60"/>
      <c r="KWN29" s="60"/>
      <c r="KWO29" s="60"/>
      <c r="KWP29" s="60"/>
      <c r="KWQ29" s="60"/>
      <c r="KWR29" s="60"/>
      <c r="KWS29" s="60"/>
      <c r="KWT29" s="60"/>
      <c r="KWU29" s="60"/>
      <c r="KWV29" s="60"/>
      <c r="KWW29" s="60"/>
      <c r="KWX29" s="60"/>
      <c r="KWY29" s="60"/>
      <c r="KWZ29" s="60"/>
      <c r="KXA29" s="60"/>
      <c r="KXB29" s="60"/>
      <c r="KXC29" s="60"/>
      <c r="KXD29" s="60"/>
      <c r="KXE29" s="60"/>
      <c r="KXF29" s="60"/>
      <c r="KXG29" s="60"/>
      <c r="KXH29" s="60"/>
      <c r="KXI29" s="60"/>
      <c r="KXJ29" s="60"/>
      <c r="KXK29" s="60"/>
      <c r="KXL29" s="60"/>
      <c r="KXM29" s="60"/>
      <c r="KXN29" s="60"/>
      <c r="KXO29" s="60"/>
      <c r="KXP29" s="60"/>
      <c r="KXQ29" s="60"/>
      <c r="KXR29" s="60"/>
      <c r="KXS29" s="60"/>
      <c r="KXT29" s="60"/>
      <c r="KXU29" s="60"/>
      <c r="KXV29" s="60"/>
      <c r="KXW29" s="60"/>
      <c r="KXX29" s="60"/>
      <c r="KXY29" s="60"/>
      <c r="KXZ29" s="60"/>
      <c r="KYA29" s="60"/>
      <c r="KYB29" s="60"/>
      <c r="KYC29" s="60"/>
      <c r="KYD29" s="60"/>
      <c r="KYE29" s="60"/>
      <c r="KYF29" s="60"/>
      <c r="KYG29" s="60"/>
      <c r="KYH29" s="60"/>
      <c r="KYI29" s="60"/>
      <c r="KYJ29" s="60"/>
      <c r="KYK29" s="60"/>
      <c r="KYL29" s="60"/>
      <c r="KYM29" s="60"/>
      <c r="KYN29" s="60"/>
      <c r="KYO29" s="60"/>
      <c r="KYP29" s="60"/>
      <c r="KYQ29" s="60"/>
      <c r="KYR29" s="60"/>
      <c r="KYS29" s="60"/>
      <c r="KYT29" s="60"/>
      <c r="KYU29" s="60"/>
      <c r="KYV29" s="60"/>
      <c r="KYW29" s="60"/>
      <c r="KYX29" s="60"/>
      <c r="KYY29" s="60"/>
      <c r="KYZ29" s="60"/>
      <c r="KZA29" s="60"/>
      <c r="KZB29" s="60"/>
      <c r="KZC29" s="60"/>
      <c r="KZD29" s="60"/>
      <c r="KZE29" s="60"/>
      <c r="KZF29" s="60"/>
      <c r="KZG29" s="60"/>
      <c r="KZH29" s="60"/>
      <c r="KZI29" s="60"/>
      <c r="KZJ29" s="60"/>
      <c r="KZK29" s="60"/>
      <c r="KZL29" s="60"/>
      <c r="KZM29" s="60"/>
      <c r="KZN29" s="60"/>
      <c r="KZO29" s="60"/>
      <c r="KZP29" s="60"/>
      <c r="KZQ29" s="60"/>
      <c r="KZR29" s="60"/>
      <c r="KZS29" s="60"/>
      <c r="KZT29" s="60"/>
      <c r="KZU29" s="60"/>
      <c r="KZV29" s="60"/>
      <c r="KZW29" s="60"/>
      <c r="KZX29" s="60"/>
      <c r="KZY29" s="60"/>
      <c r="KZZ29" s="60"/>
      <c r="LAA29" s="60"/>
      <c r="LAB29" s="60"/>
      <c r="LAC29" s="60"/>
      <c r="LAD29" s="60"/>
      <c r="LAE29" s="60"/>
      <c r="LAF29" s="60"/>
      <c r="LAG29" s="60"/>
      <c r="LAH29" s="60"/>
      <c r="LAI29" s="60"/>
      <c r="LAJ29" s="60"/>
      <c r="LAK29" s="60"/>
      <c r="LAL29" s="60"/>
      <c r="LAM29" s="60"/>
      <c r="LAN29" s="60"/>
      <c r="LAO29" s="60"/>
      <c r="LAP29" s="60"/>
      <c r="LAQ29" s="60"/>
      <c r="LAR29" s="60"/>
      <c r="LAS29" s="60"/>
      <c r="LAT29" s="60"/>
      <c r="LAU29" s="60"/>
      <c r="LAV29" s="60"/>
      <c r="LAW29" s="60"/>
      <c r="LAX29" s="60"/>
      <c r="LAY29" s="60"/>
      <c r="LAZ29" s="60"/>
      <c r="LBA29" s="60"/>
      <c r="LBB29" s="60"/>
      <c r="LBC29" s="60"/>
      <c r="LBD29" s="60"/>
      <c r="LBE29" s="60"/>
      <c r="LBF29" s="60"/>
      <c r="LBG29" s="60"/>
      <c r="LBH29" s="60"/>
      <c r="LBI29" s="60"/>
      <c r="LBJ29" s="60"/>
      <c r="LBK29" s="60"/>
      <c r="LBL29" s="60"/>
      <c r="LBM29" s="60"/>
      <c r="LBN29" s="60"/>
      <c r="LBO29" s="60"/>
      <c r="LBP29" s="60"/>
      <c r="LBQ29" s="60"/>
      <c r="LBR29" s="60"/>
      <c r="LBS29" s="60"/>
      <c r="LBT29" s="60"/>
      <c r="LBU29" s="60"/>
      <c r="LBV29" s="60"/>
      <c r="LBW29" s="60"/>
      <c r="LBX29" s="60"/>
      <c r="LBY29" s="60"/>
      <c r="LBZ29" s="60"/>
      <c r="LCA29" s="60"/>
      <c r="LCB29" s="60"/>
      <c r="LCC29" s="60"/>
      <c r="LCD29" s="60"/>
      <c r="LCE29" s="60"/>
      <c r="LCF29" s="60"/>
      <c r="LCG29" s="60"/>
      <c r="LCH29" s="60"/>
      <c r="LCI29" s="60"/>
      <c r="LCJ29" s="60"/>
      <c r="LCK29" s="60"/>
      <c r="LCL29" s="60"/>
      <c r="LCM29" s="60"/>
      <c r="LCN29" s="60"/>
      <c r="LCO29" s="60"/>
      <c r="LCP29" s="60"/>
      <c r="LCQ29" s="60"/>
      <c r="LCR29" s="60"/>
      <c r="LCS29" s="60"/>
      <c r="LCT29" s="60"/>
      <c r="LCU29" s="60"/>
      <c r="LCV29" s="60"/>
      <c r="LCW29" s="60"/>
      <c r="LCX29" s="60"/>
      <c r="LCY29" s="60"/>
      <c r="LCZ29" s="60"/>
      <c r="LDA29" s="60"/>
      <c r="LDB29" s="60"/>
      <c r="LDC29" s="60"/>
      <c r="LDD29" s="60"/>
      <c r="LDE29" s="60"/>
      <c r="LDF29" s="60"/>
      <c r="LDG29" s="60"/>
      <c r="LDH29" s="60"/>
      <c r="LDI29" s="60"/>
      <c r="LDJ29" s="60"/>
      <c r="LDK29" s="60"/>
      <c r="LDL29" s="60"/>
      <c r="LDM29" s="60"/>
      <c r="LDN29" s="60"/>
      <c r="LDO29" s="60"/>
      <c r="LDP29" s="60"/>
      <c r="LDQ29" s="60"/>
      <c r="LDR29" s="60"/>
      <c r="LDS29" s="60"/>
      <c r="LDT29" s="60"/>
      <c r="LDU29" s="60"/>
      <c r="LDV29" s="60"/>
      <c r="LDW29" s="60"/>
      <c r="LDX29" s="60"/>
      <c r="LDY29" s="60"/>
      <c r="LDZ29" s="60"/>
      <c r="LEA29" s="60"/>
      <c r="LEB29" s="60"/>
      <c r="LEC29" s="60"/>
      <c r="LED29" s="60"/>
      <c r="LEE29" s="60"/>
      <c r="LEF29" s="60"/>
      <c r="LEG29" s="60"/>
      <c r="LEH29" s="60"/>
      <c r="LEI29" s="60"/>
      <c r="LEJ29" s="60"/>
      <c r="LEK29" s="60"/>
      <c r="LEL29" s="60"/>
      <c r="LEM29" s="60"/>
      <c r="LEN29" s="60"/>
      <c r="LEO29" s="60"/>
      <c r="LEP29" s="60"/>
      <c r="LEQ29" s="60"/>
      <c r="LER29" s="60"/>
      <c r="LES29" s="60"/>
      <c r="LET29" s="60"/>
      <c r="LEU29" s="60"/>
      <c r="LEV29" s="60"/>
      <c r="LEW29" s="60"/>
      <c r="LEX29" s="60"/>
      <c r="LEY29" s="60"/>
      <c r="LEZ29" s="60"/>
      <c r="LFA29" s="60"/>
      <c r="LFB29" s="60"/>
      <c r="LFC29" s="60"/>
      <c r="LFD29" s="60"/>
      <c r="LFE29" s="60"/>
      <c r="LFF29" s="60"/>
      <c r="LFG29" s="60"/>
      <c r="LFH29" s="60"/>
      <c r="LFI29" s="60"/>
      <c r="LFJ29" s="60"/>
      <c r="LFK29" s="60"/>
      <c r="LFL29" s="60"/>
      <c r="LFM29" s="60"/>
      <c r="LFN29" s="60"/>
      <c r="LFO29" s="60"/>
      <c r="LFP29" s="60"/>
      <c r="LFQ29" s="60"/>
      <c r="LFR29" s="60"/>
      <c r="LFS29" s="60"/>
      <c r="LFT29" s="60"/>
      <c r="LFU29" s="60"/>
      <c r="LFV29" s="60"/>
      <c r="LFW29" s="60"/>
      <c r="LFX29" s="60"/>
      <c r="LFY29" s="60"/>
      <c r="LFZ29" s="60"/>
      <c r="LGA29" s="60"/>
      <c r="LGB29" s="60"/>
      <c r="LGC29" s="60"/>
      <c r="LGD29" s="60"/>
      <c r="LGE29" s="60"/>
      <c r="LGF29" s="60"/>
      <c r="LGG29" s="60"/>
      <c r="LGH29" s="60"/>
      <c r="LGI29" s="60"/>
      <c r="LGJ29" s="60"/>
      <c r="LGK29" s="60"/>
      <c r="LGL29" s="60"/>
      <c r="LGM29" s="60"/>
      <c r="LGN29" s="60"/>
      <c r="LGO29" s="60"/>
      <c r="LGP29" s="60"/>
      <c r="LGQ29" s="60"/>
      <c r="LGR29" s="60"/>
      <c r="LGS29" s="60"/>
      <c r="LGT29" s="60"/>
      <c r="LGU29" s="60"/>
      <c r="LGV29" s="60"/>
      <c r="LGW29" s="60"/>
      <c r="LGX29" s="60"/>
      <c r="LGY29" s="60"/>
      <c r="LGZ29" s="60"/>
      <c r="LHA29" s="60"/>
      <c r="LHB29" s="60"/>
      <c r="LHC29" s="60"/>
      <c r="LHD29" s="60"/>
      <c r="LHE29" s="60"/>
      <c r="LHF29" s="60"/>
      <c r="LHG29" s="60"/>
      <c r="LHH29" s="60"/>
      <c r="LHI29" s="60"/>
      <c r="LHJ29" s="60"/>
      <c r="LHK29" s="60"/>
      <c r="LHL29" s="60"/>
      <c r="LHM29" s="60"/>
      <c r="LHN29" s="60"/>
      <c r="LHO29" s="60"/>
      <c r="LHP29" s="60"/>
      <c r="LHQ29" s="60"/>
      <c r="LHR29" s="60"/>
      <c r="LHS29" s="60"/>
      <c r="LHT29" s="60"/>
      <c r="LHU29" s="60"/>
      <c r="LHV29" s="60"/>
      <c r="LHW29" s="60"/>
      <c r="LHX29" s="60"/>
      <c r="LHY29" s="60"/>
      <c r="LHZ29" s="60"/>
      <c r="LIA29" s="60"/>
      <c r="LIB29" s="60"/>
      <c r="LIC29" s="60"/>
      <c r="LID29" s="60"/>
      <c r="LIE29" s="60"/>
      <c r="LIF29" s="60"/>
      <c r="LIG29" s="60"/>
      <c r="LIH29" s="60"/>
      <c r="LII29" s="60"/>
      <c r="LIJ29" s="60"/>
      <c r="LIK29" s="60"/>
      <c r="LIL29" s="60"/>
      <c r="LIM29" s="60"/>
      <c r="LIN29" s="60"/>
      <c r="LIO29" s="60"/>
      <c r="LIP29" s="60"/>
      <c r="LIQ29" s="60"/>
      <c r="LIR29" s="60"/>
      <c r="LIS29" s="60"/>
      <c r="LIT29" s="60"/>
      <c r="LIU29" s="60"/>
      <c r="LIV29" s="60"/>
      <c r="LIW29" s="60"/>
      <c r="LIX29" s="60"/>
      <c r="LIY29" s="60"/>
      <c r="LIZ29" s="60"/>
      <c r="LJA29" s="60"/>
      <c r="LJB29" s="60"/>
      <c r="LJC29" s="60"/>
      <c r="LJD29" s="60"/>
      <c r="LJE29" s="60"/>
      <c r="LJF29" s="60"/>
      <c r="LJG29" s="60"/>
      <c r="LJH29" s="60"/>
      <c r="LJI29" s="60"/>
      <c r="LJJ29" s="60"/>
      <c r="LJK29" s="60"/>
      <c r="LJL29" s="60"/>
      <c r="LJM29" s="60"/>
      <c r="LJN29" s="60"/>
      <c r="LJO29" s="60"/>
      <c r="LJP29" s="60"/>
      <c r="LJQ29" s="60"/>
      <c r="LJR29" s="60"/>
      <c r="LJS29" s="60"/>
      <c r="LJT29" s="60"/>
      <c r="LJU29" s="60"/>
      <c r="LJV29" s="60"/>
      <c r="LJW29" s="60"/>
      <c r="LJX29" s="60"/>
      <c r="LJY29" s="60"/>
      <c r="LJZ29" s="60"/>
      <c r="LKA29" s="60"/>
      <c r="LKB29" s="60"/>
      <c r="LKC29" s="60"/>
      <c r="LKD29" s="60"/>
      <c r="LKE29" s="60"/>
      <c r="LKF29" s="60"/>
      <c r="LKG29" s="60"/>
      <c r="LKH29" s="60"/>
      <c r="LKI29" s="60"/>
      <c r="LKJ29" s="60"/>
      <c r="LKK29" s="60"/>
      <c r="LKL29" s="60"/>
      <c r="LKM29" s="60"/>
      <c r="LKN29" s="60"/>
      <c r="LKO29" s="60"/>
      <c r="LKP29" s="60"/>
      <c r="LKQ29" s="60"/>
      <c r="LKR29" s="60"/>
      <c r="LKS29" s="60"/>
      <c r="LKT29" s="60"/>
      <c r="LKU29" s="60"/>
      <c r="LKV29" s="60"/>
      <c r="LKW29" s="60"/>
      <c r="LKX29" s="60"/>
      <c r="LKY29" s="60"/>
      <c r="LKZ29" s="60"/>
      <c r="LLA29" s="60"/>
      <c r="LLB29" s="60"/>
      <c r="LLC29" s="60"/>
      <c r="LLD29" s="60"/>
      <c r="LLE29" s="60"/>
      <c r="LLF29" s="60"/>
      <c r="LLG29" s="60"/>
      <c r="LLH29" s="60"/>
      <c r="LLI29" s="60"/>
      <c r="LLJ29" s="60"/>
      <c r="LLK29" s="60"/>
      <c r="LLL29" s="60"/>
      <c r="LLM29" s="60"/>
      <c r="LLN29" s="60"/>
      <c r="LLO29" s="60"/>
      <c r="LLP29" s="60"/>
      <c r="LLQ29" s="60"/>
      <c r="LLR29" s="60"/>
      <c r="LLS29" s="60"/>
      <c r="LLT29" s="60"/>
      <c r="LLU29" s="60"/>
      <c r="LLV29" s="60"/>
      <c r="LLW29" s="60"/>
      <c r="LLX29" s="60"/>
      <c r="LLY29" s="60"/>
      <c r="LLZ29" s="60"/>
      <c r="LMA29" s="60"/>
      <c r="LMB29" s="60"/>
      <c r="LMC29" s="60"/>
      <c r="LMD29" s="60"/>
      <c r="LME29" s="60"/>
      <c r="LMF29" s="60"/>
      <c r="LMG29" s="60"/>
      <c r="LMH29" s="60"/>
      <c r="LMI29" s="60"/>
      <c r="LMJ29" s="60"/>
      <c r="LMK29" s="60"/>
      <c r="LML29" s="60"/>
      <c r="LMM29" s="60"/>
      <c r="LMN29" s="60"/>
      <c r="LMO29" s="60"/>
      <c r="LMP29" s="60"/>
      <c r="LMQ29" s="60"/>
      <c r="LMR29" s="60"/>
      <c r="LMS29" s="60"/>
      <c r="LMT29" s="60"/>
      <c r="LMU29" s="60"/>
      <c r="LMV29" s="60"/>
      <c r="LMW29" s="60"/>
      <c r="LMX29" s="60"/>
      <c r="LMY29" s="60"/>
      <c r="LMZ29" s="60"/>
      <c r="LNA29" s="60"/>
      <c r="LNB29" s="60"/>
      <c r="LNC29" s="60"/>
      <c r="LND29" s="60"/>
      <c r="LNE29" s="60"/>
      <c r="LNF29" s="60"/>
      <c r="LNG29" s="60"/>
      <c r="LNH29" s="60"/>
      <c r="LNI29" s="60"/>
      <c r="LNJ29" s="60"/>
      <c r="LNK29" s="60"/>
      <c r="LNL29" s="60"/>
      <c r="LNM29" s="60"/>
      <c r="LNN29" s="60"/>
      <c r="LNO29" s="60"/>
      <c r="LNP29" s="60"/>
      <c r="LNQ29" s="60"/>
      <c r="LNR29" s="60"/>
      <c r="LNS29" s="60"/>
      <c r="LNT29" s="60"/>
      <c r="LNU29" s="60"/>
      <c r="LNV29" s="60"/>
      <c r="LNW29" s="60"/>
      <c r="LNX29" s="60"/>
      <c r="LNY29" s="60"/>
      <c r="LNZ29" s="60"/>
      <c r="LOA29" s="60"/>
      <c r="LOB29" s="60"/>
      <c r="LOC29" s="60"/>
      <c r="LOD29" s="60"/>
      <c r="LOE29" s="60"/>
      <c r="LOF29" s="60"/>
      <c r="LOG29" s="60"/>
      <c r="LOH29" s="60"/>
      <c r="LOI29" s="60"/>
      <c r="LOJ29" s="60"/>
      <c r="LOK29" s="60"/>
      <c r="LOL29" s="60"/>
      <c r="LOM29" s="60"/>
      <c r="LON29" s="60"/>
      <c r="LOO29" s="60"/>
      <c r="LOP29" s="60"/>
      <c r="LOQ29" s="60"/>
      <c r="LOR29" s="60"/>
      <c r="LOS29" s="60"/>
      <c r="LOT29" s="60"/>
      <c r="LOU29" s="60"/>
      <c r="LOV29" s="60"/>
      <c r="LOW29" s="60"/>
      <c r="LOX29" s="60"/>
      <c r="LOY29" s="60"/>
      <c r="LOZ29" s="60"/>
      <c r="LPA29" s="60"/>
      <c r="LPB29" s="60"/>
      <c r="LPC29" s="60"/>
      <c r="LPD29" s="60"/>
      <c r="LPE29" s="60"/>
      <c r="LPF29" s="60"/>
      <c r="LPG29" s="60"/>
      <c r="LPH29" s="60"/>
      <c r="LPI29" s="60"/>
      <c r="LPJ29" s="60"/>
      <c r="LPK29" s="60"/>
      <c r="LPL29" s="60"/>
      <c r="LPM29" s="60"/>
      <c r="LPN29" s="60"/>
      <c r="LPO29" s="60"/>
      <c r="LPP29" s="60"/>
      <c r="LPQ29" s="60"/>
      <c r="LPR29" s="60"/>
      <c r="LPS29" s="60"/>
      <c r="LPT29" s="60"/>
      <c r="LPU29" s="60"/>
      <c r="LPV29" s="60"/>
      <c r="LPW29" s="60"/>
      <c r="LPX29" s="60"/>
      <c r="LPY29" s="60"/>
      <c r="LPZ29" s="60"/>
      <c r="LQA29" s="60"/>
      <c r="LQB29" s="60"/>
      <c r="LQC29" s="60"/>
      <c r="LQD29" s="60"/>
      <c r="LQE29" s="60"/>
      <c r="LQF29" s="60"/>
      <c r="LQG29" s="60"/>
      <c r="LQH29" s="60"/>
      <c r="LQI29" s="60"/>
      <c r="LQJ29" s="60"/>
      <c r="LQK29" s="60"/>
      <c r="LQL29" s="60"/>
      <c r="LQM29" s="60"/>
      <c r="LQN29" s="60"/>
      <c r="LQO29" s="60"/>
      <c r="LQP29" s="60"/>
      <c r="LQQ29" s="60"/>
      <c r="LQR29" s="60"/>
      <c r="LQS29" s="60"/>
      <c r="LQT29" s="60"/>
      <c r="LQU29" s="60"/>
      <c r="LQV29" s="60"/>
      <c r="LQW29" s="60"/>
      <c r="LQX29" s="60"/>
      <c r="LQY29" s="60"/>
      <c r="LQZ29" s="60"/>
      <c r="LRA29" s="60"/>
      <c r="LRB29" s="60"/>
      <c r="LRC29" s="60"/>
      <c r="LRD29" s="60"/>
      <c r="LRE29" s="60"/>
      <c r="LRF29" s="60"/>
      <c r="LRG29" s="60"/>
      <c r="LRH29" s="60"/>
      <c r="LRI29" s="60"/>
      <c r="LRJ29" s="60"/>
      <c r="LRK29" s="60"/>
      <c r="LRL29" s="60"/>
      <c r="LRM29" s="60"/>
      <c r="LRN29" s="60"/>
      <c r="LRO29" s="60"/>
      <c r="LRP29" s="60"/>
      <c r="LRQ29" s="60"/>
      <c r="LRR29" s="60"/>
      <c r="LRS29" s="60"/>
      <c r="LRT29" s="60"/>
      <c r="LRU29" s="60"/>
      <c r="LRV29" s="60"/>
      <c r="LRW29" s="60"/>
      <c r="LRX29" s="60"/>
      <c r="LRY29" s="60"/>
      <c r="LRZ29" s="60"/>
      <c r="LSA29" s="60"/>
      <c r="LSB29" s="60"/>
      <c r="LSC29" s="60"/>
      <c r="LSD29" s="60"/>
      <c r="LSE29" s="60"/>
      <c r="LSF29" s="60"/>
      <c r="LSG29" s="60"/>
      <c r="LSH29" s="60"/>
      <c r="LSI29" s="60"/>
      <c r="LSJ29" s="60"/>
      <c r="LSK29" s="60"/>
      <c r="LSL29" s="60"/>
      <c r="LSM29" s="60"/>
      <c r="LSN29" s="60"/>
      <c r="LSO29" s="60"/>
      <c r="LSP29" s="60"/>
      <c r="LSQ29" s="60"/>
      <c r="LSR29" s="60"/>
      <c r="LSS29" s="60"/>
      <c r="LST29" s="60"/>
      <c r="LSU29" s="60"/>
      <c r="LSV29" s="60"/>
      <c r="LSW29" s="60"/>
      <c r="LSX29" s="60"/>
      <c r="LSY29" s="60"/>
      <c r="LSZ29" s="60"/>
      <c r="LTA29" s="60"/>
      <c r="LTB29" s="60"/>
      <c r="LTC29" s="60"/>
      <c r="LTD29" s="60"/>
      <c r="LTE29" s="60"/>
      <c r="LTF29" s="60"/>
      <c r="LTG29" s="60"/>
      <c r="LTH29" s="60"/>
      <c r="LTI29" s="60"/>
      <c r="LTJ29" s="60"/>
      <c r="LTK29" s="60"/>
      <c r="LTL29" s="60"/>
      <c r="LTM29" s="60"/>
      <c r="LTN29" s="60"/>
      <c r="LTO29" s="60"/>
      <c r="LTP29" s="60"/>
      <c r="LTQ29" s="60"/>
      <c r="LTR29" s="60"/>
      <c r="LTS29" s="60"/>
      <c r="LTT29" s="60"/>
      <c r="LTU29" s="60"/>
      <c r="LTV29" s="60"/>
      <c r="LTW29" s="60"/>
      <c r="LTX29" s="60"/>
      <c r="LTY29" s="60"/>
      <c r="LTZ29" s="60"/>
      <c r="LUA29" s="60"/>
      <c r="LUB29" s="60"/>
      <c r="LUC29" s="60"/>
      <c r="LUD29" s="60"/>
      <c r="LUE29" s="60"/>
      <c r="LUF29" s="60"/>
      <c r="LUG29" s="60"/>
      <c r="LUH29" s="60"/>
      <c r="LUI29" s="60"/>
      <c r="LUJ29" s="60"/>
      <c r="LUK29" s="60"/>
      <c r="LUL29" s="60"/>
      <c r="LUM29" s="60"/>
      <c r="LUN29" s="60"/>
      <c r="LUO29" s="60"/>
      <c r="LUP29" s="60"/>
      <c r="LUQ29" s="60"/>
      <c r="LUR29" s="60"/>
      <c r="LUS29" s="60"/>
      <c r="LUT29" s="60"/>
      <c r="LUU29" s="60"/>
      <c r="LUV29" s="60"/>
      <c r="LUW29" s="60"/>
      <c r="LUX29" s="60"/>
      <c r="LUY29" s="60"/>
      <c r="LUZ29" s="60"/>
      <c r="LVA29" s="60"/>
      <c r="LVB29" s="60"/>
      <c r="LVC29" s="60"/>
      <c r="LVD29" s="60"/>
      <c r="LVE29" s="60"/>
      <c r="LVF29" s="60"/>
      <c r="LVG29" s="60"/>
      <c r="LVH29" s="60"/>
      <c r="LVI29" s="60"/>
      <c r="LVJ29" s="60"/>
      <c r="LVK29" s="60"/>
      <c r="LVL29" s="60"/>
      <c r="LVM29" s="60"/>
      <c r="LVN29" s="60"/>
      <c r="LVO29" s="60"/>
      <c r="LVP29" s="60"/>
      <c r="LVQ29" s="60"/>
      <c r="LVR29" s="60"/>
      <c r="LVS29" s="60"/>
      <c r="LVT29" s="60"/>
      <c r="LVU29" s="60"/>
      <c r="LVV29" s="60"/>
      <c r="LVW29" s="60"/>
      <c r="LVX29" s="60"/>
      <c r="LVY29" s="60"/>
      <c r="LVZ29" s="60"/>
      <c r="LWA29" s="60"/>
      <c r="LWB29" s="60"/>
      <c r="LWC29" s="60"/>
      <c r="LWD29" s="60"/>
      <c r="LWE29" s="60"/>
      <c r="LWF29" s="60"/>
      <c r="LWG29" s="60"/>
      <c r="LWH29" s="60"/>
      <c r="LWI29" s="60"/>
      <c r="LWJ29" s="60"/>
      <c r="LWK29" s="60"/>
      <c r="LWL29" s="60"/>
      <c r="LWM29" s="60"/>
      <c r="LWN29" s="60"/>
      <c r="LWO29" s="60"/>
      <c r="LWP29" s="60"/>
      <c r="LWQ29" s="60"/>
      <c r="LWR29" s="60"/>
      <c r="LWS29" s="60"/>
      <c r="LWT29" s="60"/>
      <c r="LWU29" s="60"/>
      <c r="LWV29" s="60"/>
      <c r="LWW29" s="60"/>
      <c r="LWX29" s="60"/>
      <c r="LWY29" s="60"/>
      <c r="LWZ29" s="60"/>
      <c r="LXA29" s="60"/>
      <c r="LXB29" s="60"/>
      <c r="LXC29" s="60"/>
      <c r="LXD29" s="60"/>
      <c r="LXE29" s="60"/>
      <c r="LXF29" s="60"/>
      <c r="LXG29" s="60"/>
      <c r="LXH29" s="60"/>
      <c r="LXI29" s="60"/>
      <c r="LXJ29" s="60"/>
      <c r="LXK29" s="60"/>
      <c r="LXL29" s="60"/>
      <c r="LXM29" s="60"/>
      <c r="LXN29" s="60"/>
      <c r="LXO29" s="60"/>
      <c r="LXP29" s="60"/>
      <c r="LXQ29" s="60"/>
      <c r="LXR29" s="60"/>
      <c r="LXS29" s="60"/>
      <c r="LXT29" s="60"/>
      <c r="LXU29" s="60"/>
      <c r="LXV29" s="60"/>
      <c r="LXW29" s="60"/>
      <c r="LXX29" s="60"/>
      <c r="LXY29" s="60"/>
      <c r="LXZ29" s="60"/>
      <c r="LYA29" s="60"/>
      <c r="LYB29" s="60"/>
      <c r="LYC29" s="60"/>
      <c r="LYD29" s="60"/>
      <c r="LYE29" s="60"/>
      <c r="LYF29" s="60"/>
      <c r="LYG29" s="60"/>
      <c r="LYH29" s="60"/>
      <c r="LYI29" s="60"/>
      <c r="LYJ29" s="60"/>
      <c r="LYK29" s="60"/>
      <c r="LYL29" s="60"/>
      <c r="LYM29" s="60"/>
      <c r="LYN29" s="60"/>
      <c r="LYO29" s="60"/>
      <c r="LYP29" s="60"/>
      <c r="LYQ29" s="60"/>
      <c r="LYR29" s="60"/>
      <c r="LYS29" s="60"/>
      <c r="LYT29" s="60"/>
      <c r="LYU29" s="60"/>
      <c r="LYV29" s="60"/>
      <c r="LYW29" s="60"/>
      <c r="LYX29" s="60"/>
      <c r="LYY29" s="60"/>
      <c r="LYZ29" s="60"/>
      <c r="LZA29" s="60"/>
      <c r="LZB29" s="60"/>
      <c r="LZC29" s="60"/>
      <c r="LZD29" s="60"/>
      <c r="LZE29" s="60"/>
      <c r="LZF29" s="60"/>
      <c r="LZG29" s="60"/>
      <c r="LZH29" s="60"/>
      <c r="LZI29" s="60"/>
      <c r="LZJ29" s="60"/>
      <c r="LZK29" s="60"/>
      <c r="LZL29" s="60"/>
      <c r="LZM29" s="60"/>
      <c r="LZN29" s="60"/>
      <c r="LZO29" s="60"/>
      <c r="LZP29" s="60"/>
      <c r="LZQ29" s="60"/>
      <c r="LZR29" s="60"/>
      <c r="LZS29" s="60"/>
      <c r="LZT29" s="60"/>
      <c r="LZU29" s="60"/>
      <c r="LZV29" s="60"/>
      <c r="LZW29" s="60"/>
      <c r="LZX29" s="60"/>
      <c r="LZY29" s="60"/>
      <c r="LZZ29" s="60"/>
      <c r="MAA29" s="60"/>
      <c r="MAB29" s="60"/>
      <c r="MAC29" s="60"/>
      <c r="MAD29" s="60"/>
      <c r="MAE29" s="60"/>
      <c r="MAF29" s="60"/>
      <c r="MAG29" s="60"/>
      <c r="MAH29" s="60"/>
      <c r="MAI29" s="60"/>
      <c r="MAJ29" s="60"/>
      <c r="MAK29" s="60"/>
      <c r="MAL29" s="60"/>
      <c r="MAM29" s="60"/>
      <c r="MAN29" s="60"/>
      <c r="MAO29" s="60"/>
      <c r="MAP29" s="60"/>
      <c r="MAQ29" s="60"/>
      <c r="MAR29" s="60"/>
      <c r="MAS29" s="60"/>
      <c r="MAT29" s="60"/>
      <c r="MAU29" s="60"/>
      <c r="MAV29" s="60"/>
      <c r="MAW29" s="60"/>
      <c r="MAX29" s="60"/>
      <c r="MAY29" s="60"/>
      <c r="MAZ29" s="60"/>
      <c r="MBA29" s="60"/>
      <c r="MBB29" s="60"/>
      <c r="MBC29" s="60"/>
      <c r="MBD29" s="60"/>
      <c r="MBE29" s="60"/>
      <c r="MBF29" s="60"/>
      <c r="MBG29" s="60"/>
      <c r="MBH29" s="60"/>
      <c r="MBI29" s="60"/>
      <c r="MBJ29" s="60"/>
      <c r="MBK29" s="60"/>
      <c r="MBL29" s="60"/>
      <c r="MBM29" s="60"/>
      <c r="MBN29" s="60"/>
      <c r="MBO29" s="60"/>
      <c r="MBP29" s="60"/>
      <c r="MBQ29" s="60"/>
      <c r="MBR29" s="60"/>
      <c r="MBS29" s="60"/>
      <c r="MBT29" s="60"/>
      <c r="MBU29" s="60"/>
      <c r="MBV29" s="60"/>
      <c r="MBW29" s="60"/>
      <c r="MBX29" s="60"/>
      <c r="MBY29" s="60"/>
      <c r="MBZ29" s="60"/>
      <c r="MCA29" s="60"/>
      <c r="MCB29" s="60"/>
      <c r="MCC29" s="60"/>
      <c r="MCD29" s="60"/>
      <c r="MCE29" s="60"/>
      <c r="MCF29" s="60"/>
      <c r="MCG29" s="60"/>
      <c r="MCH29" s="60"/>
      <c r="MCI29" s="60"/>
      <c r="MCJ29" s="60"/>
      <c r="MCK29" s="60"/>
      <c r="MCL29" s="60"/>
      <c r="MCM29" s="60"/>
      <c r="MCN29" s="60"/>
      <c r="MCO29" s="60"/>
      <c r="MCP29" s="60"/>
      <c r="MCQ29" s="60"/>
      <c r="MCR29" s="60"/>
      <c r="MCS29" s="60"/>
      <c r="MCT29" s="60"/>
      <c r="MCU29" s="60"/>
      <c r="MCV29" s="60"/>
      <c r="MCW29" s="60"/>
      <c r="MCX29" s="60"/>
      <c r="MCY29" s="60"/>
      <c r="MCZ29" s="60"/>
      <c r="MDA29" s="60"/>
      <c r="MDB29" s="60"/>
      <c r="MDC29" s="60"/>
      <c r="MDD29" s="60"/>
      <c r="MDE29" s="60"/>
      <c r="MDF29" s="60"/>
      <c r="MDG29" s="60"/>
      <c r="MDH29" s="60"/>
      <c r="MDI29" s="60"/>
      <c r="MDJ29" s="60"/>
      <c r="MDK29" s="60"/>
      <c r="MDL29" s="60"/>
      <c r="MDM29" s="60"/>
      <c r="MDN29" s="60"/>
      <c r="MDO29" s="60"/>
      <c r="MDP29" s="60"/>
      <c r="MDQ29" s="60"/>
      <c r="MDR29" s="60"/>
      <c r="MDS29" s="60"/>
      <c r="MDT29" s="60"/>
      <c r="MDU29" s="60"/>
      <c r="MDV29" s="60"/>
      <c r="MDW29" s="60"/>
      <c r="MDX29" s="60"/>
      <c r="MDY29" s="60"/>
      <c r="MDZ29" s="60"/>
      <c r="MEA29" s="60"/>
      <c r="MEB29" s="60"/>
      <c r="MEC29" s="60"/>
      <c r="MED29" s="60"/>
      <c r="MEE29" s="60"/>
      <c r="MEF29" s="60"/>
      <c r="MEG29" s="60"/>
      <c r="MEH29" s="60"/>
      <c r="MEI29" s="60"/>
      <c r="MEJ29" s="60"/>
      <c r="MEK29" s="60"/>
      <c r="MEL29" s="60"/>
      <c r="MEM29" s="60"/>
      <c r="MEN29" s="60"/>
      <c r="MEO29" s="60"/>
      <c r="MEP29" s="60"/>
      <c r="MEQ29" s="60"/>
      <c r="MER29" s="60"/>
      <c r="MES29" s="60"/>
      <c r="MET29" s="60"/>
      <c r="MEU29" s="60"/>
      <c r="MEV29" s="60"/>
      <c r="MEW29" s="60"/>
      <c r="MEX29" s="60"/>
      <c r="MEY29" s="60"/>
      <c r="MEZ29" s="60"/>
      <c r="MFA29" s="60"/>
      <c r="MFB29" s="60"/>
      <c r="MFC29" s="60"/>
      <c r="MFD29" s="60"/>
      <c r="MFE29" s="60"/>
      <c r="MFF29" s="60"/>
      <c r="MFG29" s="60"/>
      <c r="MFH29" s="60"/>
      <c r="MFI29" s="60"/>
      <c r="MFJ29" s="60"/>
      <c r="MFK29" s="60"/>
      <c r="MFL29" s="60"/>
      <c r="MFM29" s="60"/>
      <c r="MFN29" s="60"/>
      <c r="MFO29" s="60"/>
      <c r="MFP29" s="60"/>
      <c r="MFQ29" s="60"/>
      <c r="MFR29" s="60"/>
      <c r="MFS29" s="60"/>
      <c r="MFT29" s="60"/>
      <c r="MFU29" s="60"/>
      <c r="MFV29" s="60"/>
      <c r="MFW29" s="60"/>
      <c r="MFX29" s="60"/>
      <c r="MFY29" s="60"/>
      <c r="MFZ29" s="60"/>
      <c r="MGA29" s="60"/>
      <c r="MGB29" s="60"/>
      <c r="MGC29" s="60"/>
      <c r="MGD29" s="60"/>
      <c r="MGE29" s="60"/>
      <c r="MGF29" s="60"/>
      <c r="MGG29" s="60"/>
      <c r="MGH29" s="60"/>
      <c r="MGI29" s="60"/>
      <c r="MGJ29" s="60"/>
      <c r="MGK29" s="60"/>
      <c r="MGL29" s="60"/>
      <c r="MGM29" s="60"/>
      <c r="MGN29" s="60"/>
      <c r="MGO29" s="60"/>
      <c r="MGP29" s="60"/>
      <c r="MGQ29" s="60"/>
      <c r="MGR29" s="60"/>
      <c r="MGS29" s="60"/>
      <c r="MGT29" s="60"/>
      <c r="MGU29" s="60"/>
      <c r="MGV29" s="60"/>
      <c r="MGW29" s="60"/>
      <c r="MGX29" s="60"/>
      <c r="MGY29" s="60"/>
      <c r="MGZ29" s="60"/>
      <c r="MHA29" s="60"/>
      <c r="MHB29" s="60"/>
      <c r="MHC29" s="60"/>
      <c r="MHD29" s="60"/>
      <c r="MHE29" s="60"/>
      <c r="MHF29" s="60"/>
      <c r="MHG29" s="60"/>
      <c r="MHH29" s="60"/>
      <c r="MHI29" s="60"/>
      <c r="MHJ29" s="60"/>
      <c r="MHK29" s="60"/>
      <c r="MHL29" s="60"/>
      <c r="MHM29" s="60"/>
      <c r="MHN29" s="60"/>
      <c r="MHO29" s="60"/>
      <c r="MHP29" s="60"/>
      <c r="MHQ29" s="60"/>
      <c r="MHR29" s="60"/>
      <c r="MHS29" s="60"/>
      <c r="MHT29" s="60"/>
      <c r="MHU29" s="60"/>
      <c r="MHV29" s="60"/>
      <c r="MHW29" s="60"/>
      <c r="MHX29" s="60"/>
      <c r="MHY29" s="60"/>
      <c r="MHZ29" s="60"/>
      <c r="MIA29" s="60"/>
      <c r="MIB29" s="60"/>
      <c r="MIC29" s="60"/>
      <c r="MID29" s="60"/>
      <c r="MIE29" s="60"/>
      <c r="MIF29" s="60"/>
      <c r="MIG29" s="60"/>
      <c r="MIH29" s="60"/>
      <c r="MII29" s="60"/>
      <c r="MIJ29" s="60"/>
      <c r="MIK29" s="60"/>
      <c r="MIL29" s="60"/>
      <c r="MIM29" s="60"/>
      <c r="MIN29" s="60"/>
      <c r="MIO29" s="60"/>
      <c r="MIP29" s="60"/>
      <c r="MIQ29" s="60"/>
      <c r="MIR29" s="60"/>
      <c r="MIS29" s="60"/>
      <c r="MIT29" s="60"/>
      <c r="MIU29" s="60"/>
      <c r="MIV29" s="60"/>
      <c r="MIW29" s="60"/>
      <c r="MIX29" s="60"/>
      <c r="MIY29" s="60"/>
      <c r="MIZ29" s="60"/>
      <c r="MJA29" s="60"/>
      <c r="MJB29" s="60"/>
      <c r="MJC29" s="60"/>
      <c r="MJD29" s="60"/>
      <c r="MJE29" s="60"/>
      <c r="MJF29" s="60"/>
      <c r="MJG29" s="60"/>
      <c r="MJH29" s="60"/>
      <c r="MJI29" s="60"/>
      <c r="MJJ29" s="60"/>
      <c r="MJK29" s="60"/>
      <c r="MJL29" s="60"/>
      <c r="MJM29" s="60"/>
      <c r="MJN29" s="60"/>
      <c r="MJO29" s="60"/>
      <c r="MJP29" s="60"/>
      <c r="MJQ29" s="60"/>
      <c r="MJR29" s="60"/>
      <c r="MJS29" s="60"/>
      <c r="MJT29" s="60"/>
      <c r="MJU29" s="60"/>
      <c r="MJV29" s="60"/>
      <c r="MJW29" s="60"/>
      <c r="MJX29" s="60"/>
      <c r="MJY29" s="60"/>
      <c r="MJZ29" s="60"/>
      <c r="MKA29" s="60"/>
      <c r="MKB29" s="60"/>
      <c r="MKC29" s="60"/>
      <c r="MKD29" s="60"/>
      <c r="MKE29" s="60"/>
      <c r="MKF29" s="60"/>
      <c r="MKG29" s="60"/>
      <c r="MKH29" s="60"/>
      <c r="MKI29" s="60"/>
      <c r="MKJ29" s="60"/>
      <c r="MKK29" s="60"/>
      <c r="MKL29" s="60"/>
      <c r="MKM29" s="60"/>
      <c r="MKN29" s="60"/>
      <c r="MKO29" s="60"/>
      <c r="MKP29" s="60"/>
      <c r="MKQ29" s="60"/>
      <c r="MKR29" s="60"/>
      <c r="MKS29" s="60"/>
      <c r="MKT29" s="60"/>
      <c r="MKU29" s="60"/>
      <c r="MKV29" s="60"/>
      <c r="MKW29" s="60"/>
      <c r="MKX29" s="60"/>
      <c r="MKY29" s="60"/>
      <c r="MKZ29" s="60"/>
      <c r="MLA29" s="60"/>
      <c r="MLB29" s="60"/>
      <c r="MLC29" s="60"/>
      <c r="MLD29" s="60"/>
      <c r="MLE29" s="60"/>
      <c r="MLF29" s="60"/>
      <c r="MLG29" s="60"/>
      <c r="MLH29" s="60"/>
      <c r="MLI29" s="60"/>
      <c r="MLJ29" s="60"/>
      <c r="MLK29" s="60"/>
      <c r="MLL29" s="60"/>
      <c r="MLM29" s="60"/>
      <c r="MLN29" s="60"/>
      <c r="MLO29" s="60"/>
      <c r="MLP29" s="60"/>
      <c r="MLQ29" s="60"/>
      <c r="MLR29" s="60"/>
      <c r="MLS29" s="60"/>
      <c r="MLT29" s="60"/>
      <c r="MLU29" s="60"/>
      <c r="MLV29" s="60"/>
      <c r="MLW29" s="60"/>
      <c r="MLX29" s="60"/>
      <c r="MLY29" s="60"/>
      <c r="MLZ29" s="60"/>
      <c r="MMA29" s="60"/>
      <c r="MMB29" s="60"/>
      <c r="MMC29" s="60"/>
      <c r="MMD29" s="60"/>
      <c r="MME29" s="60"/>
      <c r="MMF29" s="60"/>
      <c r="MMG29" s="60"/>
      <c r="MMH29" s="60"/>
      <c r="MMI29" s="60"/>
      <c r="MMJ29" s="60"/>
      <c r="MMK29" s="60"/>
      <c r="MML29" s="60"/>
      <c r="MMM29" s="60"/>
      <c r="MMN29" s="60"/>
      <c r="MMO29" s="60"/>
      <c r="MMP29" s="60"/>
      <c r="MMQ29" s="60"/>
      <c r="MMR29" s="60"/>
      <c r="MMS29" s="60"/>
      <c r="MMT29" s="60"/>
      <c r="MMU29" s="60"/>
      <c r="MMV29" s="60"/>
      <c r="MMW29" s="60"/>
      <c r="MMX29" s="60"/>
      <c r="MMY29" s="60"/>
      <c r="MMZ29" s="60"/>
      <c r="MNA29" s="60"/>
      <c r="MNB29" s="60"/>
      <c r="MNC29" s="60"/>
      <c r="MND29" s="60"/>
      <c r="MNE29" s="60"/>
      <c r="MNF29" s="60"/>
      <c r="MNG29" s="60"/>
      <c r="MNH29" s="60"/>
      <c r="MNI29" s="60"/>
      <c r="MNJ29" s="60"/>
      <c r="MNK29" s="60"/>
      <c r="MNL29" s="60"/>
      <c r="MNM29" s="60"/>
      <c r="MNN29" s="60"/>
      <c r="MNO29" s="60"/>
      <c r="MNP29" s="60"/>
      <c r="MNQ29" s="60"/>
      <c r="MNR29" s="60"/>
      <c r="MNS29" s="60"/>
      <c r="MNT29" s="60"/>
      <c r="MNU29" s="60"/>
      <c r="MNV29" s="60"/>
      <c r="MNW29" s="60"/>
      <c r="MNX29" s="60"/>
      <c r="MNY29" s="60"/>
      <c r="MNZ29" s="60"/>
      <c r="MOA29" s="60"/>
      <c r="MOB29" s="60"/>
      <c r="MOC29" s="60"/>
      <c r="MOD29" s="60"/>
      <c r="MOE29" s="60"/>
      <c r="MOF29" s="60"/>
      <c r="MOG29" s="60"/>
      <c r="MOH29" s="60"/>
      <c r="MOI29" s="60"/>
      <c r="MOJ29" s="60"/>
      <c r="MOK29" s="60"/>
      <c r="MOL29" s="60"/>
      <c r="MOM29" s="60"/>
      <c r="MON29" s="60"/>
      <c r="MOO29" s="60"/>
      <c r="MOP29" s="60"/>
      <c r="MOQ29" s="60"/>
      <c r="MOR29" s="60"/>
      <c r="MOS29" s="60"/>
      <c r="MOT29" s="60"/>
      <c r="MOU29" s="60"/>
      <c r="MOV29" s="60"/>
      <c r="MOW29" s="60"/>
      <c r="MOX29" s="60"/>
      <c r="MOY29" s="60"/>
      <c r="MOZ29" s="60"/>
      <c r="MPA29" s="60"/>
      <c r="MPB29" s="60"/>
      <c r="MPC29" s="60"/>
      <c r="MPD29" s="60"/>
      <c r="MPE29" s="60"/>
      <c r="MPF29" s="60"/>
      <c r="MPG29" s="60"/>
      <c r="MPH29" s="60"/>
      <c r="MPI29" s="60"/>
      <c r="MPJ29" s="60"/>
      <c r="MPK29" s="60"/>
      <c r="MPL29" s="60"/>
      <c r="MPM29" s="60"/>
      <c r="MPN29" s="60"/>
      <c r="MPO29" s="60"/>
      <c r="MPP29" s="60"/>
      <c r="MPQ29" s="60"/>
      <c r="MPR29" s="60"/>
      <c r="MPS29" s="60"/>
      <c r="MPT29" s="60"/>
      <c r="MPU29" s="60"/>
      <c r="MPV29" s="60"/>
      <c r="MPW29" s="60"/>
      <c r="MPX29" s="60"/>
      <c r="MPY29" s="60"/>
      <c r="MPZ29" s="60"/>
      <c r="MQA29" s="60"/>
      <c r="MQB29" s="60"/>
      <c r="MQC29" s="60"/>
      <c r="MQD29" s="60"/>
      <c r="MQE29" s="60"/>
      <c r="MQF29" s="60"/>
      <c r="MQG29" s="60"/>
      <c r="MQH29" s="60"/>
      <c r="MQI29" s="60"/>
      <c r="MQJ29" s="60"/>
      <c r="MQK29" s="60"/>
      <c r="MQL29" s="60"/>
      <c r="MQM29" s="60"/>
      <c r="MQN29" s="60"/>
      <c r="MQO29" s="60"/>
      <c r="MQP29" s="60"/>
      <c r="MQQ29" s="60"/>
      <c r="MQR29" s="60"/>
      <c r="MQS29" s="60"/>
      <c r="MQT29" s="60"/>
      <c r="MQU29" s="60"/>
      <c r="MQV29" s="60"/>
      <c r="MQW29" s="60"/>
      <c r="MQX29" s="60"/>
      <c r="MQY29" s="60"/>
      <c r="MQZ29" s="60"/>
      <c r="MRA29" s="60"/>
      <c r="MRB29" s="60"/>
      <c r="MRC29" s="60"/>
      <c r="MRD29" s="60"/>
      <c r="MRE29" s="60"/>
      <c r="MRF29" s="60"/>
      <c r="MRG29" s="60"/>
      <c r="MRH29" s="60"/>
      <c r="MRI29" s="60"/>
      <c r="MRJ29" s="60"/>
      <c r="MRK29" s="60"/>
      <c r="MRL29" s="60"/>
      <c r="MRM29" s="60"/>
      <c r="MRN29" s="60"/>
      <c r="MRO29" s="60"/>
      <c r="MRP29" s="60"/>
      <c r="MRQ29" s="60"/>
      <c r="MRR29" s="60"/>
      <c r="MRS29" s="60"/>
      <c r="MRT29" s="60"/>
      <c r="MRU29" s="60"/>
      <c r="MRV29" s="60"/>
      <c r="MRW29" s="60"/>
      <c r="MRX29" s="60"/>
      <c r="MRY29" s="60"/>
      <c r="MRZ29" s="60"/>
      <c r="MSA29" s="60"/>
      <c r="MSB29" s="60"/>
      <c r="MSC29" s="60"/>
      <c r="MSD29" s="60"/>
      <c r="MSE29" s="60"/>
      <c r="MSF29" s="60"/>
      <c r="MSG29" s="60"/>
      <c r="MSH29" s="60"/>
      <c r="MSI29" s="60"/>
      <c r="MSJ29" s="60"/>
      <c r="MSK29" s="60"/>
      <c r="MSL29" s="60"/>
      <c r="MSM29" s="60"/>
      <c r="MSN29" s="60"/>
      <c r="MSO29" s="60"/>
      <c r="MSP29" s="60"/>
      <c r="MSQ29" s="60"/>
      <c r="MSR29" s="60"/>
      <c r="MSS29" s="60"/>
      <c r="MST29" s="60"/>
      <c r="MSU29" s="60"/>
      <c r="MSV29" s="60"/>
      <c r="MSW29" s="60"/>
      <c r="MSX29" s="60"/>
      <c r="MSY29" s="60"/>
      <c r="MSZ29" s="60"/>
      <c r="MTA29" s="60"/>
      <c r="MTB29" s="60"/>
      <c r="MTC29" s="60"/>
      <c r="MTD29" s="60"/>
      <c r="MTE29" s="60"/>
      <c r="MTF29" s="60"/>
      <c r="MTG29" s="60"/>
      <c r="MTH29" s="60"/>
      <c r="MTI29" s="60"/>
      <c r="MTJ29" s="60"/>
      <c r="MTK29" s="60"/>
      <c r="MTL29" s="60"/>
      <c r="MTM29" s="60"/>
      <c r="MTN29" s="60"/>
      <c r="MTO29" s="60"/>
      <c r="MTP29" s="60"/>
      <c r="MTQ29" s="60"/>
      <c r="MTR29" s="60"/>
      <c r="MTS29" s="60"/>
      <c r="MTT29" s="60"/>
      <c r="MTU29" s="60"/>
      <c r="MTV29" s="60"/>
      <c r="MTW29" s="60"/>
      <c r="MTX29" s="60"/>
      <c r="MTY29" s="60"/>
      <c r="MTZ29" s="60"/>
      <c r="MUA29" s="60"/>
      <c r="MUB29" s="60"/>
      <c r="MUC29" s="60"/>
      <c r="MUD29" s="60"/>
      <c r="MUE29" s="60"/>
      <c r="MUF29" s="60"/>
      <c r="MUG29" s="60"/>
      <c r="MUH29" s="60"/>
      <c r="MUI29" s="60"/>
      <c r="MUJ29" s="60"/>
      <c r="MUK29" s="60"/>
      <c r="MUL29" s="60"/>
      <c r="MUM29" s="60"/>
      <c r="MUN29" s="60"/>
      <c r="MUO29" s="60"/>
      <c r="MUP29" s="60"/>
      <c r="MUQ29" s="60"/>
      <c r="MUR29" s="60"/>
      <c r="MUS29" s="60"/>
      <c r="MUT29" s="60"/>
      <c r="MUU29" s="60"/>
      <c r="MUV29" s="60"/>
      <c r="MUW29" s="60"/>
      <c r="MUX29" s="60"/>
      <c r="MUY29" s="60"/>
      <c r="MUZ29" s="60"/>
      <c r="MVA29" s="60"/>
      <c r="MVB29" s="60"/>
      <c r="MVC29" s="60"/>
      <c r="MVD29" s="60"/>
      <c r="MVE29" s="60"/>
      <c r="MVF29" s="60"/>
      <c r="MVG29" s="60"/>
      <c r="MVH29" s="60"/>
      <c r="MVI29" s="60"/>
      <c r="MVJ29" s="60"/>
      <c r="MVK29" s="60"/>
      <c r="MVL29" s="60"/>
      <c r="MVM29" s="60"/>
      <c r="MVN29" s="60"/>
      <c r="MVO29" s="60"/>
      <c r="MVP29" s="60"/>
      <c r="MVQ29" s="60"/>
      <c r="MVR29" s="60"/>
      <c r="MVS29" s="60"/>
      <c r="MVT29" s="60"/>
      <c r="MVU29" s="60"/>
      <c r="MVV29" s="60"/>
      <c r="MVW29" s="60"/>
      <c r="MVX29" s="60"/>
      <c r="MVY29" s="60"/>
      <c r="MVZ29" s="60"/>
      <c r="MWA29" s="60"/>
      <c r="MWB29" s="60"/>
      <c r="MWC29" s="60"/>
      <c r="MWD29" s="60"/>
      <c r="MWE29" s="60"/>
      <c r="MWF29" s="60"/>
      <c r="MWG29" s="60"/>
      <c r="MWH29" s="60"/>
      <c r="MWI29" s="60"/>
      <c r="MWJ29" s="60"/>
      <c r="MWK29" s="60"/>
      <c r="MWL29" s="60"/>
      <c r="MWM29" s="60"/>
      <c r="MWN29" s="60"/>
      <c r="MWO29" s="60"/>
      <c r="MWP29" s="60"/>
      <c r="MWQ29" s="60"/>
      <c r="MWR29" s="60"/>
      <c r="MWS29" s="60"/>
      <c r="MWT29" s="60"/>
      <c r="MWU29" s="60"/>
      <c r="MWV29" s="60"/>
      <c r="MWW29" s="60"/>
      <c r="MWX29" s="60"/>
      <c r="MWY29" s="60"/>
      <c r="MWZ29" s="60"/>
      <c r="MXA29" s="60"/>
      <c r="MXB29" s="60"/>
      <c r="MXC29" s="60"/>
      <c r="MXD29" s="60"/>
      <c r="MXE29" s="60"/>
      <c r="MXF29" s="60"/>
      <c r="MXG29" s="60"/>
      <c r="MXH29" s="60"/>
      <c r="MXI29" s="60"/>
      <c r="MXJ29" s="60"/>
      <c r="MXK29" s="60"/>
      <c r="MXL29" s="60"/>
      <c r="MXM29" s="60"/>
      <c r="MXN29" s="60"/>
      <c r="MXO29" s="60"/>
      <c r="MXP29" s="60"/>
      <c r="MXQ29" s="60"/>
      <c r="MXR29" s="60"/>
      <c r="MXS29" s="60"/>
      <c r="MXT29" s="60"/>
      <c r="MXU29" s="60"/>
      <c r="MXV29" s="60"/>
      <c r="MXW29" s="60"/>
      <c r="MXX29" s="60"/>
      <c r="MXY29" s="60"/>
      <c r="MXZ29" s="60"/>
      <c r="MYA29" s="60"/>
      <c r="MYB29" s="60"/>
      <c r="MYC29" s="60"/>
      <c r="MYD29" s="60"/>
      <c r="MYE29" s="60"/>
      <c r="MYF29" s="60"/>
      <c r="MYG29" s="60"/>
      <c r="MYH29" s="60"/>
      <c r="MYI29" s="60"/>
      <c r="MYJ29" s="60"/>
      <c r="MYK29" s="60"/>
      <c r="MYL29" s="60"/>
      <c r="MYM29" s="60"/>
      <c r="MYN29" s="60"/>
      <c r="MYO29" s="60"/>
      <c r="MYP29" s="60"/>
      <c r="MYQ29" s="60"/>
      <c r="MYR29" s="60"/>
      <c r="MYS29" s="60"/>
      <c r="MYT29" s="60"/>
      <c r="MYU29" s="60"/>
      <c r="MYV29" s="60"/>
      <c r="MYW29" s="60"/>
      <c r="MYX29" s="60"/>
      <c r="MYY29" s="60"/>
      <c r="MYZ29" s="60"/>
      <c r="MZA29" s="60"/>
      <c r="MZB29" s="60"/>
      <c r="MZC29" s="60"/>
      <c r="MZD29" s="60"/>
      <c r="MZE29" s="60"/>
      <c r="MZF29" s="60"/>
      <c r="MZG29" s="60"/>
      <c r="MZH29" s="60"/>
      <c r="MZI29" s="60"/>
      <c r="MZJ29" s="60"/>
      <c r="MZK29" s="60"/>
      <c r="MZL29" s="60"/>
      <c r="MZM29" s="60"/>
      <c r="MZN29" s="60"/>
      <c r="MZO29" s="60"/>
      <c r="MZP29" s="60"/>
      <c r="MZQ29" s="60"/>
      <c r="MZR29" s="60"/>
      <c r="MZS29" s="60"/>
      <c r="MZT29" s="60"/>
      <c r="MZU29" s="60"/>
      <c r="MZV29" s="60"/>
      <c r="MZW29" s="60"/>
      <c r="MZX29" s="60"/>
      <c r="MZY29" s="60"/>
      <c r="MZZ29" s="60"/>
      <c r="NAA29" s="60"/>
      <c r="NAB29" s="60"/>
      <c r="NAC29" s="60"/>
      <c r="NAD29" s="60"/>
      <c r="NAE29" s="60"/>
      <c r="NAF29" s="60"/>
      <c r="NAG29" s="60"/>
      <c r="NAH29" s="60"/>
      <c r="NAI29" s="60"/>
      <c r="NAJ29" s="60"/>
      <c r="NAK29" s="60"/>
      <c r="NAL29" s="60"/>
      <c r="NAM29" s="60"/>
      <c r="NAN29" s="60"/>
      <c r="NAO29" s="60"/>
      <c r="NAP29" s="60"/>
      <c r="NAQ29" s="60"/>
      <c r="NAR29" s="60"/>
      <c r="NAS29" s="60"/>
      <c r="NAT29" s="60"/>
      <c r="NAU29" s="60"/>
      <c r="NAV29" s="60"/>
      <c r="NAW29" s="60"/>
      <c r="NAX29" s="60"/>
      <c r="NAY29" s="60"/>
      <c r="NAZ29" s="60"/>
      <c r="NBA29" s="60"/>
      <c r="NBB29" s="60"/>
      <c r="NBC29" s="60"/>
      <c r="NBD29" s="60"/>
      <c r="NBE29" s="60"/>
      <c r="NBF29" s="60"/>
      <c r="NBG29" s="60"/>
      <c r="NBH29" s="60"/>
      <c r="NBI29" s="60"/>
      <c r="NBJ29" s="60"/>
      <c r="NBK29" s="60"/>
      <c r="NBL29" s="60"/>
      <c r="NBM29" s="60"/>
      <c r="NBN29" s="60"/>
      <c r="NBO29" s="60"/>
      <c r="NBP29" s="60"/>
      <c r="NBQ29" s="60"/>
      <c r="NBR29" s="60"/>
      <c r="NBS29" s="60"/>
      <c r="NBT29" s="60"/>
      <c r="NBU29" s="60"/>
      <c r="NBV29" s="60"/>
      <c r="NBW29" s="60"/>
      <c r="NBX29" s="60"/>
      <c r="NBY29" s="60"/>
      <c r="NBZ29" s="60"/>
      <c r="NCA29" s="60"/>
      <c r="NCB29" s="60"/>
      <c r="NCC29" s="60"/>
      <c r="NCD29" s="60"/>
      <c r="NCE29" s="60"/>
      <c r="NCF29" s="60"/>
      <c r="NCG29" s="60"/>
      <c r="NCH29" s="60"/>
      <c r="NCI29" s="60"/>
      <c r="NCJ29" s="60"/>
      <c r="NCK29" s="60"/>
      <c r="NCL29" s="60"/>
      <c r="NCM29" s="60"/>
      <c r="NCN29" s="60"/>
      <c r="NCO29" s="60"/>
      <c r="NCP29" s="60"/>
      <c r="NCQ29" s="60"/>
      <c r="NCR29" s="60"/>
      <c r="NCS29" s="60"/>
      <c r="NCT29" s="60"/>
      <c r="NCU29" s="60"/>
      <c r="NCV29" s="60"/>
      <c r="NCW29" s="60"/>
      <c r="NCX29" s="60"/>
      <c r="NCY29" s="60"/>
      <c r="NCZ29" s="60"/>
      <c r="NDA29" s="60"/>
      <c r="NDB29" s="60"/>
      <c r="NDC29" s="60"/>
      <c r="NDD29" s="60"/>
      <c r="NDE29" s="60"/>
      <c r="NDF29" s="60"/>
      <c r="NDG29" s="60"/>
      <c r="NDH29" s="60"/>
      <c r="NDI29" s="60"/>
      <c r="NDJ29" s="60"/>
      <c r="NDK29" s="60"/>
      <c r="NDL29" s="60"/>
      <c r="NDM29" s="60"/>
      <c r="NDN29" s="60"/>
      <c r="NDO29" s="60"/>
      <c r="NDP29" s="60"/>
      <c r="NDQ29" s="60"/>
      <c r="NDR29" s="60"/>
      <c r="NDS29" s="60"/>
      <c r="NDT29" s="60"/>
      <c r="NDU29" s="60"/>
      <c r="NDV29" s="60"/>
      <c r="NDW29" s="60"/>
      <c r="NDX29" s="60"/>
      <c r="NDY29" s="60"/>
      <c r="NDZ29" s="60"/>
      <c r="NEA29" s="60"/>
      <c r="NEB29" s="60"/>
      <c r="NEC29" s="60"/>
      <c r="NED29" s="60"/>
      <c r="NEE29" s="60"/>
      <c r="NEF29" s="60"/>
      <c r="NEG29" s="60"/>
      <c r="NEH29" s="60"/>
      <c r="NEI29" s="60"/>
      <c r="NEJ29" s="60"/>
      <c r="NEK29" s="60"/>
      <c r="NEL29" s="60"/>
      <c r="NEM29" s="60"/>
      <c r="NEN29" s="60"/>
      <c r="NEO29" s="60"/>
      <c r="NEP29" s="60"/>
      <c r="NEQ29" s="60"/>
      <c r="NER29" s="60"/>
      <c r="NES29" s="60"/>
      <c r="NET29" s="60"/>
      <c r="NEU29" s="60"/>
      <c r="NEV29" s="60"/>
      <c r="NEW29" s="60"/>
      <c r="NEX29" s="60"/>
      <c r="NEY29" s="60"/>
      <c r="NEZ29" s="60"/>
      <c r="NFA29" s="60"/>
      <c r="NFB29" s="60"/>
      <c r="NFC29" s="60"/>
      <c r="NFD29" s="60"/>
      <c r="NFE29" s="60"/>
      <c r="NFF29" s="60"/>
      <c r="NFG29" s="60"/>
      <c r="NFH29" s="60"/>
      <c r="NFI29" s="60"/>
      <c r="NFJ29" s="60"/>
      <c r="NFK29" s="60"/>
      <c r="NFL29" s="60"/>
      <c r="NFM29" s="60"/>
      <c r="NFN29" s="60"/>
      <c r="NFO29" s="60"/>
      <c r="NFP29" s="60"/>
      <c r="NFQ29" s="60"/>
      <c r="NFR29" s="60"/>
      <c r="NFS29" s="60"/>
      <c r="NFT29" s="60"/>
      <c r="NFU29" s="60"/>
      <c r="NFV29" s="60"/>
      <c r="NFW29" s="60"/>
      <c r="NFX29" s="60"/>
      <c r="NFY29" s="60"/>
      <c r="NFZ29" s="60"/>
      <c r="NGA29" s="60"/>
      <c r="NGB29" s="60"/>
      <c r="NGC29" s="60"/>
      <c r="NGD29" s="60"/>
      <c r="NGE29" s="60"/>
      <c r="NGF29" s="60"/>
      <c r="NGG29" s="60"/>
      <c r="NGH29" s="60"/>
      <c r="NGI29" s="60"/>
      <c r="NGJ29" s="60"/>
      <c r="NGK29" s="60"/>
      <c r="NGL29" s="60"/>
      <c r="NGM29" s="60"/>
      <c r="NGN29" s="60"/>
      <c r="NGO29" s="60"/>
      <c r="NGP29" s="60"/>
      <c r="NGQ29" s="60"/>
      <c r="NGR29" s="60"/>
      <c r="NGS29" s="60"/>
      <c r="NGT29" s="60"/>
      <c r="NGU29" s="60"/>
      <c r="NGV29" s="60"/>
      <c r="NGW29" s="60"/>
      <c r="NGX29" s="60"/>
      <c r="NGY29" s="60"/>
      <c r="NGZ29" s="60"/>
      <c r="NHA29" s="60"/>
      <c r="NHB29" s="60"/>
      <c r="NHC29" s="60"/>
      <c r="NHD29" s="60"/>
      <c r="NHE29" s="60"/>
      <c r="NHF29" s="60"/>
      <c r="NHG29" s="60"/>
      <c r="NHH29" s="60"/>
      <c r="NHI29" s="60"/>
      <c r="NHJ29" s="60"/>
      <c r="NHK29" s="60"/>
      <c r="NHL29" s="60"/>
      <c r="NHM29" s="60"/>
      <c r="NHN29" s="60"/>
      <c r="NHO29" s="60"/>
      <c r="NHP29" s="60"/>
      <c r="NHQ29" s="60"/>
      <c r="NHR29" s="60"/>
      <c r="NHS29" s="60"/>
      <c r="NHT29" s="60"/>
      <c r="NHU29" s="60"/>
      <c r="NHV29" s="60"/>
      <c r="NHW29" s="60"/>
      <c r="NHX29" s="60"/>
      <c r="NHY29" s="60"/>
      <c r="NHZ29" s="60"/>
      <c r="NIA29" s="60"/>
      <c r="NIB29" s="60"/>
      <c r="NIC29" s="60"/>
      <c r="NID29" s="60"/>
      <c r="NIE29" s="60"/>
      <c r="NIF29" s="60"/>
      <c r="NIG29" s="60"/>
      <c r="NIH29" s="60"/>
      <c r="NII29" s="60"/>
      <c r="NIJ29" s="60"/>
      <c r="NIK29" s="60"/>
      <c r="NIL29" s="60"/>
      <c r="NIM29" s="60"/>
      <c r="NIN29" s="60"/>
      <c r="NIO29" s="60"/>
      <c r="NIP29" s="60"/>
      <c r="NIQ29" s="60"/>
      <c r="NIR29" s="60"/>
      <c r="NIS29" s="60"/>
      <c r="NIT29" s="60"/>
      <c r="NIU29" s="60"/>
      <c r="NIV29" s="60"/>
      <c r="NIW29" s="60"/>
      <c r="NIX29" s="60"/>
      <c r="NIY29" s="60"/>
      <c r="NIZ29" s="60"/>
      <c r="NJA29" s="60"/>
      <c r="NJB29" s="60"/>
      <c r="NJC29" s="60"/>
      <c r="NJD29" s="60"/>
      <c r="NJE29" s="60"/>
      <c r="NJF29" s="60"/>
      <c r="NJG29" s="60"/>
      <c r="NJH29" s="60"/>
      <c r="NJI29" s="60"/>
      <c r="NJJ29" s="60"/>
      <c r="NJK29" s="60"/>
      <c r="NJL29" s="60"/>
      <c r="NJM29" s="60"/>
      <c r="NJN29" s="60"/>
      <c r="NJO29" s="60"/>
      <c r="NJP29" s="60"/>
      <c r="NJQ29" s="60"/>
      <c r="NJR29" s="60"/>
      <c r="NJS29" s="60"/>
      <c r="NJT29" s="60"/>
      <c r="NJU29" s="60"/>
      <c r="NJV29" s="60"/>
      <c r="NJW29" s="60"/>
      <c r="NJX29" s="60"/>
      <c r="NJY29" s="60"/>
      <c r="NJZ29" s="60"/>
      <c r="NKA29" s="60"/>
      <c r="NKB29" s="60"/>
      <c r="NKC29" s="60"/>
      <c r="NKD29" s="60"/>
      <c r="NKE29" s="60"/>
      <c r="NKF29" s="60"/>
      <c r="NKG29" s="60"/>
      <c r="NKH29" s="60"/>
      <c r="NKI29" s="60"/>
      <c r="NKJ29" s="60"/>
      <c r="NKK29" s="60"/>
      <c r="NKL29" s="60"/>
      <c r="NKM29" s="60"/>
      <c r="NKN29" s="60"/>
      <c r="NKO29" s="60"/>
      <c r="NKP29" s="60"/>
      <c r="NKQ29" s="60"/>
      <c r="NKR29" s="60"/>
      <c r="NKS29" s="60"/>
      <c r="NKT29" s="60"/>
      <c r="NKU29" s="60"/>
      <c r="NKV29" s="60"/>
      <c r="NKW29" s="60"/>
      <c r="NKX29" s="60"/>
      <c r="NKY29" s="60"/>
      <c r="NKZ29" s="60"/>
      <c r="NLA29" s="60"/>
      <c r="NLB29" s="60"/>
      <c r="NLC29" s="60"/>
      <c r="NLD29" s="60"/>
      <c r="NLE29" s="60"/>
      <c r="NLF29" s="60"/>
      <c r="NLG29" s="60"/>
      <c r="NLH29" s="60"/>
      <c r="NLI29" s="60"/>
      <c r="NLJ29" s="60"/>
      <c r="NLK29" s="60"/>
      <c r="NLL29" s="60"/>
      <c r="NLM29" s="60"/>
      <c r="NLN29" s="60"/>
      <c r="NLO29" s="60"/>
      <c r="NLP29" s="60"/>
      <c r="NLQ29" s="60"/>
      <c r="NLR29" s="60"/>
      <c r="NLS29" s="60"/>
      <c r="NLT29" s="60"/>
      <c r="NLU29" s="60"/>
      <c r="NLV29" s="60"/>
      <c r="NLW29" s="60"/>
      <c r="NLX29" s="60"/>
      <c r="NLY29" s="60"/>
      <c r="NLZ29" s="60"/>
      <c r="NMA29" s="60"/>
      <c r="NMB29" s="60"/>
      <c r="NMC29" s="60"/>
      <c r="NMD29" s="60"/>
      <c r="NME29" s="60"/>
      <c r="NMF29" s="60"/>
      <c r="NMG29" s="60"/>
      <c r="NMH29" s="60"/>
      <c r="NMI29" s="60"/>
      <c r="NMJ29" s="60"/>
      <c r="NMK29" s="60"/>
      <c r="NML29" s="60"/>
      <c r="NMM29" s="60"/>
      <c r="NMN29" s="60"/>
      <c r="NMO29" s="60"/>
      <c r="NMP29" s="60"/>
      <c r="NMQ29" s="60"/>
      <c r="NMR29" s="60"/>
      <c r="NMS29" s="60"/>
      <c r="NMT29" s="60"/>
      <c r="NMU29" s="60"/>
      <c r="NMV29" s="60"/>
      <c r="NMW29" s="60"/>
      <c r="NMX29" s="60"/>
      <c r="NMY29" s="60"/>
      <c r="NMZ29" s="60"/>
      <c r="NNA29" s="60"/>
      <c r="NNB29" s="60"/>
      <c r="NNC29" s="60"/>
      <c r="NND29" s="60"/>
      <c r="NNE29" s="60"/>
      <c r="NNF29" s="60"/>
      <c r="NNG29" s="60"/>
      <c r="NNH29" s="60"/>
      <c r="NNI29" s="60"/>
      <c r="NNJ29" s="60"/>
      <c r="NNK29" s="60"/>
      <c r="NNL29" s="60"/>
      <c r="NNM29" s="60"/>
      <c r="NNN29" s="60"/>
      <c r="NNO29" s="60"/>
      <c r="NNP29" s="60"/>
      <c r="NNQ29" s="60"/>
      <c r="NNR29" s="60"/>
      <c r="NNS29" s="60"/>
      <c r="NNT29" s="60"/>
      <c r="NNU29" s="60"/>
      <c r="NNV29" s="60"/>
      <c r="NNW29" s="60"/>
      <c r="NNX29" s="60"/>
      <c r="NNY29" s="60"/>
      <c r="NNZ29" s="60"/>
      <c r="NOA29" s="60"/>
      <c r="NOB29" s="60"/>
      <c r="NOC29" s="60"/>
      <c r="NOD29" s="60"/>
      <c r="NOE29" s="60"/>
      <c r="NOF29" s="60"/>
      <c r="NOG29" s="60"/>
      <c r="NOH29" s="60"/>
      <c r="NOI29" s="60"/>
      <c r="NOJ29" s="60"/>
      <c r="NOK29" s="60"/>
      <c r="NOL29" s="60"/>
      <c r="NOM29" s="60"/>
      <c r="NON29" s="60"/>
      <c r="NOO29" s="60"/>
      <c r="NOP29" s="60"/>
      <c r="NOQ29" s="60"/>
      <c r="NOR29" s="60"/>
      <c r="NOS29" s="60"/>
      <c r="NOT29" s="60"/>
      <c r="NOU29" s="60"/>
      <c r="NOV29" s="60"/>
      <c r="NOW29" s="60"/>
      <c r="NOX29" s="60"/>
      <c r="NOY29" s="60"/>
      <c r="NOZ29" s="60"/>
      <c r="NPA29" s="60"/>
      <c r="NPB29" s="60"/>
      <c r="NPC29" s="60"/>
      <c r="NPD29" s="60"/>
      <c r="NPE29" s="60"/>
      <c r="NPF29" s="60"/>
      <c r="NPG29" s="60"/>
      <c r="NPH29" s="60"/>
      <c r="NPI29" s="60"/>
      <c r="NPJ29" s="60"/>
      <c r="NPK29" s="60"/>
      <c r="NPL29" s="60"/>
      <c r="NPM29" s="60"/>
      <c r="NPN29" s="60"/>
      <c r="NPO29" s="60"/>
      <c r="NPP29" s="60"/>
      <c r="NPQ29" s="60"/>
      <c r="NPR29" s="60"/>
      <c r="NPS29" s="60"/>
      <c r="NPT29" s="60"/>
      <c r="NPU29" s="60"/>
      <c r="NPV29" s="60"/>
      <c r="NPW29" s="60"/>
      <c r="NPX29" s="60"/>
      <c r="NPY29" s="60"/>
      <c r="NPZ29" s="60"/>
      <c r="NQA29" s="60"/>
      <c r="NQB29" s="60"/>
      <c r="NQC29" s="60"/>
      <c r="NQD29" s="60"/>
      <c r="NQE29" s="60"/>
      <c r="NQF29" s="60"/>
      <c r="NQG29" s="60"/>
      <c r="NQH29" s="60"/>
      <c r="NQI29" s="60"/>
      <c r="NQJ29" s="60"/>
      <c r="NQK29" s="60"/>
      <c r="NQL29" s="60"/>
      <c r="NQM29" s="60"/>
      <c r="NQN29" s="60"/>
      <c r="NQO29" s="60"/>
      <c r="NQP29" s="60"/>
      <c r="NQQ29" s="60"/>
      <c r="NQR29" s="60"/>
      <c r="NQS29" s="60"/>
      <c r="NQT29" s="60"/>
      <c r="NQU29" s="60"/>
      <c r="NQV29" s="60"/>
      <c r="NQW29" s="60"/>
      <c r="NQX29" s="60"/>
      <c r="NQY29" s="60"/>
      <c r="NQZ29" s="60"/>
      <c r="NRA29" s="60"/>
      <c r="NRB29" s="60"/>
      <c r="NRC29" s="60"/>
      <c r="NRD29" s="60"/>
      <c r="NRE29" s="60"/>
      <c r="NRF29" s="60"/>
      <c r="NRG29" s="60"/>
      <c r="NRH29" s="60"/>
      <c r="NRI29" s="60"/>
      <c r="NRJ29" s="60"/>
      <c r="NRK29" s="60"/>
      <c r="NRL29" s="60"/>
      <c r="NRM29" s="60"/>
      <c r="NRN29" s="60"/>
      <c r="NRO29" s="60"/>
      <c r="NRP29" s="60"/>
      <c r="NRQ29" s="60"/>
      <c r="NRR29" s="60"/>
      <c r="NRS29" s="60"/>
      <c r="NRT29" s="60"/>
      <c r="NRU29" s="60"/>
      <c r="NRV29" s="60"/>
      <c r="NRW29" s="60"/>
      <c r="NRX29" s="60"/>
      <c r="NRY29" s="60"/>
      <c r="NRZ29" s="60"/>
      <c r="NSA29" s="60"/>
      <c r="NSB29" s="60"/>
      <c r="NSC29" s="60"/>
      <c r="NSD29" s="60"/>
      <c r="NSE29" s="60"/>
      <c r="NSF29" s="60"/>
      <c r="NSG29" s="60"/>
      <c r="NSH29" s="60"/>
      <c r="NSI29" s="60"/>
      <c r="NSJ29" s="60"/>
      <c r="NSK29" s="60"/>
      <c r="NSL29" s="60"/>
      <c r="NSM29" s="60"/>
      <c r="NSN29" s="60"/>
      <c r="NSO29" s="60"/>
      <c r="NSP29" s="60"/>
      <c r="NSQ29" s="60"/>
      <c r="NSR29" s="60"/>
      <c r="NSS29" s="60"/>
      <c r="NST29" s="60"/>
      <c r="NSU29" s="60"/>
      <c r="NSV29" s="60"/>
      <c r="NSW29" s="60"/>
      <c r="NSX29" s="60"/>
      <c r="NSY29" s="60"/>
      <c r="NSZ29" s="60"/>
      <c r="NTA29" s="60"/>
      <c r="NTB29" s="60"/>
      <c r="NTC29" s="60"/>
      <c r="NTD29" s="60"/>
      <c r="NTE29" s="60"/>
      <c r="NTF29" s="60"/>
      <c r="NTG29" s="60"/>
      <c r="NTH29" s="60"/>
      <c r="NTI29" s="60"/>
      <c r="NTJ29" s="60"/>
      <c r="NTK29" s="60"/>
      <c r="NTL29" s="60"/>
      <c r="NTM29" s="60"/>
      <c r="NTN29" s="60"/>
      <c r="NTO29" s="60"/>
      <c r="NTP29" s="60"/>
      <c r="NTQ29" s="60"/>
      <c r="NTR29" s="60"/>
      <c r="NTS29" s="60"/>
      <c r="NTT29" s="60"/>
      <c r="NTU29" s="60"/>
      <c r="NTV29" s="60"/>
      <c r="NTW29" s="60"/>
      <c r="NTX29" s="60"/>
      <c r="NTY29" s="60"/>
      <c r="NTZ29" s="60"/>
      <c r="NUA29" s="60"/>
      <c r="NUB29" s="60"/>
      <c r="NUC29" s="60"/>
      <c r="NUD29" s="60"/>
      <c r="NUE29" s="60"/>
      <c r="NUF29" s="60"/>
      <c r="NUG29" s="60"/>
      <c r="NUH29" s="60"/>
      <c r="NUI29" s="60"/>
      <c r="NUJ29" s="60"/>
      <c r="NUK29" s="60"/>
      <c r="NUL29" s="60"/>
      <c r="NUM29" s="60"/>
      <c r="NUN29" s="60"/>
      <c r="NUO29" s="60"/>
      <c r="NUP29" s="60"/>
      <c r="NUQ29" s="60"/>
      <c r="NUR29" s="60"/>
      <c r="NUS29" s="60"/>
      <c r="NUT29" s="60"/>
      <c r="NUU29" s="60"/>
      <c r="NUV29" s="60"/>
      <c r="NUW29" s="60"/>
      <c r="NUX29" s="60"/>
      <c r="NUY29" s="60"/>
      <c r="NUZ29" s="60"/>
      <c r="NVA29" s="60"/>
      <c r="NVB29" s="60"/>
      <c r="NVC29" s="60"/>
      <c r="NVD29" s="60"/>
      <c r="NVE29" s="60"/>
      <c r="NVF29" s="60"/>
      <c r="NVG29" s="60"/>
      <c r="NVH29" s="60"/>
      <c r="NVI29" s="60"/>
      <c r="NVJ29" s="60"/>
      <c r="NVK29" s="60"/>
      <c r="NVL29" s="60"/>
      <c r="NVM29" s="60"/>
      <c r="NVN29" s="60"/>
      <c r="NVO29" s="60"/>
      <c r="NVP29" s="60"/>
      <c r="NVQ29" s="60"/>
      <c r="NVR29" s="60"/>
      <c r="NVS29" s="60"/>
      <c r="NVT29" s="60"/>
      <c r="NVU29" s="60"/>
      <c r="NVV29" s="60"/>
      <c r="NVW29" s="60"/>
      <c r="NVX29" s="60"/>
      <c r="NVY29" s="60"/>
      <c r="NVZ29" s="60"/>
      <c r="NWA29" s="60"/>
      <c r="NWB29" s="60"/>
      <c r="NWC29" s="60"/>
      <c r="NWD29" s="60"/>
      <c r="NWE29" s="60"/>
      <c r="NWF29" s="60"/>
      <c r="NWG29" s="60"/>
      <c r="NWH29" s="60"/>
      <c r="NWI29" s="60"/>
      <c r="NWJ29" s="60"/>
      <c r="NWK29" s="60"/>
      <c r="NWL29" s="60"/>
      <c r="NWM29" s="60"/>
      <c r="NWN29" s="60"/>
      <c r="NWO29" s="60"/>
      <c r="NWP29" s="60"/>
      <c r="NWQ29" s="60"/>
      <c r="NWR29" s="60"/>
      <c r="NWS29" s="60"/>
      <c r="NWT29" s="60"/>
      <c r="NWU29" s="60"/>
      <c r="NWV29" s="60"/>
      <c r="NWW29" s="60"/>
      <c r="NWX29" s="60"/>
      <c r="NWY29" s="60"/>
      <c r="NWZ29" s="60"/>
      <c r="NXA29" s="60"/>
      <c r="NXB29" s="60"/>
      <c r="NXC29" s="60"/>
      <c r="NXD29" s="60"/>
      <c r="NXE29" s="60"/>
      <c r="NXF29" s="60"/>
      <c r="NXG29" s="60"/>
      <c r="NXH29" s="60"/>
      <c r="NXI29" s="60"/>
      <c r="NXJ29" s="60"/>
      <c r="NXK29" s="60"/>
      <c r="NXL29" s="60"/>
      <c r="NXM29" s="60"/>
      <c r="NXN29" s="60"/>
      <c r="NXO29" s="60"/>
      <c r="NXP29" s="60"/>
      <c r="NXQ29" s="60"/>
      <c r="NXR29" s="60"/>
      <c r="NXS29" s="60"/>
      <c r="NXT29" s="60"/>
      <c r="NXU29" s="60"/>
      <c r="NXV29" s="60"/>
      <c r="NXW29" s="60"/>
      <c r="NXX29" s="60"/>
      <c r="NXY29" s="60"/>
      <c r="NXZ29" s="60"/>
      <c r="NYA29" s="60"/>
      <c r="NYB29" s="60"/>
      <c r="NYC29" s="60"/>
      <c r="NYD29" s="60"/>
      <c r="NYE29" s="60"/>
      <c r="NYF29" s="60"/>
      <c r="NYG29" s="60"/>
      <c r="NYH29" s="60"/>
      <c r="NYI29" s="60"/>
      <c r="NYJ29" s="60"/>
      <c r="NYK29" s="60"/>
      <c r="NYL29" s="60"/>
      <c r="NYM29" s="60"/>
      <c r="NYN29" s="60"/>
      <c r="NYO29" s="60"/>
      <c r="NYP29" s="60"/>
      <c r="NYQ29" s="60"/>
      <c r="NYR29" s="60"/>
      <c r="NYS29" s="60"/>
      <c r="NYT29" s="60"/>
      <c r="NYU29" s="60"/>
      <c r="NYV29" s="60"/>
      <c r="NYW29" s="60"/>
      <c r="NYX29" s="60"/>
      <c r="NYY29" s="60"/>
      <c r="NYZ29" s="60"/>
      <c r="NZA29" s="60"/>
      <c r="NZB29" s="60"/>
      <c r="NZC29" s="60"/>
      <c r="NZD29" s="60"/>
      <c r="NZE29" s="60"/>
      <c r="NZF29" s="60"/>
      <c r="NZG29" s="60"/>
      <c r="NZH29" s="60"/>
      <c r="NZI29" s="60"/>
      <c r="NZJ29" s="60"/>
      <c r="NZK29" s="60"/>
      <c r="NZL29" s="60"/>
      <c r="NZM29" s="60"/>
      <c r="NZN29" s="60"/>
      <c r="NZO29" s="60"/>
      <c r="NZP29" s="60"/>
      <c r="NZQ29" s="60"/>
      <c r="NZR29" s="60"/>
      <c r="NZS29" s="60"/>
      <c r="NZT29" s="60"/>
      <c r="NZU29" s="60"/>
      <c r="NZV29" s="60"/>
      <c r="NZW29" s="60"/>
      <c r="NZX29" s="60"/>
      <c r="NZY29" s="60"/>
      <c r="NZZ29" s="60"/>
      <c r="OAA29" s="60"/>
      <c r="OAB29" s="60"/>
      <c r="OAC29" s="60"/>
      <c r="OAD29" s="60"/>
      <c r="OAE29" s="60"/>
      <c r="OAF29" s="60"/>
      <c r="OAG29" s="60"/>
      <c r="OAH29" s="60"/>
      <c r="OAI29" s="60"/>
      <c r="OAJ29" s="60"/>
      <c r="OAK29" s="60"/>
      <c r="OAL29" s="60"/>
      <c r="OAM29" s="60"/>
      <c r="OAN29" s="60"/>
      <c r="OAO29" s="60"/>
      <c r="OAP29" s="60"/>
      <c r="OAQ29" s="60"/>
      <c r="OAR29" s="60"/>
      <c r="OAS29" s="60"/>
      <c r="OAT29" s="60"/>
      <c r="OAU29" s="60"/>
      <c r="OAV29" s="60"/>
      <c r="OAW29" s="60"/>
      <c r="OAX29" s="60"/>
      <c r="OAY29" s="60"/>
      <c r="OAZ29" s="60"/>
      <c r="OBA29" s="60"/>
      <c r="OBB29" s="60"/>
      <c r="OBC29" s="60"/>
      <c r="OBD29" s="60"/>
      <c r="OBE29" s="60"/>
      <c r="OBF29" s="60"/>
      <c r="OBG29" s="60"/>
      <c r="OBH29" s="60"/>
      <c r="OBI29" s="60"/>
      <c r="OBJ29" s="60"/>
      <c r="OBK29" s="60"/>
      <c r="OBL29" s="60"/>
      <c r="OBM29" s="60"/>
      <c r="OBN29" s="60"/>
      <c r="OBO29" s="60"/>
      <c r="OBP29" s="60"/>
      <c r="OBQ29" s="60"/>
      <c r="OBR29" s="60"/>
      <c r="OBS29" s="60"/>
      <c r="OBT29" s="60"/>
      <c r="OBU29" s="60"/>
      <c r="OBV29" s="60"/>
      <c r="OBW29" s="60"/>
      <c r="OBX29" s="60"/>
      <c r="OBY29" s="60"/>
      <c r="OBZ29" s="60"/>
      <c r="OCA29" s="60"/>
      <c r="OCB29" s="60"/>
      <c r="OCC29" s="60"/>
      <c r="OCD29" s="60"/>
      <c r="OCE29" s="60"/>
      <c r="OCF29" s="60"/>
      <c r="OCG29" s="60"/>
      <c r="OCH29" s="60"/>
      <c r="OCI29" s="60"/>
      <c r="OCJ29" s="60"/>
      <c r="OCK29" s="60"/>
      <c r="OCL29" s="60"/>
      <c r="OCM29" s="60"/>
      <c r="OCN29" s="60"/>
      <c r="OCO29" s="60"/>
      <c r="OCP29" s="60"/>
      <c r="OCQ29" s="60"/>
      <c r="OCR29" s="60"/>
      <c r="OCS29" s="60"/>
      <c r="OCT29" s="60"/>
      <c r="OCU29" s="60"/>
      <c r="OCV29" s="60"/>
      <c r="OCW29" s="60"/>
      <c r="OCX29" s="60"/>
      <c r="OCY29" s="60"/>
      <c r="OCZ29" s="60"/>
      <c r="ODA29" s="60"/>
      <c r="ODB29" s="60"/>
      <c r="ODC29" s="60"/>
      <c r="ODD29" s="60"/>
      <c r="ODE29" s="60"/>
      <c r="ODF29" s="60"/>
      <c r="ODG29" s="60"/>
      <c r="ODH29" s="60"/>
      <c r="ODI29" s="60"/>
      <c r="ODJ29" s="60"/>
      <c r="ODK29" s="60"/>
      <c r="ODL29" s="60"/>
      <c r="ODM29" s="60"/>
      <c r="ODN29" s="60"/>
      <c r="ODO29" s="60"/>
      <c r="ODP29" s="60"/>
      <c r="ODQ29" s="60"/>
      <c r="ODR29" s="60"/>
      <c r="ODS29" s="60"/>
      <c r="ODT29" s="60"/>
      <c r="ODU29" s="60"/>
      <c r="ODV29" s="60"/>
      <c r="ODW29" s="60"/>
      <c r="ODX29" s="60"/>
      <c r="ODY29" s="60"/>
      <c r="ODZ29" s="60"/>
      <c r="OEA29" s="60"/>
      <c r="OEB29" s="60"/>
      <c r="OEC29" s="60"/>
      <c r="OED29" s="60"/>
      <c r="OEE29" s="60"/>
      <c r="OEF29" s="60"/>
      <c r="OEG29" s="60"/>
      <c r="OEH29" s="60"/>
      <c r="OEI29" s="60"/>
      <c r="OEJ29" s="60"/>
      <c r="OEK29" s="60"/>
      <c r="OEL29" s="60"/>
      <c r="OEM29" s="60"/>
      <c r="OEN29" s="60"/>
      <c r="OEO29" s="60"/>
      <c r="OEP29" s="60"/>
      <c r="OEQ29" s="60"/>
      <c r="OER29" s="60"/>
      <c r="OES29" s="60"/>
      <c r="OET29" s="60"/>
      <c r="OEU29" s="60"/>
      <c r="OEV29" s="60"/>
      <c r="OEW29" s="60"/>
      <c r="OEX29" s="60"/>
      <c r="OEY29" s="60"/>
      <c r="OEZ29" s="60"/>
      <c r="OFA29" s="60"/>
      <c r="OFB29" s="60"/>
      <c r="OFC29" s="60"/>
      <c r="OFD29" s="60"/>
      <c r="OFE29" s="60"/>
      <c r="OFF29" s="60"/>
      <c r="OFG29" s="60"/>
      <c r="OFH29" s="60"/>
      <c r="OFI29" s="60"/>
      <c r="OFJ29" s="60"/>
      <c r="OFK29" s="60"/>
      <c r="OFL29" s="60"/>
      <c r="OFM29" s="60"/>
      <c r="OFN29" s="60"/>
      <c r="OFO29" s="60"/>
      <c r="OFP29" s="60"/>
      <c r="OFQ29" s="60"/>
      <c r="OFR29" s="60"/>
      <c r="OFS29" s="60"/>
      <c r="OFT29" s="60"/>
      <c r="OFU29" s="60"/>
      <c r="OFV29" s="60"/>
      <c r="OFW29" s="60"/>
      <c r="OFX29" s="60"/>
      <c r="OFY29" s="60"/>
      <c r="OFZ29" s="60"/>
      <c r="OGA29" s="60"/>
      <c r="OGB29" s="60"/>
      <c r="OGC29" s="60"/>
      <c r="OGD29" s="60"/>
      <c r="OGE29" s="60"/>
      <c r="OGF29" s="60"/>
      <c r="OGG29" s="60"/>
      <c r="OGH29" s="60"/>
      <c r="OGI29" s="60"/>
      <c r="OGJ29" s="60"/>
      <c r="OGK29" s="60"/>
      <c r="OGL29" s="60"/>
      <c r="OGM29" s="60"/>
      <c r="OGN29" s="60"/>
      <c r="OGO29" s="60"/>
      <c r="OGP29" s="60"/>
      <c r="OGQ29" s="60"/>
      <c r="OGR29" s="60"/>
      <c r="OGS29" s="60"/>
      <c r="OGT29" s="60"/>
      <c r="OGU29" s="60"/>
      <c r="OGV29" s="60"/>
      <c r="OGW29" s="60"/>
      <c r="OGX29" s="60"/>
      <c r="OGY29" s="60"/>
      <c r="OGZ29" s="60"/>
      <c r="OHA29" s="60"/>
      <c r="OHB29" s="60"/>
      <c r="OHC29" s="60"/>
      <c r="OHD29" s="60"/>
      <c r="OHE29" s="60"/>
      <c r="OHF29" s="60"/>
      <c r="OHG29" s="60"/>
      <c r="OHH29" s="60"/>
      <c r="OHI29" s="60"/>
      <c r="OHJ29" s="60"/>
      <c r="OHK29" s="60"/>
      <c r="OHL29" s="60"/>
      <c r="OHM29" s="60"/>
      <c r="OHN29" s="60"/>
      <c r="OHO29" s="60"/>
      <c r="OHP29" s="60"/>
      <c r="OHQ29" s="60"/>
      <c r="OHR29" s="60"/>
      <c r="OHS29" s="60"/>
      <c r="OHT29" s="60"/>
      <c r="OHU29" s="60"/>
      <c r="OHV29" s="60"/>
      <c r="OHW29" s="60"/>
      <c r="OHX29" s="60"/>
      <c r="OHY29" s="60"/>
      <c r="OHZ29" s="60"/>
      <c r="OIA29" s="60"/>
      <c r="OIB29" s="60"/>
      <c r="OIC29" s="60"/>
      <c r="OID29" s="60"/>
      <c r="OIE29" s="60"/>
      <c r="OIF29" s="60"/>
      <c r="OIG29" s="60"/>
      <c r="OIH29" s="60"/>
      <c r="OII29" s="60"/>
      <c r="OIJ29" s="60"/>
      <c r="OIK29" s="60"/>
      <c r="OIL29" s="60"/>
      <c r="OIM29" s="60"/>
      <c r="OIN29" s="60"/>
      <c r="OIO29" s="60"/>
      <c r="OIP29" s="60"/>
      <c r="OIQ29" s="60"/>
      <c r="OIR29" s="60"/>
      <c r="OIS29" s="60"/>
      <c r="OIT29" s="60"/>
      <c r="OIU29" s="60"/>
      <c r="OIV29" s="60"/>
      <c r="OIW29" s="60"/>
      <c r="OIX29" s="60"/>
      <c r="OIY29" s="60"/>
      <c r="OIZ29" s="60"/>
      <c r="OJA29" s="60"/>
      <c r="OJB29" s="60"/>
      <c r="OJC29" s="60"/>
      <c r="OJD29" s="60"/>
      <c r="OJE29" s="60"/>
      <c r="OJF29" s="60"/>
      <c r="OJG29" s="60"/>
      <c r="OJH29" s="60"/>
      <c r="OJI29" s="60"/>
      <c r="OJJ29" s="60"/>
      <c r="OJK29" s="60"/>
      <c r="OJL29" s="60"/>
      <c r="OJM29" s="60"/>
      <c r="OJN29" s="60"/>
      <c r="OJO29" s="60"/>
      <c r="OJP29" s="60"/>
      <c r="OJQ29" s="60"/>
      <c r="OJR29" s="60"/>
      <c r="OJS29" s="60"/>
      <c r="OJT29" s="60"/>
      <c r="OJU29" s="60"/>
      <c r="OJV29" s="60"/>
      <c r="OJW29" s="60"/>
      <c r="OJX29" s="60"/>
      <c r="OJY29" s="60"/>
      <c r="OJZ29" s="60"/>
      <c r="OKA29" s="60"/>
      <c r="OKB29" s="60"/>
      <c r="OKC29" s="60"/>
      <c r="OKD29" s="60"/>
      <c r="OKE29" s="60"/>
      <c r="OKF29" s="60"/>
      <c r="OKG29" s="60"/>
      <c r="OKH29" s="60"/>
      <c r="OKI29" s="60"/>
      <c r="OKJ29" s="60"/>
      <c r="OKK29" s="60"/>
      <c r="OKL29" s="60"/>
      <c r="OKM29" s="60"/>
      <c r="OKN29" s="60"/>
      <c r="OKO29" s="60"/>
      <c r="OKP29" s="60"/>
      <c r="OKQ29" s="60"/>
      <c r="OKR29" s="60"/>
      <c r="OKS29" s="60"/>
      <c r="OKT29" s="60"/>
      <c r="OKU29" s="60"/>
      <c r="OKV29" s="60"/>
      <c r="OKW29" s="60"/>
      <c r="OKX29" s="60"/>
      <c r="OKY29" s="60"/>
      <c r="OKZ29" s="60"/>
      <c r="OLA29" s="60"/>
      <c r="OLB29" s="60"/>
      <c r="OLC29" s="60"/>
      <c r="OLD29" s="60"/>
      <c r="OLE29" s="60"/>
      <c r="OLF29" s="60"/>
      <c r="OLG29" s="60"/>
      <c r="OLH29" s="60"/>
      <c r="OLI29" s="60"/>
      <c r="OLJ29" s="60"/>
      <c r="OLK29" s="60"/>
      <c r="OLL29" s="60"/>
      <c r="OLM29" s="60"/>
      <c r="OLN29" s="60"/>
      <c r="OLO29" s="60"/>
      <c r="OLP29" s="60"/>
      <c r="OLQ29" s="60"/>
      <c r="OLR29" s="60"/>
      <c r="OLS29" s="60"/>
      <c r="OLT29" s="60"/>
      <c r="OLU29" s="60"/>
      <c r="OLV29" s="60"/>
      <c r="OLW29" s="60"/>
      <c r="OLX29" s="60"/>
      <c r="OLY29" s="60"/>
      <c r="OLZ29" s="60"/>
      <c r="OMA29" s="60"/>
      <c r="OMB29" s="60"/>
      <c r="OMC29" s="60"/>
      <c r="OMD29" s="60"/>
      <c r="OME29" s="60"/>
      <c r="OMF29" s="60"/>
      <c r="OMG29" s="60"/>
      <c r="OMH29" s="60"/>
      <c r="OMI29" s="60"/>
      <c r="OMJ29" s="60"/>
      <c r="OMK29" s="60"/>
      <c r="OML29" s="60"/>
      <c r="OMM29" s="60"/>
      <c r="OMN29" s="60"/>
      <c r="OMO29" s="60"/>
      <c r="OMP29" s="60"/>
      <c r="OMQ29" s="60"/>
      <c r="OMR29" s="60"/>
      <c r="OMS29" s="60"/>
      <c r="OMT29" s="60"/>
      <c r="OMU29" s="60"/>
      <c r="OMV29" s="60"/>
      <c r="OMW29" s="60"/>
      <c r="OMX29" s="60"/>
      <c r="OMY29" s="60"/>
      <c r="OMZ29" s="60"/>
      <c r="ONA29" s="60"/>
      <c r="ONB29" s="60"/>
      <c r="ONC29" s="60"/>
      <c r="OND29" s="60"/>
      <c r="ONE29" s="60"/>
      <c r="ONF29" s="60"/>
      <c r="ONG29" s="60"/>
      <c r="ONH29" s="60"/>
      <c r="ONI29" s="60"/>
      <c r="ONJ29" s="60"/>
      <c r="ONK29" s="60"/>
      <c r="ONL29" s="60"/>
      <c r="ONM29" s="60"/>
      <c r="ONN29" s="60"/>
      <c r="ONO29" s="60"/>
      <c r="ONP29" s="60"/>
      <c r="ONQ29" s="60"/>
      <c r="ONR29" s="60"/>
      <c r="ONS29" s="60"/>
      <c r="ONT29" s="60"/>
      <c r="ONU29" s="60"/>
      <c r="ONV29" s="60"/>
      <c r="ONW29" s="60"/>
      <c r="ONX29" s="60"/>
      <c r="ONY29" s="60"/>
      <c r="ONZ29" s="60"/>
      <c r="OOA29" s="60"/>
      <c r="OOB29" s="60"/>
      <c r="OOC29" s="60"/>
      <c r="OOD29" s="60"/>
      <c r="OOE29" s="60"/>
      <c r="OOF29" s="60"/>
      <c r="OOG29" s="60"/>
      <c r="OOH29" s="60"/>
      <c r="OOI29" s="60"/>
      <c r="OOJ29" s="60"/>
      <c r="OOK29" s="60"/>
      <c r="OOL29" s="60"/>
      <c r="OOM29" s="60"/>
      <c r="OON29" s="60"/>
      <c r="OOO29" s="60"/>
      <c r="OOP29" s="60"/>
      <c r="OOQ29" s="60"/>
      <c r="OOR29" s="60"/>
      <c r="OOS29" s="60"/>
      <c r="OOT29" s="60"/>
      <c r="OOU29" s="60"/>
      <c r="OOV29" s="60"/>
      <c r="OOW29" s="60"/>
      <c r="OOX29" s="60"/>
      <c r="OOY29" s="60"/>
      <c r="OOZ29" s="60"/>
      <c r="OPA29" s="60"/>
      <c r="OPB29" s="60"/>
      <c r="OPC29" s="60"/>
      <c r="OPD29" s="60"/>
      <c r="OPE29" s="60"/>
      <c r="OPF29" s="60"/>
      <c r="OPG29" s="60"/>
      <c r="OPH29" s="60"/>
      <c r="OPI29" s="60"/>
      <c r="OPJ29" s="60"/>
      <c r="OPK29" s="60"/>
      <c r="OPL29" s="60"/>
      <c r="OPM29" s="60"/>
      <c r="OPN29" s="60"/>
      <c r="OPO29" s="60"/>
      <c r="OPP29" s="60"/>
      <c r="OPQ29" s="60"/>
      <c r="OPR29" s="60"/>
      <c r="OPS29" s="60"/>
      <c r="OPT29" s="60"/>
      <c r="OPU29" s="60"/>
      <c r="OPV29" s="60"/>
      <c r="OPW29" s="60"/>
      <c r="OPX29" s="60"/>
      <c r="OPY29" s="60"/>
      <c r="OPZ29" s="60"/>
      <c r="OQA29" s="60"/>
      <c r="OQB29" s="60"/>
      <c r="OQC29" s="60"/>
      <c r="OQD29" s="60"/>
      <c r="OQE29" s="60"/>
      <c r="OQF29" s="60"/>
      <c r="OQG29" s="60"/>
      <c r="OQH29" s="60"/>
      <c r="OQI29" s="60"/>
      <c r="OQJ29" s="60"/>
      <c r="OQK29" s="60"/>
      <c r="OQL29" s="60"/>
      <c r="OQM29" s="60"/>
      <c r="OQN29" s="60"/>
      <c r="OQO29" s="60"/>
      <c r="OQP29" s="60"/>
      <c r="OQQ29" s="60"/>
      <c r="OQR29" s="60"/>
      <c r="OQS29" s="60"/>
      <c r="OQT29" s="60"/>
      <c r="OQU29" s="60"/>
      <c r="OQV29" s="60"/>
      <c r="OQW29" s="60"/>
      <c r="OQX29" s="60"/>
      <c r="OQY29" s="60"/>
      <c r="OQZ29" s="60"/>
      <c r="ORA29" s="60"/>
      <c r="ORB29" s="60"/>
      <c r="ORC29" s="60"/>
      <c r="ORD29" s="60"/>
      <c r="ORE29" s="60"/>
      <c r="ORF29" s="60"/>
      <c r="ORG29" s="60"/>
      <c r="ORH29" s="60"/>
      <c r="ORI29" s="60"/>
      <c r="ORJ29" s="60"/>
      <c r="ORK29" s="60"/>
      <c r="ORL29" s="60"/>
      <c r="ORM29" s="60"/>
      <c r="ORN29" s="60"/>
      <c r="ORO29" s="60"/>
      <c r="ORP29" s="60"/>
      <c r="ORQ29" s="60"/>
      <c r="ORR29" s="60"/>
      <c r="ORS29" s="60"/>
      <c r="ORT29" s="60"/>
      <c r="ORU29" s="60"/>
      <c r="ORV29" s="60"/>
      <c r="ORW29" s="60"/>
      <c r="ORX29" s="60"/>
      <c r="ORY29" s="60"/>
      <c r="ORZ29" s="60"/>
      <c r="OSA29" s="60"/>
      <c r="OSB29" s="60"/>
      <c r="OSC29" s="60"/>
      <c r="OSD29" s="60"/>
      <c r="OSE29" s="60"/>
      <c r="OSF29" s="60"/>
      <c r="OSG29" s="60"/>
      <c r="OSH29" s="60"/>
      <c r="OSI29" s="60"/>
      <c r="OSJ29" s="60"/>
      <c r="OSK29" s="60"/>
      <c r="OSL29" s="60"/>
      <c r="OSM29" s="60"/>
      <c r="OSN29" s="60"/>
      <c r="OSO29" s="60"/>
      <c r="OSP29" s="60"/>
      <c r="OSQ29" s="60"/>
      <c r="OSR29" s="60"/>
      <c r="OSS29" s="60"/>
      <c r="OST29" s="60"/>
      <c r="OSU29" s="60"/>
      <c r="OSV29" s="60"/>
      <c r="OSW29" s="60"/>
      <c r="OSX29" s="60"/>
      <c r="OSY29" s="60"/>
      <c r="OSZ29" s="60"/>
      <c r="OTA29" s="60"/>
      <c r="OTB29" s="60"/>
      <c r="OTC29" s="60"/>
      <c r="OTD29" s="60"/>
      <c r="OTE29" s="60"/>
      <c r="OTF29" s="60"/>
      <c r="OTG29" s="60"/>
      <c r="OTH29" s="60"/>
      <c r="OTI29" s="60"/>
      <c r="OTJ29" s="60"/>
      <c r="OTK29" s="60"/>
      <c r="OTL29" s="60"/>
      <c r="OTM29" s="60"/>
      <c r="OTN29" s="60"/>
      <c r="OTO29" s="60"/>
      <c r="OTP29" s="60"/>
      <c r="OTQ29" s="60"/>
      <c r="OTR29" s="60"/>
      <c r="OTS29" s="60"/>
      <c r="OTT29" s="60"/>
      <c r="OTU29" s="60"/>
      <c r="OTV29" s="60"/>
      <c r="OTW29" s="60"/>
      <c r="OTX29" s="60"/>
      <c r="OTY29" s="60"/>
      <c r="OTZ29" s="60"/>
      <c r="OUA29" s="60"/>
      <c r="OUB29" s="60"/>
      <c r="OUC29" s="60"/>
      <c r="OUD29" s="60"/>
      <c r="OUE29" s="60"/>
      <c r="OUF29" s="60"/>
      <c r="OUG29" s="60"/>
      <c r="OUH29" s="60"/>
      <c r="OUI29" s="60"/>
      <c r="OUJ29" s="60"/>
      <c r="OUK29" s="60"/>
      <c r="OUL29" s="60"/>
      <c r="OUM29" s="60"/>
      <c r="OUN29" s="60"/>
      <c r="OUO29" s="60"/>
      <c r="OUP29" s="60"/>
      <c r="OUQ29" s="60"/>
      <c r="OUR29" s="60"/>
      <c r="OUS29" s="60"/>
      <c r="OUT29" s="60"/>
      <c r="OUU29" s="60"/>
      <c r="OUV29" s="60"/>
      <c r="OUW29" s="60"/>
      <c r="OUX29" s="60"/>
      <c r="OUY29" s="60"/>
      <c r="OUZ29" s="60"/>
      <c r="OVA29" s="60"/>
      <c r="OVB29" s="60"/>
      <c r="OVC29" s="60"/>
      <c r="OVD29" s="60"/>
      <c r="OVE29" s="60"/>
      <c r="OVF29" s="60"/>
      <c r="OVG29" s="60"/>
      <c r="OVH29" s="60"/>
      <c r="OVI29" s="60"/>
      <c r="OVJ29" s="60"/>
      <c r="OVK29" s="60"/>
      <c r="OVL29" s="60"/>
      <c r="OVM29" s="60"/>
      <c r="OVN29" s="60"/>
      <c r="OVO29" s="60"/>
      <c r="OVP29" s="60"/>
      <c r="OVQ29" s="60"/>
      <c r="OVR29" s="60"/>
      <c r="OVS29" s="60"/>
      <c r="OVT29" s="60"/>
      <c r="OVU29" s="60"/>
      <c r="OVV29" s="60"/>
      <c r="OVW29" s="60"/>
      <c r="OVX29" s="60"/>
      <c r="OVY29" s="60"/>
      <c r="OVZ29" s="60"/>
      <c r="OWA29" s="60"/>
      <c r="OWB29" s="60"/>
      <c r="OWC29" s="60"/>
      <c r="OWD29" s="60"/>
      <c r="OWE29" s="60"/>
      <c r="OWF29" s="60"/>
      <c r="OWG29" s="60"/>
      <c r="OWH29" s="60"/>
      <c r="OWI29" s="60"/>
      <c r="OWJ29" s="60"/>
      <c r="OWK29" s="60"/>
      <c r="OWL29" s="60"/>
      <c r="OWM29" s="60"/>
      <c r="OWN29" s="60"/>
      <c r="OWO29" s="60"/>
      <c r="OWP29" s="60"/>
      <c r="OWQ29" s="60"/>
      <c r="OWR29" s="60"/>
      <c r="OWS29" s="60"/>
      <c r="OWT29" s="60"/>
      <c r="OWU29" s="60"/>
      <c r="OWV29" s="60"/>
      <c r="OWW29" s="60"/>
      <c r="OWX29" s="60"/>
      <c r="OWY29" s="60"/>
      <c r="OWZ29" s="60"/>
      <c r="OXA29" s="60"/>
      <c r="OXB29" s="60"/>
      <c r="OXC29" s="60"/>
      <c r="OXD29" s="60"/>
      <c r="OXE29" s="60"/>
      <c r="OXF29" s="60"/>
      <c r="OXG29" s="60"/>
      <c r="OXH29" s="60"/>
      <c r="OXI29" s="60"/>
      <c r="OXJ29" s="60"/>
      <c r="OXK29" s="60"/>
      <c r="OXL29" s="60"/>
      <c r="OXM29" s="60"/>
      <c r="OXN29" s="60"/>
      <c r="OXO29" s="60"/>
      <c r="OXP29" s="60"/>
      <c r="OXQ29" s="60"/>
      <c r="OXR29" s="60"/>
      <c r="OXS29" s="60"/>
      <c r="OXT29" s="60"/>
      <c r="OXU29" s="60"/>
      <c r="OXV29" s="60"/>
      <c r="OXW29" s="60"/>
      <c r="OXX29" s="60"/>
      <c r="OXY29" s="60"/>
      <c r="OXZ29" s="60"/>
      <c r="OYA29" s="60"/>
      <c r="OYB29" s="60"/>
      <c r="OYC29" s="60"/>
      <c r="OYD29" s="60"/>
      <c r="OYE29" s="60"/>
      <c r="OYF29" s="60"/>
      <c r="OYG29" s="60"/>
      <c r="OYH29" s="60"/>
      <c r="OYI29" s="60"/>
      <c r="OYJ29" s="60"/>
      <c r="OYK29" s="60"/>
      <c r="OYL29" s="60"/>
      <c r="OYM29" s="60"/>
      <c r="OYN29" s="60"/>
      <c r="OYO29" s="60"/>
      <c r="OYP29" s="60"/>
      <c r="OYQ29" s="60"/>
      <c r="OYR29" s="60"/>
      <c r="OYS29" s="60"/>
      <c r="OYT29" s="60"/>
      <c r="OYU29" s="60"/>
      <c r="OYV29" s="60"/>
      <c r="OYW29" s="60"/>
      <c r="OYX29" s="60"/>
      <c r="OYY29" s="60"/>
      <c r="OYZ29" s="60"/>
      <c r="OZA29" s="60"/>
      <c r="OZB29" s="60"/>
      <c r="OZC29" s="60"/>
      <c r="OZD29" s="60"/>
      <c r="OZE29" s="60"/>
      <c r="OZF29" s="60"/>
      <c r="OZG29" s="60"/>
      <c r="OZH29" s="60"/>
      <c r="OZI29" s="60"/>
      <c r="OZJ29" s="60"/>
      <c r="OZK29" s="60"/>
      <c r="OZL29" s="60"/>
      <c r="OZM29" s="60"/>
      <c r="OZN29" s="60"/>
      <c r="OZO29" s="60"/>
      <c r="OZP29" s="60"/>
      <c r="OZQ29" s="60"/>
      <c r="OZR29" s="60"/>
      <c r="OZS29" s="60"/>
      <c r="OZT29" s="60"/>
      <c r="OZU29" s="60"/>
      <c r="OZV29" s="60"/>
      <c r="OZW29" s="60"/>
      <c r="OZX29" s="60"/>
      <c r="OZY29" s="60"/>
      <c r="OZZ29" s="60"/>
      <c r="PAA29" s="60"/>
      <c r="PAB29" s="60"/>
      <c r="PAC29" s="60"/>
      <c r="PAD29" s="60"/>
      <c r="PAE29" s="60"/>
      <c r="PAF29" s="60"/>
      <c r="PAG29" s="60"/>
      <c r="PAH29" s="60"/>
      <c r="PAI29" s="60"/>
      <c r="PAJ29" s="60"/>
      <c r="PAK29" s="60"/>
      <c r="PAL29" s="60"/>
      <c r="PAM29" s="60"/>
      <c r="PAN29" s="60"/>
      <c r="PAO29" s="60"/>
      <c r="PAP29" s="60"/>
      <c r="PAQ29" s="60"/>
      <c r="PAR29" s="60"/>
      <c r="PAS29" s="60"/>
      <c r="PAT29" s="60"/>
      <c r="PAU29" s="60"/>
      <c r="PAV29" s="60"/>
      <c r="PAW29" s="60"/>
      <c r="PAX29" s="60"/>
      <c r="PAY29" s="60"/>
      <c r="PAZ29" s="60"/>
      <c r="PBA29" s="60"/>
      <c r="PBB29" s="60"/>
      <c r="PBC29" s="60"/>
      <c r="PBD29" s="60"/>
      <c r="PBE29" s="60"/>
      <c r="PBF29" s="60"/>
      <c r="PBG29" s="60"/>
      <c r="PBH29" s="60"/>
      <c r="PBI29" s="60"/>
      <c r="PBJ29" s="60"/>
      <c r="PBK29" s="60"/>
      <c r="PBL29" s="60"/>
      <c r="PBM29" s="60"/>
      <c r="PBN29" s="60"/>
      <c r="PBO29" s="60"/>
      <c r="PBP29" s="60"/>
      <c r="PBQ29" s="60"/>
      <c r="PBR29" s="60"/>
      <c r="PBS29" s="60"/>
      <c r="PBT29" s="60"/>
      <c r="PBU29" s="60"/>
      <c r="PBV29" s="60"/>
      <c r="PBW29" s="60"/>
      <c r="PBX29" s="60"/>
      <c r="PBY29" s="60"/>
      <c r="PBZ29" s="60"/>
      <c r="PCA29" s="60"/>
      <c r="PCB29" s="60"/>
      <c r="PCC29" s="60"/>
      <c r="PCD29" s="60"/>
      <c r="PCE29" s="60"/>
      <c r="PCF29" s="60"/>
      <c r="PCG29" s="60"/>
      <c r="PCH29" s="60"/>
      <c r="PCI29" s="60"/>
      <c r="PCJ29" s="60"/>
      <c r="PCK29" s="60"/>
      <c r="PCL29" s="60"/>
      <c r="PCM29" s="60"/>
      <c r="PCN29" s="60"/>
      <c r="PCO29" s="60"/>
      <c r="PCP29" s="60"/>
      <c r="PCQ29" s="60"/>
      <c r="PCR29" s="60"/>
      <c r="PCS29" s="60"/>
      <c r="PCT29" s="60"/>
      <c r="PCU29" s="60"/>
      <c r="PCV29" s="60"/>
      <c r="PCW29" s="60"/>
      <c r="PCX29" s="60"/>
      <c r="PCY29" s="60"/>
      <c r="PCZ29" s="60"/>
      <c r="PDA29" s="60"/>
      <c r="PDB29" s="60"/>
      <c r="PDC29" s="60"/>
      <c r="PDD29" s="60"/>
      <c r="PDE29" s="60"/>
      <c r="PDF29" s="60"/>
      <c r="PDG29" s="60"/>
      <c r="PDH29" s="60"/>
      <c r="PDI29" s="60"/>
      <c r="PDJ29" s="60"/>
      <c r="PDK29" s="60"/>
      <c r="PDL29" s="60"/>
      <c r="PDM29" s="60"/>
      <c r="PDN29" s="60"/>
      <c r="PDO29" s="60"/>
      <c r="PDP29" s="60"/>
      <c r="PDQ29" s="60"/>
      <c r="PDR29" s="60"/>
      <c r="PDS29" s="60"/>
      <c r="PDT29" s="60"/>
      <c r="PDU29" s="60"/>
      <c r="PDV29" s="60"/>
      <c r="PDW29" s="60"/>
      <c r="PDX29" s="60"/>
      <c r="PDY29" s="60"/>
      <c r="PDZ29" s="60"/>
      <c r="PEA29" s="60"/>
      <c r="PEB29" s="60"/>
      <c r="PEC29" s="60"/>
      <c r="PED29" s="60"/>
      <c r="PEE29" s="60"/>
      <c r="PEF29" s="60"/>
      <c r="PEG29" s="60"/>
      <c r="PEH29" s="60"/>
      <c r="PEI29" s="60"/>
      <c r="PEJ29" s="60"/>
      <c r="PEK29" s="60"/>
      <c r="PEL29" s="60"/>
      <c r="PEM29" s="60"/>
      <c r="PEN29" s="60"/>
      <c r="PEO29" s="60"/>
      <c r="PEP29" s="60"/>
      <c r="PEQ29" s="60"/>
      <c r="PER29" s="60"/>
      <c r="PES29" s="60"/>
      <c r="PET29" s="60"/>
      <c r="PEU29" s="60"/>
      <c r="PEV29" s="60"/>
      <c r="PEW29" s="60"/>
      <c r="PEX29" s="60"/>
      <c r="PEY29" s="60"/>
      <c r="PEZ29" s="60"/>
      <c r="PFA29" s="60"/>
      <c r="PFB29" s="60"/>
      <c r="PFC29" s="60"/>
      <c r="PFD29" s="60"/>
      <c r="PFE29" s="60"/>
      <c r="PFF29" s="60"/>
      <c r="PFG29" s="60"/>
      <c r="PFH29" s="60"/>
      <c r="PFI29" s="60"/>
      <c r="PFJ29" s="60"/>
      <c r="PFK29" s="60"/>
      <c r="PFL29" s="60"/>
      <c r="PFM29" s="60"/>
      <c r="PFN29" s="60"/>
      <c r="PFO29" s="60"/>
      <c r="PFP29" s="60"/>
      <c r="PFQ29" s="60"/>
      <c r="PFR29" s="60"/>
      <c r="PFS29" s="60"/>
      <c r="PFT29" s="60"/>
      <c r="PFU29" s="60"/>
      <c r="PFV29" s="60"/>
      <c r="PFW29" s="60"/>
      <c r="PFX29" s="60"/>
      <c r="PFY29" s="60"/>
      <c r="PFZ29" s="60"/>
      <c r="PGA29" s="60"/>
      <c r="PGB29" s="60"/>
      <c r="PGC29" s="60"/>
      <c r="PGD29" s="60"/>
      <c r="PGE29" s="60"/>
      <c r="PGF29" s="60"/>
      <c r="PGG29" s="60"/>
      <c r="PGH29" s="60"/>
      <c r="PGI29" s="60"/>
      <c r="PGJ29" s="60"/>
      <c r="PGK29" s="60"/>
      <c r="PGL29" s="60"/>
      <c r="PGM29" s="60"/>
      <c r="PGN29" s="60"/>
      <c r="PGO29" s="60"/>
      <c r="PGP29" s="60"/>
      <c r="PGQ29" s="60"/>
      <c r="PGR29" s="60"/>
      <c r="PGS29" s="60"/>
      <c r="PGT29" s="60"/>
      <c r="PGU29" s="60"/>
      <c r="PGV29" s="60"/>
      <c r="PGW29" s="60"/>
      <c r="PGX29" s="60"/>
      <c r="PGY29" s="60"/>
      <c r="PGZ29" s="60"/>
      <c r="PHA29" s="60"/>
      <c r="PHB29" s="60"/>
      <c r="PHC29" s="60"/>
      <c r="PHD29" s="60"/>
      <c r="PHE29" s="60"/>
      <c r="PHF29" s="60"/>
      <c r="PHG29" s="60"/>
      <c r="PHH29" s="60"/>
      <c r="PHI29" s="60"/>
      <c r="PHJ29" s="60"/>
      <c r="PHK29" s="60"/>
      <c r="PHL29" s="60"/>
      <c r="PHM29" s="60"/>
      <c r="PHN29" s="60"/>
      <c r="PHO29" s="60"/>
      <c r="PHP29" s="60"/>
      <c r="PHQ29" s="60"/>
      <c r="PHR29" s="60"/>
      <c r="PHS29" s="60"/>
      <c r="PHT29" s="60"/>
      <c r="PHU29" s="60"/>
      <c r="PHV29" s="60"/>
      <c r="PHW29" s="60"/>
      <c r="PHX29" s="60"/>
      <c r="PHY29" s="60"/>
      <c r="PHZ29" s="60"/>
      <c r="PIA29" s="60"/>
      <c r="PIB29" s="60"/>
      <c r="PIC29" s="60"/>
      <c r="PID29" s="60"/>
      <c r="PIE29" s="60"/>
      <c r="PIF29" s="60"/>
      <c r="PIG29" s="60"/>
      <c r="PIH29" s="60"/>
      <c r="PII29" s="60"/>
      <c r="PIJ29" s="60"/>
      <c r="PIK29" s="60"/>
      <c r="PIL29" s="60"/>
      <c r="PIM29" s="60"/>
      <c r="PIN29" s="60"/>
      <c r="PIO29" s="60"/>
      <c r="PIP29" s="60"/>
      <c r="PIQ29" s="60"/>
      <c r="PIR29" s="60"/>
      <c r="PIS29" s="60"/>
      <c r="PIT29" s="60"/>
      <c r="PIU29" s="60"/>
      <c r="PIV29" s="60"/>
      <c r="PIW29" s="60"/>
      <c r="PIX29" s="60"/>
      <c r="PIY29" s="60"/>
      <c r="PIZ29" s="60"/>
      <c r="PJA29" s="60"/>
      <c r="PJB29" s="60"/>
      <c r="PJC29" s="60"/>
      <c r="PJD29" s="60"/>
      <c r="PJE29" s="60"/>
      <c r="PJF29" s="60"/>
      <c r="PJG29" s="60"/>
      <c r="PJH29" s="60"/>
      <c r="PJI29" s="60"/>
      <c r="PJJ29" s="60"/>
      <c r="PJK29" s="60"/>
      <c r="PJL29" s="60"/>
      <c r="PJM29" s="60"/>
      <c r="PJN29" s="60"/>
      <c r="PJO29" s="60"/>
      <c r="PJP29" s="60"/>
      <c r="PJQ29" s="60"/>
      <c r="PJR29" s="60"/>
      <c r="PJS29" s="60"/>
      <c r="PJT29" s="60"/>
      <c r="PJU29" s="60"/>
      <c r="PJV29" s="60"/>
      <c r="PJW29" s="60"/>
      <c r="PJX29" s="60"/>
      <c r="PJY29" s="60"/>
      <c r="PJZ29" s="60"/>
      <c r="PKA29" s="60"/>
      <c r="PKB29" s="60"/>
      <c r="PKC29" s="60"/>
      <c r="PKD29" s="60"/>
      <c r="PKE29" s="60"/>
      <c r="PKF29" s="60"/>
      <c r="PKG29" s="60"/>
      <c r="PKH29" s="60"/>
      <c r="PKI29" s="60"/>
      <c r="PKJ29" s="60"/>
      <c r="PKK29" s="60"/>
      <c r="PKL29" s="60"/>
      <c r="PKM29" s="60"/>
      <c r="PKN29" s="60"/>
      <c r="PKO29" s="60"/>
      <c r="PKP29" s="60"/>
      <c r="PKQ29" s="60"/>
      <c r="PKR29" s="60"/>
      <c r="PKS29" s="60"/>
      <c r="PKT29" s="60"/>
      <c r="PKU29" s="60"/>
      <c r="PKV29" s="60"/>
      <c r="PKW29" s="60"/>
      <c r="PKX29" s="60"/>
      <c r="PKY29" s="60"/>
      <c r="PKZ29" s="60"/>
      <c r="PLA29" s="60"/>
      <c r="PLB29" s="60"/>
      <c r="PLC29" s="60"/>
      <c r="PLD29" s="60"/>
      <c r="PLE29" s="60"/>
      <c r="PLF29" s="60"/>
      <c r="PLG29" s="60"/>
      <c r="PLH29" s="60"/>
      <c r="PLI29" s="60"/>
      <c r="PLJ29" s="60"/>
      <c r="PLK29" s="60"/>
      <c r="PLL29" s="60"/>
      <c r="PLM29" s="60"/>
      <c r="PLN29" s="60"/>
      <c r="PLO29" s="60"/>
      <c r="PLP29" s="60"/>
      <c r="PLQ29" s="60"/>
      <c r="PLR29" s="60"/>
      <c r="PLS29" s="60"/>
      <c r="PLT29" s="60"/>
      <c r="PLU29" s="60"/>
      <c r="PLV29" s="60"/>
      <c r="PLW29" s="60"/>
      <c r="PLX29" s="60"/>
      <c r="PLY29" s="60"/>
      <c r="PLZ29" s="60"/>
      <c r="PMA29" s="60"/>
      <c r="PMB29" s="60"/>
      <c r="PMC29" s="60"/>
      <c r="PMD29" s="60"/>
      <c r="PME29" s="60"/>
      <c r="PMF29" s="60"/>
      <c r="PMG29" s="60"/>
      <c r="PMH29" s="60"/>
      <c r="PMI29" s="60"/>
      <c r="PMJ29" s="60"/>
      <c r="PMK29" s="60"/>
      <c r="PML29" s="60"/>
      <c r="PMM29" s="60"/>
      <c r="PMN29" s="60"/>
      <c r="PMO29" s="60"/>
      <c r="PMP29" s="60"/>
      <c r="PMQ29" s="60"/>
      <c r="PMR29" s="60"/>
      <c r="PMS29" s="60"/>
      <c r="PMT29" s="60"/>
      <c r="PMU29" s="60"/>
      <c r="PMV29" s="60"/>
      <c r="PMW29" s="60"/>
      <c r="PMX29" s="60"/>
      <c r="PMY29" s="60"/>
      <c r="PMZ29" s="60"/>
      <c r="PNA29" s="60"/>
      <c r="PNB29" s="60"/>
      <c r="PNC29" s="60"/>
      <c r="PND29" s="60"/>
      <c r="PNE29" s="60"/>
      <c r="PNF29" s="60"/>
      <c r="PNG29" s="60"/>
      <c r="PNH29" s="60"/>
      <c r="PNI29" s="60"/>
      <c r="PNJ29" s="60"/>
      <c r="PNK29" s="60"/>
      <c r="PNL29" s="60"/>
      <c r="PNM29" s="60"/>
      <c r="PNN29" s="60"/>
      <c r="PNO29" s="60"/>
      <c r="PNP29" s="60"/>
      <c r="PNQ29" s="60"/>
      <c r="PNR29" s="60"/>
      <c r="PNS29" s="60"/>
      <c r="PNT29" s="60"/>
      <c r="PNU29" s="60"/>
      <c r="PNV29" s="60"/>
      <c r="PNW29" s="60"/>
      <c r="PNX29" s="60"/>
      <c r="PNY29" s="60"/>
      <c r="PNZ29" s="60"/>
      <c r="POA29" s="60"/>
      <c r="POB29" s="60"/>
      <c r="POC29" s="60"/>
      <c r="POD29" s="60"/>
      <c r="POE29" s="60"/>
      <c r="POF29" s="60"/>
      <c r="POG29" s="60"/>
      <c r="POH29" s="60"/>
      <c r="POI29" s="60"/>
      <c r="POJ29" s="60"/>
      <c r="POK29" s="60"/>
      <c r="POL29" s="60"/>
      <c r="POM29" s="60"/>
      <c r="PON29" s="60"/>
      <c r="POO29" s="60"/>
      <c r="POP29" s="60"/>
      <c r="POQ29" s="60"/>
      <c r="POR29" s="60"/>
      <c r="POS29" s="60"/>
      <c r="POT29" s="60"/>
      <c r="POU29" s="60"/>
      <c r="POV29" s="60"/>
      <c r="POW29" s="60"/>
      <c r="POX29" s="60"/>
      <c r="POY29" s="60"/>
      <c r="POZ29" s="60"/>
      <c r="PPA29" s="60"/>
      <c r="PPB29" s="60"/>
      <c r="PPC29" s="60"/>
      <c r="PPD29" s="60"/>
      <c r="PPE29" s="60"/>
      <c r="PPF29" s="60"/>
      <c r="PPG29" s="60"/>
      <c r="PPH29" s="60"/>
      <c r="PPI29" s="60"/>
      <c r="PPJ29" s="60"/>
      <c r="PPK29" s="60"/>
      <c r="PPL29" s="60"/>
      <c r="PPM29" s="60"/>
      <c r="PPN29" s="60"/>
      <c r="PPO29" s="60"/>
      <c r="PPP29" s="60"/>
      <c r="PPQ29" s="60"/>
      <c r="PPR29" s="60"/>
      <c r="PPS29" s="60"/>
      <c r="PPT29" s="60"/>
      <c r="PPU29" s="60"/>
      <c r="PPV29" s="60"/>
      <c r="PPW29" s="60"/>
      <c r="PPX29" s="60"/>
      <c r="PPY29" s="60"/>
      <c r="PPZ29" s="60"/>
      <c r="PQA29" s="60"/>
      <c r="PQB29" s="60"/>
      <c r="PQC29" s="60"/>
      <c r="PQD29" s="60"/>
      <c r="PQE29" s="60"/>
      <c r="PQF29" s="60"/>
      <c r="PQG29" s="60"/>
      <c r="PQH29" s="60"/>
      <c r="PQI29" s="60"/>
      <c r="PQJ29" s="60"/>
      <c r="PQK29" s="60"/>
      <c r="PQL29" s="60"/>
      <c r="PQM29" s="60"/>
      <c r="PQN29" s="60"/>
      <c r="PQO29" s="60"/>
      <c r="PQP29" s="60"/>
      <c r="PQQ29" s="60"/>
      <c r="PQR29" s="60"/>
      <c r="PQS29" s="60"/>
      <c r="PQT29" s="60"/>
      <c r="PQU29" s="60"/>
      <c r="PQV29" s="60"/>
      <c r="PQW29" s="60"/>
      <c r="PQX29" s="60"/>
      <c r="PQY29" s="60"/>
      <c r="PQZ29" s="60"/>
      <c r="PRA29" s="60"/>
      <c r="PRB29" s="60"/>
      <c r="PRC29" s="60"/>
      <c r="PRD29" s="60"/>
      <c r="PRE29" s="60"/>
      <c r="PRF29" s="60"/>
      <c r="PRG29" s="60"/>
      <c r="PRH29" s="60"/>
      <c r="PRI29" s="60"/>
      <c r="PRJ29" s="60"/>
      <c r="PRK29" s="60"/>
      <c r="PRL29" s="60"/>
      <c r="PRM29" s="60"/>
      <c r="PRN29" s="60"/>
      <c r="PRO29" s="60"/>
      <c r="PRP29" s="60"/>
      <c r="PRQ29" s="60"/>
      <c r="PRR29" s="60"/>
      <c r="PRS29" s="60"/>
      <c r="PRT29" s="60"/>
      <c r="PRU29" s="60"/>
      <c r="PRV29" s="60"/>
      <c r="PRW29" s="60"/>
      <c r="PRX29" s="60"/>
      <c r="PRY29" s="60"/>
      <c r="PRZ29" s="60"/>
      <c r="PSA29" s="60"/>
      <c r="PSB29" s="60"/>
      <c r="PSC29" s="60"/>
      <c r="PSD29" s="60"/>
      <c r="PSE29" s="60"/>
      <c r="PSF29" s="60"/>
      <c r="PSG29" s="60"/>
      <c r="PSH29" s="60"/>
      <c r="PSI29" s="60"/>
      <c r="PSJ29" s="60"/>
      <c r="PSK29" s="60"/>
      <c r="PSL29" s="60"/>
      <c r="PSM29" s="60"/>
      <c r="PSN29" s="60"/>
      <c r="PSO29" s="60"/>
      <c r="PSP29" s="60"/>
      <c r="PSQ29" s="60"/>
      <c r="PSR29" s="60"/>
      <c r="PSS29" s="60"/>
      <c r="PST29" s="60"/>
      <c r="PSU29" s="60"/>
      <c r="PSV29" s="60"/>
      <c r="PSW29" s="60"/>
      <c r="PSX29" s="60"/>
      <c r="PSY29" s="60"/>
      <c r="PSZ29" s="60"/>
      <c r="PTA29" s="60"/>
      <c r="PTB29" s="60"/>
      <c r="PTC29" s="60"/>
      <c r="PTD29" s="60"/>
      <c r="PTE29" s="60"/>
      <c r="PTF29" s="60"/>
      <c r="PTG29" s="60"/>
      <c r="PTH29" s="60"/>
      <c r="PTI29" s="60"/>
      <c r="PTJ29" s="60"/>
      <c r="PTK29" s="60"/>
      <c r="PTL29" s="60"/>
      <c r="PTM29" s="60"/>
      <c r="PTN29" s="60"/>
      <c r="PTO29" s="60"/>
      <c r="PTP29" s="60"/>
      <c r="PTQ29" s="60"/>
      <c r="PTR29" s="60"/>
      <c r="PTS29" s="60"/>
      <c r="PTT29" s="60"/>
      <c r="PTU29" s="60"/>
      <c r="PTV29" s="60"/>
      <c r="PTW29" s="60"/>
      <c r="PTX29" s="60"/>
      <c r="PTY29" s="60"/>
      <c r="PTZ29" s="60"/>
      <c r="PUA29" s="60"/>
      <c r="PUB29" s="60"/>
      <c r="PUC29" s="60"/>
      <c r="PUD29" s="60"/>
      <c r="PUE29" s="60"/>
      <c r="PUF29" s="60"/>
      <c r="PUG29" s="60"/>
      <c r="PUH29" s="60"/>
      <c r="PUI29" s="60"/>
      <c r="PUJ29" s="60"/>
      <c r="PUK29" s="60"/>
      <c r="PUL29" s="60"/>
      <c r="PUM29" s="60"/>
      <c r="PUN29" s="60"/>
      <c r="PUO29" s="60"/>
      <c r="PUP29" s="60"/>
      <c r="PUQ29" s="60"/>
      <c r="PUR29" s="60"/>
      <c r="PUS29" s="60"/>
      <c r="PUT29" s="60"/>
      <c r="PUU29" s="60"/>
      <c r="PUV29" s="60"/>
      <c r="PUW29" s="60"/>
      <c r="PUX29" s="60"/>
      <c r="PUY29" s="60"/>
      <c r="PUZ29" s="60"/>
      <c r="PVA29" s="60"/>
      <c r="PVB29" s="60"/>
      <c r="PVC29" s="60"/>
      <c r="PVD29" s="60"/>
      <c r="PVE29" s="60"/>
      <c r="PVF29" s="60"/>
      <c r="PVG29" s="60"/>
      <c r="PVH29" s="60"/>
      <c r="PVI29" s="60"/>
      <c r="PVJ29" s="60"/>
      <c r="PVK29" s="60"/>
      <c r="PVL29" s="60"/>
      <c r="PVM29" s="60"/>
      <c r="PVN29" s="60"/>
      <c r="PVO29" s="60"/>
      <c r="PVP29" s="60"/>
      <c r="PVQ29" s="60"/>
      <c r="PVR29" s="60"/>
      <c r="PVS29" s="60"/>
      <c r="PVT29" s="60"/>
      <c r="PVU29" s="60"/>
      <c r="PVV29" s="60"/>
      <c r="PVW29" s="60"/>
      <c r="PVX29" s="60"/>
      <c r="PVY29" s="60"/>
      <c r="PVZ29" s="60"/>
      <c r="PWA29" s="60"/>
      <c r="PWB29" s="60"/>
      <c r="PWC29" s="60"/>
      <c r="PWD29" s="60"/>
      <c r="PWE29" s="60"/>
      <c r="PWF29" s="60"/>
      <c r="PWG29" s="60"/>
      <c r="PWH29" s="60"/>
      <c r="PWI29" s="60"/>
      <c r="PWJ29" s="60"/>
      <c r="PWK29" s="60"/>
      <c r="PWL29" s="60"/>
      <c r="PWM29" s="60"/>
      <c r="PWN29" s="60"/>
      <c r="PWO29" s="60"/>
      <c r="PWP29" s="60"/>
      <c r="PWQ29" s="60"/>
      <c r="PWR29" s="60"/>
      <c r="PWS29" s="60"/>
      <c r="PWT29" s="60"/>
      <c r="PWU29" s="60"/>
      <c r="PWV29" s="60"/>
      <c r="PWW29" s="60"/>
      <c r="PWX29" s="60"/>
      <c r="PWY29" s="60"/>
      <c r="PWZ29" s="60"/>
      <c r="PXA29" s="60"/>
      <c r="PXB29" s="60"/>
      <c r="PXC29" s="60"/>
      <c r="PXD29" s="60"/>
      <c r="PXE29" s="60"/>
      <c r="PXF29" s="60"/>
      <c r="PXG29" s="60"/>
      <c r="PXH29" s="60"/>
      <c r="PXI29" s="60"/>
      <c r="PXJ29" s="60"/>
      <c r="PXK29" s="60"/>
      <c r="PXL29" s="60"/>
      <c r="PXM29" s="60"/>
      <c r="PXN29" s="60"/>
      <c r="PXO29" s="60"/>
      <c r="PXP29" s="60"/>
      <c r="PXQ29" s="60"/>
      <c r="PXR29" s="60"/>
      <c r="PXS29" s="60"/>
      <c r="PXT29" s="60"/>
      <c r="PXU29" s="60"/>
      <c r="PXV29" s="60"/>
      <c r="PXW29" s="60"/>
      <c r="PXX29" s="60"/>
      <c r="PXY29" s="60"/>
      <c r="PXZ29" s="60"/>
      <c r="PYA29" s="60"/>
      <c r="PYB29" s="60"/>
      <c r="PYC29" s="60"/>
      <c r="PYD29" s="60"/>
      <c r="PYE29" s="60"/>
      <c r="PYF29" s="60"/>
      <c r="PYG29" s="60"/>
      <c r="PYH29" s="60"/>
      <c r="PYI29" s="60"/>
      <c r="PYJ29" s="60"/>
      <c r="PYK29" s="60"/>
      <c r="PYL29" s="60"/>
      <c r="PYM29" s="60"/>
      <c r="PYN29" s="60"/>
      <c r="PYO29" s="60"/>
      <c r="PYP29" s="60"/>
      <c r="PYQ29" s="60"/>
      <c r="PYR29" s="60"/>
      <c r="PYS29" s="60"/>
      <c r="PYT29" s="60"/>
      <c r="PYU29" s="60"/>
      <c r="PYV29" s="60"/>
      <c r="PYW29" s="60"/>
      <c r="PYX29" s="60"/>
      <c r="PYY29" s="60"/>
      <c r="PYZ29" s="60"/>
      <c r="PZA29" s="60"/>
      <c r="PZB29" s="60"/>
      <c r="PZC29" s="60"/>
      <c r="PZD29" s="60"/>
      <c r="PZE29" s="60"/>
      <c r="PZF29" s="60"/>
      <c r="PZG29" s="60"/>
      <c r="PZH29" s="60"/>
      <c r="PZI29" s="60"/>
      <c r="PZJ29" s="60"/>
      <c r="PZK29" s="60"/>
      <c r="PZL29" s="60"/>
      <c r="PZM29" s="60"/>
      <c r="PZN29" s="60"/>
      <c r="PZO29" s="60"/>
      <c r="PZP29" s="60"/>
      <c r="PZQ29" s="60"/>
      <c r="PZR29" s="60"/>
      <c r="PZS29" s="60"/>
      <c r="PZT29" s="60"/>
      <c r="PZU29" s="60"/>
      <c r="PZV29" s="60"/>
      <c r="PZW29" s="60"/>
      <c r="PZX29" s="60"/>
      <c r="PZY29" s="60"/>
      <c r="PZZ29" s="60"/>
      <c r="QAA29" s="60"/>
      <c r="QAB29" s="60"/>
      <c r="QAC29" s="60"/>
      <c r="QAD29" s="60"/>
      <c r="QAE29" s="60"/>
      <c r="QAF29" s="60"/>
      <c r="QAG29" s="60"/>
      <c r="QAH29" s="60"/>
      <c r="QAI29" s="60"/>
      <c r="QAJ29" s="60"/>
      <c r="QAK29" s="60"/>
      <c r="QAL29" s="60"/>
      <c r="QAM29" s="60"/>
      <c r="QAN29" s="60"/>
      <c r="QAO29" s="60"/>
      <c r="QAP29" s="60"/>
      <c r="QAQ29" s="60"/>
      <c r="QAR29" s="60"/>
      <c r="QAS29" s="60"/>
      <c r="QAT29" s="60"/>
      <c r="QAU29" s="60"/>
      <c r="QAV29" s="60"/>
      <c r="QAW29" s="60"/>
      <c r="QAX29" s="60"/>
      <c r="QAY29" s="60"/>
      <c r="QAZ29" s="60"/>
      <c r="QBA29" s="60"/>
      <c r="QBB29" s="60"/>
      <c r="QBC29" s="60"/>
      <c r="QBD29" s="60"/>
      <c r="QBE29" s="60"/>
      <c r="QBF29" s="60"/>
      <c r="QBG29" s="60"/>
      <c r="QBH29" s="60"/>
      <c r="QBI29" s="60"/>
      <c r="QBJ29" s="60"/>
      <c r="QBK29" s="60"/>
      <c r="QBL29" s="60"/>
      <c r="QBM29" s="60"/>
      <c r="QBN29" s="60"/>
      <c r="QBO29" s="60"/>
      <c r="QBP29" s="60"/>
      <c r="QBQ29" s="60"/>
      <c r="QBR29" s="60"/>
      <c r="QBS29" s="60"/>
      <c r="QBT29" s="60"/>
      <c r="QBU29" s="60"/>
      <c r="QBV29" s="60"/>
      <c r="QBW29" s="60"/>
      <c r="QBX29" s="60"/>
      <c r="QBY29" s="60"/>
      <c r="QBZ29" s="60"/>
      <c r="QCA29" s="60"/>
      <c r="QCB29" s="60"/>
      <c r="QCC29" s="60"/>
      <c r="QCD29" s="60"/>
      <c r="QCE29" s="60"/>
      <c r="QCF29" s="60"/>
      <c r="QCG29" s="60"/>
      <c r="QCH29" s="60"/>
      <c r="QCI29" s="60"/>
      <c r="QCJ29" s="60"/>
      <c r="QCK29" s="60"/>
      <c r="QCL29" s="60"/>
      <c r="QCM29" s="60"/>
      <c r="QCN29" s="60"/>
      <c r="QCO29" s="60"/>
      <c r="QCP29" s="60"/>
      <c r="QCQ29" s="60"/>
      <c r="QCR29" s="60"/>
      <c r="QCS29" s="60"/>
      <c r="QCT29" s="60"/>
      <c r="QCU29" s="60"/>
      <c r="QCV29" s="60"/>
      <c r="QCW29" s="60"/>
      <c r="QCX29" s="60"/>
      <c r="QCY29" s="60"/>
      <c r="QCZ29" s="60"/>
      <c r="QDA29" s="60"/>
      <c r="QDB29" s="60"/>
      <c r="QDC29" s="60"/>
      <c r="QDD29" s="60"/>
      <c r="QDE29" s="60"/>
      <c r="QDF29" s="60"/>
      <c r="QDG29" s="60"/>
      <c r="QDH29" s="60"/>
      <c r="QDI29" s="60"/>
      <c r="QDJ29" s="60"/>
      <c r="QDK29" s="60"/>
      <c r="QDL29" s="60"/>
      <c r="QDM29" s="60"/>
      <c r="QDN29" s="60"/>
      <c r="QDO29" s="60"/>
      <c r="QDP29" s="60"/>
      <c r="QDQ29" s="60"/>
      <c r="QDR29" s="60"/>
      <c r="QDS29" s="60"/>
      <c r="QDT29" s="60"/>
      <c r="QDU29" s="60"/>
      <c r="QDV29" s="60"/>
      <c r="QDW29" s="60"/>
      <c r="QDX29" s="60"/>
      <c r="QDY29" s="60"/>
      <c r="QDZ29" s="60"/>
      <c r="QEA29" s="60"/>
      <c r="QEB29" s="60"/>
      <c r="QEC29" s="60"/>
      <c r="QED29" s="60"/>
      <c r="QEE29" s="60"/>
      <c r="QEF29" s="60"/>
      <c r="QEG29" s="60"/>
      <c r="QEH29" s="60"/>
      <c r="QEI29" s="60"/>
      <c r="QEJ29" s="60"/>
      <c r="QEK29" s="60"/>
      <c r="QEL29" s="60"/>
      <c r="QEM29" s="60"/>
      <c r="QEN29" s="60"/>
      <c r="QEO29" s="60"/>
      <c r="QEP29" s="60"/>
      <c r="QEQ29" s="60"/>
      <c r="QER29" s="60"/>
      <c r="QES29" s="60"/>
      <c r="QET29" s="60"/>
      <c r="QEU29" s="60"/>
      <c r="QEV29" s="60"/>
      <c r="QEW29" s="60"/>
      <c r="QEX29" s="60"/>
      <c r="QEY29" s="60"/>
      <c r="QEZ29" s="60"/>
      <c r="QFA29" s="60"/>
      <c r="QFB29" s="60"/>
      <c r="QFC29" s="60"/>
      <c r="QFD29" s="60"/>
      <c r="QFE29" s="60"/>
      <c r="QFF29" s="60"/>
      <c r="QFG29" s="60"/>
      <c r="QFH29" s="60"/>
      <c r="QFI29" s="60"/>
      <c r="QFJ29" s="60"/>
      <c r="QFK29" s="60"/>
      <c r="QFL29" s="60"/>
      <c r="QFM29" s="60"/>
      <c r="QFN29" s="60"/>
      <c r="QFO29" s="60"/>
      <c r="QFP29" s="60"/>
      <c r="QFQ29" s="60"/>
      <c r="QFR29" s="60"/>
      <c r="QFS29" s="60"/>
      <c r="QFT29" s="60"/>
      <c r="QFU29" s="60"/>
      <c r="QFV29" s="60"/>
      <c r="QFW29" s="60"/>
      <c r="QFX29" s="60"/>
      <c r="QFY29" s="60"/>
      <c r="QFZ29" s="60"/>
      <c r="QGA29" s="60"/>
      <c r="QGB29" s="60"/>
      <c r="QGC29" s="60"/>
      <c r="QGD29" s="60"/>
      <c r="QGE29" s="60"/>
      <c r="QGF29" s="60"/>
      <c r="QGG29" s="60"/>
      <c r="QGH29" s="60"/>
      <c r="QGI29" s="60"/>
      <c r="QGJ29" s="60"/>
      <c r="QGK29" s="60"/>
      <c r="QGL29" s="60"/>
      <c r="QGM29" s="60"/>
      <c r="QGN29" s="60"/>
      <c r="QGO29" s="60"/>
      <c r="QGP29" s="60"/>
      <c r="QGQ29" s="60"/>
      <c r="QGR29" s="60"/>
      <c r="QGS29" s="60"/>
      <c r="QGT29" s="60"/>
      <c r="QGU29" s="60"/>
      <c r="QGV29" s="60"/>
      <c r="QGW29" s="60"/>
      <c r="QGX29" s="60"/>
      <c r="QGY29" s="60"/>
      <c r="QGZ29" s="60"/>
      <c r="QHA29" s="60"/>
      <c r="QHB29" s="60"/>
      <c r="QHC29" s="60"/>
      <c r="QHD29" s="60"/>
      <c r="QHE29" s="60"/>
      <c r="QHF29" s="60"/>
      <c r="QHG29" s="60"/>
      <c r="QHH29" s="60"/>
      <c r="QHI29" s="60"/>
      <c r="QHJ29" s="60"/>
      <c r="QHK29" s="60"/>
      <c r="QHL29" s="60"/>
      <c r="QHM29" s="60"/>
      <c r="QHN29" s="60"/>
      <c r="QHO29" s="60"/>
      <c r="QHP29" s="60"/>
      <c r="QHQ29" s="60"/>
      <c r="QHR29" s="60"/>
      <c r="QHS29" s="60"/>
      <c r="QHT29" s="60"/>
      <c r="QHU29" s="60"/>
      <c r="QHV29" s="60"/>
      <c r="QHW29" s="60"/>
      <c r="QHX29" s="60"/>
      <c r="QHY29" s="60"/>
      <c r="QHZ29" s="60"/>
      <c r="QIA29" s="60"/>
      <c r="QIB29" s="60"/>
      <c r="QIC29" s="60"/>
      <c r="QID29" s="60"/>
      <c r="QIE29" s="60"/>
      <c r="QIF29" s="60"/>
      <c r="QIG29" s="60"/>
      <c r="QIH29" s="60"/>
      <c r="QII29" s="60"/>
      <c r="QIJ29" s="60"/>
      <c r="QIK29" s="60"/>
      <c r="QIL29" s="60"/>
      <c r="QIM29" s="60"/>
      <c r="QIN29" s="60"/>
      <c r="QIO29" s="60"/>
      <c r="QIP29" s="60"/>
      <c r="QIQ29" s="60"/>
      <c r="QIR29" s="60"/>
      <c r="QIS29" s="60"/>
      <c r="QIT29" s="60"/>
      <c r="QIU29" s="60"/>
      <c r="QIV29" s="60"/>
      <c r="QIW29" s="60"/>
      <c r="QIX29" s="60"/>
      <c r="QIY29" s="60"/>
      <c r="QIZ29" s="60"/>
      <c r="QJA29" s="60"/>
      <c r="QJB29" s="60"/>
      <c r="QJC29" s="60"/>
      <c r="QJD29" s="60"/>
      <c r="QJE29" s="60"/>
      <c r="QJF29" s="60"/>
      <c r="QJG29" s="60"/>
      <c r="QJH29" s="60"/>
      <c r="QJI29" s="60"/>
      <c r="QJJ29" s="60"/>
      <c r="QJK29" s="60"/>
      <c r="QJL29" s="60"/>
      <c r="QJM29" s="60"/>
      <c r="QJN29" s="60"/>
      <c r="QJO29" s="60"/>
      <c r="QJP29" s="60"/>
      <c r="QJQ29" s="60"/>
      <c r="QJR29" s="60"/>
      <c r="QJS29" s="60"/>
      <c r="QJT29" s="60"/>
      <c r="QJU29" s="60"/>
      <c r="QJV29" s="60"/>
      <c r="QJW29" s="60"/>
      <c r="QJX29" s="60"/>
      <c r="QJY29" s="60"/>
      <c r="QJZ29" s="60"/>
      <c r="QKA29" s="60"/>
      <c r="QKB29" s="60"/>
      <c r="QKC29" s="60"/>
      <c r="QKD29" s="60"/>
      <c r="QKE29" s="60"/>
      <c r="QKF29" s="60"/>
      <c r="QKG29" s="60"/>
      <c r="QKH29" s="60"/>
      <c r="QKI29" s="60"/>
      <c r="QKJ29" s="60"/>
      <c r="QKK29" s="60"/>
      <c r="QKL29" s="60"/>
      <c r="QKM29" s="60"/>
      <c r="QKN29" s="60"/>
      <c r="QKO29" s="60"/>
      <c r="QKP29" s="60"/>
      <c r="QKQ29" s="60"/>
      <c r="QKR29" s="60"/>
      <c r="QKS29" s="60"/>
      <c r="QKT29" s="60"/>
      <c r="QKU29" s="60"/>
      <c r="QKV29" s="60"/>
      <c r="QKW29" s="60"/>
      <c r="QKX29" s="60"/>
      <c r="QKY29" s="60"/>
      <c r="QKZ29" s="60"/>
      <c r="QLA29" s="60"/>
      <c r="QLB29" s="60"/>
      <c r="QLC29" s="60"/>
      <c r="QLD29" s="60"/>
      <c r="QLE29" s="60"/>
      <c r="QLF29" s="60"/>
      <c r="QLG29" s="60"/>
      <c r="QLH29" s="60"/>
      <c r="QLI29" s="60"/>
      <c r="QLJ29" s="60"/>
      <c r="QLK29" s="60"/>
      <c r="QLL29" s="60"/>
      <c r="QLM29" s="60"/>
      <c r="QLN29" s="60"/>
      <c r="QLO29" s="60"/>
      <c r="QLP29" s="60"/>
      <c r="QLQ29" s="60"/>
      <c r="QLR29" s="60"/>
      <c r="QLS29" s="60"/>
      <c r="QLT29" s="60"/>
      <c r="QLU29" s="60"/>
      <c r="QLV29" s="60"/>
      <c r="QLW29" s="60"/>
      <c r="QLX29" s="60"/>
      <c r="QLY29" s="60"/>
      <c r="QLZ29" s="60"/>
      <c r="QMA29" s="60"/>
      <c r="QMB29" s="60"/>
      <c r="QMC29" s="60"/>
      <c r="QMD29" s="60"/>
      <c r="QME29" s="60"/>
      <c r="QMF29" s="60"/>
      <c r="QMG29" s="60"/>
      <c r="QMH29" s="60"/>
      <c r="QMI29" s="60"/>
      <c r="QMJ29" s="60"/>
      <c r="QMK29" s="60"/>
      <c r="QML29" s="60"/>
      <c r="QMM29" s="60"/>
      <c r="QMN29" s="60"/>
      <c r="QMO29" s="60"/>
      <c r="QMP29" s="60"/>
      <c r="QMQ29" s="60"/>
      <c r="QMR29" s="60"/>
      <c r="QMS29" s="60"/>
      <c r="QMT29" s="60"/>
      <c r="QMU29" s="60"/>
      <c r="QMV29" s="60"/>
      <c r="QMW29" s="60"/>
      <c r="QMX29" s="60"/>
      <c r="QMY29" s="60"/>
      <c r="QMZ29" s="60"/>
      <c r="QNA29" s="60"/>
      <c r="QNB29" s="60"/>
      <c r="QNC29" s="60"/>
      <c r="QND29" s="60"/>
      <c r="QNE29" s="60"/>
      <c r="QNF29" s="60"/>
      <c r="QNG29" s="60"/>
      <c r="QNH29" s="60"/>
      <c r="QNI29" s="60"/>
      <c r="QNJ29" s="60"/>
      <c r="QNK29" s="60"/>
      <c r="QNL29" s="60"/>
      <c r="QNM29" s="60"/>
      <c r="QNN29" s="60"/>
      <c r="QNO29" s="60"/>
      <c r="QNP29" s="60"/>
      <c r="QNQ29" s="60"/>
      <c r="QNR29" s="60"/>
      <c r="QNS29" s="60"/>
      <c r="QNT29" s="60"/>
      <c r="QNU29" s="60"/>
      <c r="QNV29" s="60"/>
      <c r="QNW29" s="60"/>
      <c r="QNX29" s="60"/>
      <c r="QNY29" s="60"/>
      <c r="QNZ29" s="60"/>
      <c r="QOA29" s="60"/>
      <c r="QOB29" s="60"/>
      <c r="QOC29" s="60"/>
      <c r="QOD29" s="60"/>
      <c r="QOE29" s="60"/>
      <c r="QOF29" s="60"/>
      <c r="QOG29" s="60"/>
      <c r="QOH29" s="60"/>
      <c r="QOI29" s="60"/>
      <c r="QOJ29" s="60"/>
      <c r="QOK29" s="60"/>
      <c r="QOL29" s="60"/>
      <c r="QOM29" s="60"/>
      <c r="QON29" s="60"/>
      <c r="QOO29" s="60"/>
      <c r="QOP29" s="60"/>
      <c r="QOQ29" s="60"/>
      <c r="QOR29" s="60"/>
      <c r="QOS29" s="60"/>
      <c r="QOT29" s="60"/>
      <c r="QOU29" s="60"/>
      <c r="QOV29" s="60"/>
      <c r="QOW29" s="60"/>
      <c r="QOX29" s="60"/>
      <c r="QOY29" s="60"/>
      <c r="QOZ29" s="60"/>
      <c r="QPA29" s="60"/>
      <c r="QPB29" s="60"/>
      <c r="QPC29" s="60"/>
      <c r="QPD29" s="60"/>
      <c r="QPE29" s="60"/>
      <c r="QPF29" s="60"/>
      <c r="QPG29" s="60"/>
      <c r="QPH29" s="60"/>
      <c r="QPI29" s="60"/>
      <c r="QPJ29" s="60"/>
      <c r="QPK29" s="60"/>
      <c r="QPL29" s="60"/>
      <c r="QPM29" s="60"/>
      <c r="QPN29" s="60"/>
      <c r="QPO29" s="60"/>
      <c r="QPP29" s="60"/>
      <c r="QPQ29" s="60"/>
      <c r="QPR29" s="60"/>
      <c r="QPS29" s="60"/>
      <c r="QPT29" s="60"/>
      <c r="QPU29" s="60"/>
      <c r="QPV29" s="60"/>
      <c r="QPW29" s="60"/>
      <c r="QPX29" s="60"/>
      <c r="QPY29" s="60"/>
      <c r="QPZ29" s="60"/>
      <c r="QQA29" s="60"/>
      <c r="QQB29" s="60"/>
      <c r="QQC29" s="60"/>
      <c r="QQD29" s="60"/>
      <c r="QQE29" s="60"/>
      <c r="QQF29" s="60"/>
      <c r="QQG29" s="60"/>
      <c r="QQH29" s="60"/>
      <c r="QQI29" s="60"/>
      <c r="QQJ29" s="60"/>
      <c r="QQK29" s="60"/>
      <c r="QQL29" s="60"/>
      <c r="QQM29" s="60"/>
      <c r="QQN29" s="60"/>
      <c r="QQO29" s="60"/>
      <c r="QQP29" s="60"/>
      <c r="QQQ29" s="60"/>
      <c r="QQR29" s="60"/>
      <c r="QQS29" s="60"/>
      <c r="QQT29" s="60"/>
      <c r="QQU29" s="60"/>
      <c r="QQV29" s="60"/>
      <c r="QQW29" s="60"/>
      <c r="QQX29" s="60"/>
      <c r="QQY29" s="60"/>
      <c r="QQZ29" s="60"/>
      <c r="QRA29" s="60"/>
      <c r="QRB29" s="60"/>
      <c r="QRC29" s="60"/>
      <c r="QRD29" s="60"/>
      <c r="QRE29" s="60"/>
      <c r="QRF29" s="60"/>
      <c r="QRG29" s="60"/>
      <c r="QRH29" s="60"/>
      <c r="QRI29" s="60"/>
      <c r="QRJ29" s="60"/>
      <c r="QRK29" s="60"/>
      <c r="QRL29" s="60"/>
      <c r="QRM29" s="60"/>
      <c r="QRN29" s="60"/>
      <c r="QRO29" s="60"/>
      <c r="QRP29" s="60"/>
      <c r="QRQ29" s="60"/>
      <c r="QRR29" s="60"/>
      <c r="QRS29" s="60"/>
      <c r="QRT29" s="60"/>
      <c r="QRU29" s="60"/>
      <c r="QRV29" s="60"/>
      <c r="QRW29" s="60"/>
      <c r="QRX29" s="60"/>
      <c r="QRY29" s="60"/>
      <c r="QRZ29" s="60"/>
      <c r="QSA29" s="60"/>
      <c r="QSB29" s="60"/>
      <c r="QSC29" s="60"/>
      <c r="QSD29" s="60"/>
      <c r="QSE29" s="60"/>
      <c r="QSF29" s="60"/>
      <c r="QSG29" s="60"/>
      <c r="QSH29" s="60"/>
      <c r="QSI29" s="60"/>
      <c r="QSJ29" s="60"/>
      <c r="QSK29" s="60"/>
      <c r="QSL29" s="60"/>
      <c r="QSM29" s="60"/>
      <c r="QSN29" s="60"/>
      <c r="QSO29" s="60"/>
      <c r="QSP29" s="60"/>
      <c r="QSQ29" s="60"/>
      <c r="QSR29" s="60"/>
      <c r="QSS29" s="60"/>
      <c r="QST29" s="60"/>
      <c r="QSU29" s="60"/>
      <c r="QSV29" s="60"/>
      <c r="QSW29" s="60"/>
      <c r="QSX29" s="60"/>
      <c r="QSY29" s="60"/>
      <c r="QSZ29" s="60"/>
      <c r="QTA29" s="60"/>
      <c r="QTB29" s="60"/>
      <c r="QTC29" s="60"/>
      <c r="QTD29" s="60"/>
      <c r="QTE29" s="60"/>
      <c r="QTF29" s="60"/>
      <c r="QTG29" s="60"/>
      <c r="QTH29" s="60"/>
      <c r="QTI29" s="60"/>
      <c r="QTJ29" s="60"/>
      <c r="QTK29" s="60"/>
      <c r="QTL29" s="60"/>
      <c r="QTM29" s="60"/>
      <c r="QTN29" s="60"/>
      <c r="QTO29" s="60"/>
      <c r="QTP29" s="60"/>
      <c r="QTQ29" s="60"/>
      <c r="QTR29" s="60"/>
      <c r="QTS29" s="60"/>
      <c r="QTT29" s="60"/>
      <c r="QTU29" s="60"/>
      <c r="QTV29" s="60"/>
      <c r="QTW29" s="60"/>
      <c r="QTX29" s="60"/>
      <c r="QTY29" s="60"/>
      <c r="QTZ29" s="60"/>
      <c r="QUA29" s="60"/>
      <c r="QUB29" s="60"/>
      <c r="QUC29" s="60"/>
      <c r="QUD29" s="60"/>
      <c r="QUE29" s="60"/>
      <c r="QUF29" s="60"/>
      <c r="QUG29" s="60"/>
      <c r="QUH29" s="60"/>
      <c r="QUI29" s="60"/>
      <c r="QUJ29" s="60"/>
      <c r="QUK29" s="60"/>
      <c r="QUL29" s="60"/>
      <c r="QUM29" s="60"/>
      <c r="QUN29" s="60"/>
      <c r="QUO29" s="60"/>
      <c r="QUP29" s="60"/>
      <c r="QUQ29" s="60"/>
      <c r="QUR29" s="60"/>
      <c r="QUS29" s="60"/>
      <c r="QUT29" s="60"/>
      <c r="QUU29" s="60"/>
      <c r="QUV29" s="60"/>
      <c r="QUW29" s="60"/>
      <c r="QUX29" s="60"/>
      <c r="QUY29" s="60"/>
      <c r="QUZ29" s="60"/>
      <c r="QVA29" s="60"/>
      <c r="QVB29" s="60"/>
      <c r="QVC29" s="60"/>
      <c r="QVD29" s="60"/>
      <c r="QVE29" s="60"/>
      <c r="QVF29" s="60"/>
      <c r="QVG29" s="60"/>
      <c r="QVH29" s="60"/>
      <c r="QVI29" s="60"/>
      <c r="QVJ29" s="60"/>
      <c r="QVK29" s="60"/>
      <c r="QVL29" s="60"/>
      <c r="QVM29" s="60"/>
      <c r="QVN29" s="60"/>
      <c r="QVO29" s="60"/>
      <c r="QVP29" s="60"/>
      <c r="QVQ29" s="60"/>
      <c r="QVR29" s="60"/>
      <c r="QVS29" s="60"/>
      <c r="QVT29" s="60"/>
      <c r="QVU29" s="60"/>
      <c r="QVV29" s="60"/>
      <c r="QVW29" s="60"/>
      <c r="QVX29" s="60"/>
      <c r="QVY29" s="60"/>
      <c r="QVZ29" s="60"/>
      <c r="QWA29" s="60"/>
      <c r="QWB29" s="60"/>
      <c r="QWC29" s="60"/>
      <c r="QWD29" s="60"/>
      <c r="QWE29" s="60"/>
      <c r="QWF29" s="60"/>
      <c r="QWG29" s="60"/>
      <c r="QWH29" s="60"/>
      <c r="QWI29" s="60"/>
      <c r="QWJ29" s="60"/>
      <c r="QWK29" s="60"/>
      <c r="QWL29" s="60"/>
      <c r="QWM29" s="60"/>
      <c r="QWN29" s="60"/>
      <c r="QWO29" s="60"/>
      <c r="QWP29" s="60"/>
      <c r="QWQ29" s="60"/>
      <c r="QWR29" s="60"/>
      <c r="QWS29" s="60"/>
      <c r="QWT29" s="60"/>
      <c r="QWU29" s="60"/>
      <c r="QWV29" s="60"/>
      <c r="QWW29" s="60"/>
      <c r="QWX29" s="60"/>
      <c r="QWY29" s="60"/>
      <c r="QWZ29" s="60"/>
      <c r="QXA29" s="60"/>
      <c r="QXB29" s="60"/>
      <c r="QXC29" s="60"/>
      <c r="QXD29" s="60"/>
      <c r="QXE29" s="60"/>
      <c r="QXF29" s="60"/>
      <c r="QXG29" s="60"/>
      <c r="QXH29" s="60"/>
      <c r="QXI29" s="60"/>
      <c r="QXJ29" s="60"/>
      <c r="QXK29" s="60"/>
      <c r="QXL29" s="60"/>
      <c r="QXM29" s="60"/>
      <c r="QXN29" s="60"/>
      <c r="QXO29" s="60"/>
      <c r="QXP29" s="60"/>
      <c r="QXQ29" s="60"/>
      <c r="QXR29" s="60"/>
      <c r="QXS29" s="60"/>
      <c r="QXT29" s="60"/>
      <c r="QXU29" s="60"/>
      <c r="QXV29" s="60"/>
      <c r="QXW29" s="60"/>
      <c r="QXX29" s="60"/>
      <c r="QXY29" s="60"/>
      <c r="QXZ29" s="60"/>
      <c r="QYA29" s="60"/>
      <c r="QYB29" s="60"/>
      <c r="QYC29" s="60"/>
      <c r="QYD29" s="60"/>
      <c r="QYE29" s="60"/>
      <c r="QYF29" s="60"/>
      <c r="QYG29" s="60"/>
      <c r="QYH29" s="60"/>
      <c r="QYI29" s="60"/>
      <c r="QYJ29" s="60"/>
      <c r="QYK29" s="60"/>
      <c r="QYL29" s="60"/>
      <c r="QYM29" s="60"/>
      <c r="QYN29" s="60"/>
      <c r="QYO29" s="60"/>
      <c r="QYP29" s="60"/>
      <c r="QYQ29" s="60"/>
      <c r="QYR29" s="60"/>
      <c r="QYS29" s="60"/>
      <c r="QYT29" s="60"/>
      <c r="QYU29" s="60"/>
      <c r="QYV29" s="60"/>
      <c r="QYW29" s="60"/>
      <c r="QYX29" s="60"/>
      <c r="QYY29" s="60"/>
      <c r="QYZ29" s="60"/>
      <c r="QZA29" s="60"/>
      <c r="QZB29" s="60"/>
      <c r="QZC29" s="60"/>
      <c r="QZD29" s="60"/>
      <c r="QZE29" s="60"/>
      <c r="QZF29" s="60"/>
      <c r="QZG29" s="60"/>
      <c r="QZH29" s="60"/>
      <c r="QZI29" s="60"/>
      <c r="QZJ29" s="60"/>
      <c r="QZK29" s="60"/>
      <c r="QZL29" s="60"/>
      <c r="QZM29" s="60"/>
      <c r="QZN29" s="60"/>
      <c r="QZO29" s="60"/>
      <c r="QZP29" s="60"/>
      <c r="QZQ29" s="60"/>
      <c r="QZR29" s="60"/>
      <c r="QZS29" s="60"/>
      <c r="QZT29" s="60"/>
      <c r="QZU29" s="60"/>
      <c r="QZV29" s="60"/>
      <c r="QZW29" s="60"/>
      <c r="QZX29" s="60"/>
      <c r="QZY29" s="60"/>
      <c r="QZZ29" s="60"/>
      <c r="RAA29" s="60"/>
      <c r="RAB29" s="60"/>
      <c r="RAC29" s="60"/>
      <c r="RAD29" s="60"/>
      <c r="RAE29" s="60"/>
      <c r="RAF29" s="60"/>
      <c r="RAG29" s="60"/>
      <c r="RAH29" s="60"/>
      <c r="RAI29" s="60"/>
      <c r="RAJ29" s="60"/>
      <c r="RAK29" s="60"/>
      <c r="RAL29" s="60"/>
      <c r="RAM29" s="60"/>
      <c r="RAN29" s="60"/>
      <c r="RAO29" s="60"/>
      <c r="RAP29" s="60"/>
      <c r="RAQ29" s="60"/>
      <c r="RAR29" s="60"/>
      <c r="RAS29" s="60"/>
      <c r="RAT29" s="60"/>
      <c r="RAU29" s="60"/>
      <c r="RAV29" s="60"/>
      <c r="RAW29" s="60"/>
      <c r="RAX29" s="60"/>
      <c r="RAY29" s="60"/>
      <c r="RAZ29" s="60"/>
      <c r="RBA29" s="60"/>
      <c r="RBB29" s="60"/>
      <c r="RBC29" s="60"/>
      <c r="RBD29" s="60"/>
      <c r="RBE29" s="60"/>
      <c r="RBF29" s="60"/>
      <c r="RBG29" s="60"/>
      <c r="RBH29" s="60"/>
      <c r="RBI29" s="60"/>
      <c r="RBJ29" s="60"/>
      <c r="RBK29" s="60"/>
      <c r="RBL29" s="60"/>
      <c r="RBM29" s="60"/>
      <c r="RBN29" s="60"/>
      <c r="RBO29" s="60"/>
      <c r="RBP29" s="60"/>
      <c r="RBQ29" s="60"/>
      <c r="RBR29" s="60"/>
      <c r="RBS29" s="60"/>
      <c r="RBT29" s="60"/>
      <c r="RBU29" s="60"/>
      <c r="RBV29" s="60"/>
      <c r="RBW29" s="60"/>
      <c r="RBX29" s="60"/>
      <c r="RBY29" s="60"/>
      <c r="RBZ29" s="60"/>
      <c r="RCA29" s="60"/>
      <c r="RCB29" s="60"/>
      <c r="RCC29" s="60"/>
      <c r="RCD29" s="60"/>
      <c r="RCE29" s="60"/>
      <c r="RCF29" s="60"/>
      <c r="RCG29" s="60"/>
      <c r="RCH29" s="60"/>
      <c r="RCI29" s="60"/>
      <c r="RCJ29" s="60"/>
      <c r="RCK29" s="60"/>
      <c r="RCL29" s="60"/>
      <c r="RCM29" s="60"/>
      <c r="RCN29" s="60"/>
      <c r="RCO29" s="60"/>
      <c r="RCP29" s="60"/>
      <c r="RCQ29" s="60"/>
      <c r="RCR29" s="60"/>
      <c r="RCS29" s="60"/>
      <c r="RCT29" s="60"/>
      <c r="RCU29" s="60"/>
      <c r="RCV29" s="60"/>
      <c r="RCW29" s="60"/>
      <c r="RCX29" s="60"/>
      <c r="RCY29" s="60"/>
      <c r="RCZ29" s="60"/>
      <c r="RDA29" s="60"/>
      <c r="RDB29" s="60"/>
      <c r="RDC29" s="60"/>
      <c r="RDD29" s="60"/>
      <c r="RDE29" s="60"/>
      <c r="RDF29" s="60"/>
      <c r="RDG29" s="60"/>
      <c r="RDH29" s="60"/>
      <c r="RDI29" s="60"/>
      <c r="RDJ29" s="60"/>
      <c r="RDK29" s="60"/>
      <c r="RDL29" s="60"/>
      <c r="RDM29" s="60"/>
      <c r="RDN29" s="60"/>
      <c r="RDO29" s="60"/>
      <c r="RDP29" s="60"/>
      <c r="RDQ29" s="60"/>
      <c r="RDR29" s="60"/>
      <c r="RDS29" s="60"/>
      <c r="RDT29" s="60"/>
      <c r="RDU29" s="60"/>
      <c r="RDV29" s="60"/>
      <c r="RDW29" s="60"/>
      <c r="RDX29" s="60"/>
      <c r="RDY29" s="60"/>
      <c r="RDZ29" s="60"/>
      <c r="REA29" s="60"/>
      <c r="REB29" s="60"/>
      <c r="REC29" s="60"/>
      <c r="RED29" s="60"/>
      <c r="REE29" s="60"/>
      <c r="REF29" s="60"/>
      <c r="REG29" s="60"/>
      <c r="REH29" s="60"/>
      <c r="REI29" s="60"/>
      <c r="REJ29" s="60"/>
      <c r="REK29" s="60"/>
      <c r="REL29" s="60"/>
      <c r="REM29" s="60"/>
      <c r="REN29" s="60"/>
      <c r="REO29" s="60"/>
      <c r="REP29" s="60"/>
      <c r="REQ29" s="60"/>
      <c r="RER29" s="60"/>
      <c r="RES29" s="60"/>
      <c r="RET29" s="60"/>
      <c r="REU29" s="60"/>
      <c r="REV29" s="60"/>
      <c r="REW29" s="60"/>
      <c r="REX29" s="60"/>
      <c r="REY29" s="60"/>
      <c r="REZ29" s="60"/>
      <c r="RFA29" s="60"/>
      <c r="RFB29" s="60"/>
      <c r="RFC29" s="60"/>
      <c r="RFD29" s="60"/>
      <c r="RFE29" s="60"/>
      <c r="RFF29" s="60"/>
      <c r="RFG29" s="60"/>
      <c r="RFH29" s="60"/>
      <c r="RFI29" s="60"/>
      <c r="RFJ29" s="60"/>
      <c r="RFK29" s="60"/>
      <c r="RFL29" s="60"/>
      <c r="RFM29" s="60"/>
      <c r="RFN29" s="60"/>
      <c r="RFO29" s="60"/>
      <c r="RFP29" s="60"/>
      <c r="RFQ29" s="60"/>
      <c r="RFR29" s="60"/>
      <c r="RFS29" s="60"/>
      <c r="RFT29" s="60"/>
      <c r="RFU29" s="60"/>
      <c r="RFV29" s="60"/>
      <c r="RFW29" s="60"/>
      <c r="RFX29" s="60"/>
      <c r="RFY29" s="60"/>
      <c r="RFZ29" s="60"/>
      <c r="RGA29" s="60"/>
      <c r="RGB29" s="60"/>
      <c r="RGC29" s="60"/>
      <c r="RGD29" s="60"/>
      <c r="RGE29" s="60"/>
      <c r="RGF29" s="60"/>
      <c r="RGG29" s="60"/>
      <c r="RGH29" s="60"/>
      <c r="RGI29" s="60"/>
      <c r="RGJ29" s="60"/>
      <c r="RGK29" s="60"/>
      <c r="RGL29" s="60"/>
      <c r="RGM29" s="60"/>
      <c r="RGN29" s="60"/>
      <c r="RGO29" s="60"/>
      <c r="RGP29" s="60"/>
      <c r="RGQ29" s="60"/>
      <c r="RGR29" s="60"/>
      <c r="RGS29" s="60"/>
      <c r="RGT29" s="60"/>
      <c r="RGU29" s="60"/>
      <c r="RGV29" s="60"/>
      <c r="RGW29" s="60"/>
      <c r="RGX29" s="60"/>
      <c r="RGY29" s="60"/>
      <c r="RGZ29" s="60"/>
      <c r="RHA29" s="60"/>
      <c r="RHB29" s="60"/>
      <c r="RHC29" s="60"/>
      <c r="RHD29" s="60"/>
      <c r="RHE29" s="60"/>
      <c r="RHF29" s="60"/>
      <c r="RHG29" s="60"/>
      <c r="RHH29" s="60"/>
      <c r="RHI29" s="60"/>
      <c r="RHJ29" s="60"/>
      <c r="RHK29" s="60"/>
      <c r="RHL29" s="60"/>
      <c r="RHM29" s="60"/>
      <c r="RHN29" s="60"/>
      <c r="RHO29" s="60"/>
      <c r="RHP29" s="60"/>
      <c r="RHQ29" s="60"/>
      <c r="RHR29" s="60"/>
      <c r="RHS29" s="60"/>
      <c r="RHT29" s="60"/>
      <c r="RHU29" s="60"/>
      <c r="RHV29" s="60"/>
      <c r="RHW29" s="60"/>
      <c r="RHX29" s="60"/>
      <c r="RHY29" s="60"/>
      <c r="RHZ29" s="60"/>
      <c r="RIA29" s="60"/>
      <c r="RIB29" s="60"/>
      <c r="RIC29" s="60"/>
      <c r="RID29" s="60"/>
      <c r="RIE29" s="60"/>
      <c r="RIF29" s="60"/>
      <c r="RIG29" s="60"/>
      <c r="RIH29" s="60"/>
      <c r="RII29" s="60"/>
      <c r="RIJ29" s="60"/>
      <c r="RIK29" s="60"/>
      <c r="RIL29" s="60"/>
      <c r="RIM29" s="60"/>
      <c r="RIN29" s="60"/>
      <c r="RIO29" s="60"/>
      <c r="RIP29" s="60"/>
      <c r="RIQ29" s="60"/>
      <c r="RIR29" s="60"/>
      <c r="RIS29" s="60"/>
      <c r="RIT29" s="60"/>
      <c r="RIU29" s="60"/>
      <c r="RIV29" s="60"/>
      <c r="RIW29" s="60"/>
      <c r="RIX29" s="60"/>
      <c r="RIY29" s="60"/>
      <c r="RIZ29" s="60"/>
      <c r="RJA29" s="60"/>
      <c r="RJB29" s="60"/>
      <c r="RJC29" s="60"/>
      <c r="RJD29" s="60"/>
      <c r="RJE29" s="60"/>
      <c r="RJF29" s="60"/>
      <c r="RJG29" s="60"/>
      <c r="RJH29" s="60"/>
      <c r="RJI29" s="60"/>
      <c r="RJJ29" s="60"/>
      <c r="RJK29" s="60"/>
      <c r="RJL29" s="60"/>
      <c r="RJM29" s="60"/>
      <c r="RJN29" s="60"/>
      <c r="RJO29" s="60"/>
      <c r="RJP29" s="60"/>
      <c r="RJQ29" s="60"/>
      <c r="RJR29" s="60"/>
      <c r="RJS29" s="60"/>
      <c r="RJT29" s="60"/>
      <c r="RJU29" s="60"/>
      <c r="RJV29" s="60"/>
      <c r="RJW29" s="60"/>
      <c r="RJX29" s="60"/>
      <c r="RJY29" s="60"/>
      <c r="RJZ29" s="60"/>
      <c r="RKA29" s="60"/>
      <c r="RKB29" s="60"/>
      <c r="RKC29" s="60"/>
      <c r="RKD29" s="60"/>
      <c r="RKE29" s="60"/>
      <c r="RKF29" s="60"/>
      <c r="RKG29" s="60"/>
      <c r="RKH29" s="60"/>
      <c r="RKI29" s="60"/>
      <c r="RKJ29" s="60"/>
      <c r="RKK29" s="60"/>
      <c r="RKL29" s="60"/>
      <c r="RKM29" s="60"/>
      <c r="RKN29" s="60"/>
      <c r="RKO29" s="60"/>
      <c r="RKP29" s="60"/>
      <c r="RKQ29" s="60"/>
      <c r="RKR29" s="60"/>
      <c r="RKS29" s="60"/>
      <c r="RKT29" s="60"/>
      <c r="RKU29" s="60"/>
      <c r="RKV29" s="60"/>
      <c r="RKW29" s="60"/>
      <c r="RKX29" s="60"/>
      <c r="RKY29" s="60"/>
      <c r="RKZ29" s="60"/>
      <c r="RLA29" s="60"/>
      <c r="RLB29" s="60"/>
      <c r="RLC29" s="60"/>
      <c r="RLD29" s="60"/>
      <c r="RLE29" s="60"/>
      <c r="RLF29" s="60"/>
      <c r="RLG29" s="60"/>
      <c r="RLH29" s="60"/>
      <c r="RLI29" s="60"/>
      <c r="RLJ29" s="60"/>
      <c r="RLK29" s="60"/>
      <c r="RLL29" s="60"/>
      <c r="RLM29" s="60"/>
      <c r="RLN29" s="60"/>
      <c r="RLO29" s="60"/>
      <c r="RLP29" s="60"/>
      <c r="RLQ29" s="60"/>
      <c r="RLR29" s="60"/>
      <c r="RLS29" s="60"/>
      <c r="RLT29" s="60"/>
      <c r="RLU29" s="60"/>
      <c r="RLV29" s="60"/>
      <c r="RLW29" s="60"/>
      <c r="RLX29" s="60"/>
      <c r="RLY29" s="60"/>
      <c r="RLZ29" s="60"/>
      <c r="RMA29" s="60"/>
      <c r="RMB29" s="60"/>
      <c r="RMC29" s="60"/>
      <c r="RMD29" s="60"/>
      <c r="RME29" s="60"/>
      <c r="RMF29" s="60"/>
      <c r="RMG29" s="60"/>
      <c r="RMH29" s="60"/>
      <c r="RMI29" s="60"/>
      <c r="RMJ29" s="60"/>
      <c r="RMK29" s="60"/>
      <c r="RML29" s="60"/>
      <c r="RMM29" s="60"/>
      <c r="RMN29" s="60"/>
      <c r="RMO29" s="60"/>
      <c r="RMP29" s="60"/>
      <c r="RMQ29" s="60"/>
      <c r="RMR29" s="60"/>
      <c r="RMS29" s="60"/>
      <c r="RMT29" s="60"/>
      <c r="RMU29" s="60"/>
      <c r="RMV29" s="60"/>
      <c r="RMW29" s="60"/>
      <c r="RMX29" s="60"/>
      <c r="RMY29" s="60"/>
      <c r="RMZ29" s="60"/>
      <c r="RNA29" s="60"/>
      <c r="RNB29" s="60"/>
      <c r="RNC29" s="60"/>
      <c r="RND29" s="60"/>
      <c r="RNE29" s="60"/>
      <c r="RNF29" s="60"/>
      <c r="RNG29" s="60"/>
      <c r="RNH29" s="60"/>
      <c r="RNI29" s="60"/>
      <c r="RNJ29" s="60"/>
      <c r="RNK29" s="60"/>
      <c r="RNL29" s="60"/>
      <c r="RNM29" s="60"/>
      <c r="RNN29" s="60"/>
      <c r="RNO29" s="60"/>
      <c r="RNP29" s="60"/>
      <c r="RNQ29" s="60"/>
      <c r="RNR29" s="60"/>
      <c r="RNS29" s="60"/>
      <c r="RNT29" s="60"/>
      <c r="RNU29" s="60"/>
      <c r="RNV29" s="60"/>
      <c r="RNW29" s="60"/>
      <c r="RNX29" s="60"/>
      <c r="RNY29" s="60"/>
      <c r="RNZ29" s="60"/>
      <c r="ROA29" s="60"/>
      <c r="ROB29" s="60"/>
      <c r="ROC29" s="60"/>
      <c r="ROD29" s="60"/>
      <c r="ROE29" s="60"/>
      <c r="ROF29" s="60"/>
      <c r="ROG29" s="60"/>
      <c r="ROH29" s="60"/>
      <c r="ROI29" s="60"/>
      <c r="ROJ29" s="60"/>
      <c r="ROK29" s="60"/>
      <c r="ROL29" s="60"/>
      <c r="ROM29" s="60"/>
      <c r="RON29" s="60"/>
      <c r="ROO29" s="60"/>
      <c r="ROP29" s="60"/>
      <c r="ROQ29" s="60"/>
      <c r="ROR29" s="60"/>
      <c r="ROS29" s="60"/>
      <c r="ROT29" s="60"/>
      <c r="ROU29" s="60"/>
      <c r="ROV29" s="60"/>
      <c r="ROW29" s="60"/>
      <c r="ROX29" s="60"/>
      <c r="ROY29" s="60"/>
      <c r="ROZ29" s="60"/>
      <c r="RPA29" s="60"/>
      <c r="RPB29" s="60"/>
      <c r="RPC29" s="60"/>
      <c r="RPD29" s="60"/>
      <c r="RPE29" s="60"/>
      <c r="RPF29" s="60"/>
      <c r="RPG29" s="60"/>
      <c r="RPH29" s="60"/>
      <c r="RPI29" s="60"/>
      <c r="RPJ29" s="60"/>
      <c r="RPK29" s="60"/>
      <c r="RPL29" s="60"/>
      <c r="RPM29" s="60"/>
      <c r="RPN29" s="60"/>
      <c r="RPO29" s="60"/>
      <c r="RPP29" s="60"/>
      <c r="RPQ29" s="60"/>
      <c r="RPR29" s="60"/>
      <c r="RPS29" s="60"/>
      <c r="RPT29" s="60"/>
      <c r="RPU29" s="60"/>
      <c r="RPV29" s="60"/>
      <c r="RPW29" s="60"/>
      <c r="RPX29" s="60"/>
      <c r="RPY29" s="60"/>
      <c r="RPZ29" s="60"/>
      <c r="RQA29" s="60"/>
      <c r="RQB29" s="60"/>
      <c r="RQC29" s="60"/>
      <c r="RQD29" s="60"/>
      <c r="RQE29" s="60"/>
      <c r="RQF29" s="60"/>
      <c r="RQG29" s="60"/>
      <c r="RQH29" s="60"/>
      <c r="RQI29" s="60"/>
      <c r="RQJ29" s="60"/>
      <c r="RQK29" s="60"/>
      <c r="RQL29" s="60"/>
      <c r="RQM29" s="60"/>
      <c r="RQN29" s="60"/>
      <c r="RQO29" s="60"/>
      <c r="RQP29" s="60"/>
      <c r="RQQ29" s="60"/>
      <c r="RQR29" s="60"/>
      <c r="RQS29" s="60"/>
      <c r="RQT29" s="60"/>
      <c r="RQU29" s="60"/>
      <c r="RQV29" s="60"/>
      <c r="RQW29" s="60"/>
      <c r="RQX29" s="60"/>
      <c r="RQY29" s="60"/>
      <c r="RQZ29" s="60"/>
      <c r="RRA29" s="60"/>
      <c r="RRB29" s="60"/>
      <c r="RRC29" s="60"/>
      <c r="RRD29" s="60"/>
      <c r="RRE29" s="60"/>
      <c r="RRF29" s="60"/>
      <c r="RRG29" s="60"/>
      <c r="RRH29" s="60"/>
      <c r="RRI29" s="60"/>
      <c r="RRJ29" s="60"/>
      <c r="RRK29" s="60"/>
      <c r="RRL29" s="60"/>
      <c r="RRM29" s="60"/>
      <c r="RRN29" s="60"/>
      <c r="RRO29" s="60"/>
      <c r="RRP29" s="60"/>
      <c r="RRQ29" s="60"/>
      <c r="RRR29" s="60"/>
      <c r="RRS29" s="60"/>
      <c r="RRT29" s="60"/>
      <c r="RRU29" s="60"/>
      <c r="RRV29" s="60"/>
      <c r="RRW29" s="60"/>
      <c r="RRX29" s="60"/>
      <c r="RRY29" s="60"/>
      <c r="RRZ29" s="60"/>
      <c r="RSA29" s="60"/>
      <c r="RSB29" s="60"/>
      <c r="RSC29" s="60"/>
      <c r="RSD29" s="60"/>
      <c r="RSE29" s="60"/>
      <c r="RSF29" s="60"/>
      <c r="RSG29" s="60"/>
      <c r="RSH29" s="60"/>
      <c r="RSI29" s="60"/>
      <c r="RSJ29" s="60"/>
      <c r="RSK29" s="60"/>
      <c r="RSL29" s="60"/>
      <c r="RSM29" s="60"/>
      <c r="RSN29" s="60"/>
      <c r="RSO29" s="60"/>
      <c r="RSP29" s="60"/>
      <c r="RSQ29" s="60"/>
      <c r="RSR29" s="60"/>
      <c r="RSS29" s="60"/>
      <c r="RST29" s="60"/>
      <c r="RSU29" s="60"/>
      <c r="RSV29" s="60"/>
      <c r="RSW29" s="60"/>
      <c r="RSX29" s="60"/>
      <c r="RSY29" s="60"/>
      <c r="RSZ29" s="60"/>
      <c r="RTA29" s="60"/>
      <c r="RTB29" s="60"/>
      <c r="RTC29" s="60"/>
      <c r="RTD29" s="60"/>
      <c r="RTE29" s="60"/>
      <c r="RTF29" s="60"/>
      <c r="RTG29" s="60"/>
      <c r="RTH29" s="60"/>
      <c r="RTI29" s="60"/>
      <c r="RTJ29" s="60"/>
      <c r="RTK29" s="60"/>
      <c r="RTL29" s="60"/>
      <c r="RTM29" s="60"/>
      <c r="RTN29" s="60"/>
      <c r="RTO29" s="60"/>
      <c r="RTP29" s="60"/>
      <c r="RTQ29" s="60"/>
      <c r="RTR29" s="60"/>
      <c r="RTS29" s="60"/>
      <c r="RTT29" s="60"/>
      <c r="RTU29" s="60"/>
      <c r="RTV29" s="60"/>
      <c r="RTW29" s="60"/>
      <c r="RTX29" s="60"/>
      <c r="RTY29" s="60"/>
      <c r="RTZ29" s="60"/>
      <c r="RUA29" s="60"/>
      <c r="RUB29" s="60"/>
      <c r="RUC29" s="60"/>
      <c r="RUD29" s="60"/>
      <c r="RUE29" s="60"/>
      <c r="RUF29" s="60"/>
      <c r="RUG29" s="60"/>
      <c r="RUH29" s="60"/>
      <c r="RUI29" s="60"/>
      <c r="RUJ29" s="60"/>
      <c r="RUK29" s="60"/>
      <c r="RUL29" s="60"/>
      <c r="RUM29" s="60"/>
      <c r="RUN29" s="60"/>
      <c r="RUO29" s="60"/>
      <c r="RUP29" s="60"/>
      <c r="RUQ29" s="60"/>
      <c r="RUR29" s="60"/>
      <c r="RUS29" s="60"/>
      <c r="RUT29" s="60"/>
      <c r="RUU29" s="60"/>
      <c r="RUV29" s="60"/>
      <c r="RUW29" s="60"/>
      <c r="RUX29" s="60"/>
      <c r="RUY29" s="60"/>
      <c r="RUZ29" s="60"/>
      <c r="RVA29" s="60"/>
      <c r="RVB29" s="60"/>
      <c r="RVC29" s="60"/>
      <c r="RVD29" s="60"/>
      <c r="RVE29" s="60"/>
      <c r="RVF29" s="60"/>
      <c r="RVG29" s="60"/>
      <c r="RVH29" s="60"/>
      <c r="RVI29" s="60"/>
      <c r="RVJ29" s="60"/>
      <c r="RVK29" s="60"/>
      <c r="RVL29" s="60"/>
      <c r="RVM29" s="60"/>
      <c r="RVN29" s="60"/>
      <c r="RVO29" s="60"/>
      <c r="RVP29" s="60"/>
      <c r="RVQ29" s="60"/>
      <c r="RVR29" s="60"/>
      <c r="RVS29" s="60"/>
      <c r="RVT29" s="60"/>
      <c r="RVU29" s="60"/>
      <c r="RVV29" s="60"/>
      <c r="RVW29" s="60"/>
      <c r="RVX29" s="60"/>
      <c r="RVY29" s="60"/>
      <c r="RVZ29" s="60"/>
      <c r="RWA29" s="60"/>
      <c r="RWB29" s="60"/>
      <c r="RWC29" s="60"/>
      <c r="RWD29" s="60"/>
      <c r="RWE29" s="60"/>
      <c r="RWF29" s="60"/>
      <c r="RWG29" s="60"/>
      <c r="RWH29" s="60"/>
      <c r="RWI29" s="60"/>
      <c r="RWJ29" s="60"/>
      <c r="RWK29" s="60"/>
      <c r="RWL29" s="60"/>
      <c r="RWM29" s="60"/>
      <c r="RWN29" s="60"/>
      <c r="RWO29" s="60"/>
      <c r="RWP29" s="60"/>
      <c r="RWQ29" s="60"/>
      <c r="RWR29" s="60"/>
      <c r="RWS29" s="60"/>
      <c r="RWT29" s="60"/>
      <c r="RWU29" s="60"/>
      <c r="RWV29" s="60"/>
      <c r="RWW29" s="60"/>
      <c r="RWX29" s="60"/>
      <c r="RWY29" s="60"/>
      <c r="RWZ29" s="60"/>
      <c r="RXA29" s="60"/>
      <c r="RXB29" s="60"/>
      <c r="RXC29" s="60"/>
      <c r="RXD29" s="60"/>
      <c r="RXE29" s="60"/>
      <c r="RXF29" s="60"/>
      <c r="RXG29" s="60"/>
      <c r="RXH29" s="60"/>
      <c r="RXI29" s="60"/>
      <c r="RXJ29" s="60"/>
      <c r="RXK29" s="60"/>
      <c r="RXL29" s="60"/>
      <c r="RXM29" s="60"/>
      <c r="RXN29" s="60"/>
      <c r="RXO29" s="60"/>
      <c r="RXP29" s="60"/>
      <c r="RXQ29" s="60"/>
      <c r="RXR29" s="60"/>
      <c r="RXS29" s="60"/>
      <c r="RXT29" s="60"/>
      <c r="RXU29" s="60"/>
      <c r="RXV29" s="60"/>
      <c r="RXW29" s="60"/>
      <c r="RXX29" s="60"/>
      <c r="RXY29" s="60"/>
      <c r="RXZ29" s="60"/>
      <c r="RYA29" s="60"/>
      <c r="RYB29" s="60"/>
      <c r="RYC29" s="60"/>
      <c r="RYD29" s="60"/>
      <c r="RYE29" s="60"/>
      <c r="RYF29" s="60"/>
      <c r="RYG29" s="60"/>
      <c r="RYH29" s="60"/>
      <c r="RYI29" s="60"/>
      <c r="RYJ29" s="60"/>
      <c r="RYK29" s="60"/>
      <c r="RYL29" s="60"/>
      <c r="RYM29" s="60"/>
      <c r="RYN29" s="60"/>
      <c r="RYO29" s="60"/>
      <c r="RYP29" s="60"/>
      <c r="RYQ29" s="60"/>
      <c r="RYR29" s="60"/>
      <c r="RYS29" s="60"/>
      <c r="RYT29" s="60"/>
      <c r="RYU29" s="60"/>
      <c r="RYV29" s="60"/>
      <c r="RYW29" s="60"/>
      <c r="RYX29" s="60"/>
      <c r="RYY29" s="60"/>
      <c r="RYZ29" s="60"/>
      <c r="RZA29" s="60"/>
      <c r="RZB29" s="60"/>
      <c r="RZC29" s="60"/>
      <c r="RZD29" s="60"/>
      <c r="RZE29" s="60"/>
      <c r="RZF29" s="60"/>
      <c r="RZG29" s="60"/>
      <c r="RZH29" s="60"/>
      <c r="RZI29" s="60"/>
      <c r="RZJ29" s="60"/>
      <c r="RZK29" s="60"/>
      <c r="RZL29" s="60"/>
      <c r="RZM29" s="60"/>
      <c r="RZN29" s="60"/>
      <c r="RZO29" s="60"/>
      <c r="RZP29" s="60"/>
      <c r="RZQ29" s="60"/>
      <c r="RZR29" s="60"/>
      <c r="RZS29" s="60"/>
      <c r="RZT29" s="60"/>
      <c r="RZU29" s="60"/>
      <c r="RZV29" s="60"/>
      <c r="RZW29" s="60"/>
      <c r="RZX29" s="60"/>
      <c r="RZY29" s="60"/>
      <c r="RZZ29" s="60"/>
      <c r="SAA29" s="60"/>
      <c r="SAB29" s="60"/>
      <c r="SAC29" s="60"/>
      <c r="SAD29" s="60"/>
      <c r="SAE29" s="60"/>
      <c r="SAF29" s="60"/>
      <c r="SAG29" s="60"/>
      <c r="SAH29" s="60"/>
      <c r="SAI29" s="60"/>
      <c r="SAJ29" s="60"/>
      <c r="SAK29" s="60"/>
      <c r="SAL29" s="60"/>
      <c r="SAM29" s="60"/>
      <c r="SAN29" s="60"/>
      <c r="SAO29" s="60"/>
      <c r="SAP29" s="60"/>
      <c r="SAQ29" s="60"/>
      <c r="SAR29" s="60"/>
      <c r="SAS29" s="60"/>
      <c r="SAT29" s="60"/>
      <c r="SAU29" s="60"/>
      <c r="SAV29" s="60"/>
      <c r="SAW29" s="60"/>
      <c r="SAX29" s="60"/>
      <c r="SAY29" s="60"/>
      <c r="SAZ29" s="60"/>
      <c r="SBA29" s="60"/>
      <c r="SBB29" s="60"/>
      <c r="SBC29" s="60"/>
      <c r="SBD29" s="60"/>
      <c r="SBE29" s="60"/>
      <c r="SBF29" s="60"/>
      <c r="SBG29" s="60"/>
      <c r="SBH29" s="60"/>
      <c r="SBI29" s="60"/>
      <c r="SBJ29" s="60"/>
      <c r="SBK29" s="60"/>
      <c r="SBL29" s="60"/>
      <c r="SBM29" s="60"/>
      <c r="SBN29" s="60"/>
      <c r="SBO29" s="60"/>
      <c r="SBP29" s="60"/>
      <c r="SBQ29" s="60"/>
      <c r="SBR29" s="60"/>
      <c r="SBS29" s="60"/>
      <c r="SBT29" s="60"/>
      <c r="SBU29" s="60"/>
      <c r="SBV29" s="60"/>
      <c r="SBW29" s="60"/>
      <c r="SBX29" s="60"/>
      <c r="SBY29" s="60"/>
      <c r="SBZ29" s="60"/>
      <c r="SCA29" s="60"/>
      <c r="SCB29" s="60"/>
      <c r="SCC29" s="60"/>
      <c r="SCD29" s="60"/>
      <c r="SCE29" s="60"/>
      <c r="SCF29" s="60"/>
      <c r="SCG29" s="60"/>
      <c r="SCH29" s="60"/>
      <c r="SCI29" s="60"/>
      <c r="SCJ29" s="60"/>
      <c r="SCK29" s="60"/>
      <c r="SCL29" s="60"/>
      <c r="SCM29" s="60"/>
      <c r="SCN29" s="60"/>
      <c r="SCO29" s="60"/>
      <c r="SCP29" s="60"/>
      <c r="SCQ29" s="60"/>
      <c r="SCR29" s="60"/>
      <c r="SCS29" s="60"/>
      <c r="SCT29" s="60"/>
      <c r="SCU29" s="60"/>
      <c r="SCV29" s="60"/>
      <c r="SCW29" s="60"/>
      <c r="SCX29" s="60"/>
      <c r="SCY29" s="60"/>
      <c r="SCZ29" s="60"/>
      <c r="SDA29" s="60"/>
      <c r="SDB29" s="60"/>
      <c r="SDC29" s="60"/>
      <c r="SDD29" s="60"/>
      <c r="SDE29" s="60"/>
      <c r="SDF29" s="60"/>
      <c r="SDG29" s="60"/>
      <c r="SDH29" s="60"/>
      <c r="SDI29" s="60"/>
      <c r="SDJ29" s="60"/>
      <c r="SDK29" s="60"/>
      <c r="SDL29" s="60"/>
      <c r="SDM29" s="60"/>
      <c r="SDN29" s="60"/>
      <c r="SDO29" s="60"/>
      <c r="SDP29" s="60"/>
      <c r="SDQ29" s="60"/>
      <c r="SDR29" s="60"/>
      <c r="SDS29" s="60"/>
      <c r="SDT29" s="60"/>
      <c r="SDU29" s="60"/>
      <c r="SDV29" s="60"/>
      <c r="SDW29" s="60"/>
      <c r="SDX29" s="60"/>
      <c r="SDY29" s="60"/>
      <c r="SDZ29" s="60"/>
      <c r="SEA29" s="60"/>
      <c r="SEB29" s="60"/>
      <c r="SEC29" s="60"/>
      <c r="SED29" s="60"/>
      <c r="SEE29" s="60"/>
      <c r="SEF29" s="60"/>
      <c r="SEG29" s="60"/>
      <c r="SEH29" s="60"/>
      <c r="SEI29" s="60"/>
      <c r="SEJ29" s="60"/>
      <c r="SEK29" s="60"/>
      <c r="SEL29" s="60"/>
      <c r="SEM29" s="60"/>
      <c r="SEN29" s="60"/>
      <c r="SEO29" s="60"/>
      <c r="SEP29" s="60"/>
      <c r="SEQ29" s="60"/>
      <c r="SER29" s="60"/>
      <c r="SES29" s="60"/>
      <c r="SET29" s="60"/>
      <c r="SEU29" s="60"/>
      <c r="SEV29" s="60"/>
      <c r="SEW29" s="60"/>
      <c r="SEX29" s="60"/>
      <c r="SEY29" s="60"/>
      <c r="SEZ29" s="60"/>
      <c r="SFA29" s="60"/>
      <c r="SFB29" s="60"/>
      <c r="SFC29" s="60"/>
      <c r="SFD29" s="60"/>
      <c r="SFE29" s="60"/>
      <c r="SFF29" s="60"/>
      <c r="SFG29" s="60"/>
      <c r="SFH29" s="60"/>
      <c r="SFI29" s="60"/>
      <c r="SFJ29" s="60"/>
      <c r="SFK29" s="60"/>
      <c r="SFL29" s="60"/>
      <c r="SFM29" s="60"/>
      <c r="SFN29" s="60"/>
      <c r="SFO29" s="60"/>
      <c r="SFP29" s="60"/>
      <c r="SFQ29" s="60"/>
      <c r="SFR29" s="60"/>
      <c r="SFS29" s="60"/>
      <c r="SFT29" s="60"/>
      <c r="SFU29" s="60"/>
      <c r="SFV29" s="60"/>
      <c r="SFW29" s="60"/>
      <c r="SFX29" s="60"/>
      <c r="SFY29" s="60"/>
      <c r="SFZ29" s="60"/>
      <c r="SGA29" s="60"/>
      <c r="SGB29" s="60"/>
      <c r="SGC29" s="60"/>
      <c r="SGD29" s="60"/>
      <c r="SGE29" s="60"/>
      <c r="SGF29" s="60"/>
      <c r="SGG29" s="60"/>
      <c r="SGH29" s="60"/>
      <c r="SGI29" s="60"/>
      <c r="SGJ29" s="60"/>
      <c r="SGK29" s="60"/>
      <c r="SGL29" s="60"/>
      <c r="SGM29" s="60"/>
      <c r="SGN29" s="60"/>
      <c r="SGO29" s="60"/>
      <c r="SGP29" s="60"/>
      <c r="SGQ29" s="60"/>
      <c r="SGR29" s="60"/>
      <c r="SGS29" s="60"/>
      <c r="SGT29" s="60"/>
      <c r="SGU29" s="60"/>
      <c r="SGV29" s="60"/>
      <c r="SGW29" s="60"/>
      <c r="SGX29" s="60"/>
      <c r="SGY29" s="60"/>
      <c r="SGZ29" s="60"/>
      <c r="SHA29" s="60"/>
      <c r="SHB29" s="60"/>
      <c r="SHC29" s="60"/>
      <c r="SHD29" s="60"/>
      <c r="SHE29" s="60"/>
      <c r="SHF29" s="60"/>
      <c r="SHG29" s="60"/>
      <c r="SHH29" s="60"/>
      <c r="SHI29" s="60"/>
      <c r="SHJ29" s="60"/>
      <c r="SHK29" s="60"/>
      <c r="SHL29" s="60"/>
      <c r="SHM29" s="60"/>
      <c r="SHN29" s="60"/>
      <c r="SHO29" s="60"/>
      <c r="SHP29" s="60"/>
      <c r="SHQ29" s="60"/>
      <c r="SHR29" s="60"/>
      <c r="SHS29" s="60"/>
      <c r="SHT29" s="60"/>
      <c r="SHU29" s="60"/>
      <c r="SHV29" s="60"/>
      <c r="SHW29" s="60"/>
      <c r="SHX29" s="60"/>
      <c r="SHY29" s="60"/>
      <c r="SHZ29" s="60"/>
      <c r="SIA29" s="60"/>
      <c r="SIB29" s="60"/>
      <c r="SIC29" s="60"/>
      <c r="SID29" s="60"/>
      <c r="SIE29" s="60"/>
      <c r="SIF29" s="60"/>
      <c r="SIG29" s="60"/>
      <c r="SIH29" s="60"/>
      <c r="SII29" s="60"/>
      <c r="SIJ29" s="60"/>
      <c r="SIK29" s="60"/>
      <c r="SIL29" s="60"/>
      <c r="SIM29" s="60"/>
      <c r="SIN29" s="60"/>
      <c r="SIO29" s="60"/>
      <c r="SIP29" s="60"/>
      <c r="SIQ29" s="60"/>
      <c r="SIR29" s="60"/>
      <c r="SIS29" s="60"/>
      <c r="SIT29" s="60"/>
      <c r="SIU29" s="60"/>
      <c r="SIV29" s="60"/>
      <c r="SIW29" s="60"/>
      <c r="SIX29" s="60"/>
      <c r="SIY29" s="60"/>
      <c r="SIZ29" s="60"/>
      <c r="SJA29" s="60"/>
      <c r="SJB29" s="60"/>
      <c r="SJC29" s="60"/>
      <c r="SJD29" s="60"/>
      <c r="SJE29" s="60"/>
      <c r="SJF29" s="60"/>
      <c r="SJG29" s="60"/>
      <c r="SJH29" s="60"/>
      <c r="SJI29" s="60"/>
      <c r="SJJ29" s="60"/>
      <c r="SJK29" s="60"/>
      <c r="SJL29" s="60"/>
      <c r="SJM29" s="60"/>
      <c r="SJN29" s="60"/>
      <c r="SJO29" s="60"/>
      <c r="SJP29" s="60"/>
      <c r="SJQ29" s="60"/>
      <c r="SJR29" s="60"/>
      <c r="SJS29" s="60"/>
      <c r="SJT29" s="60"/>
      <c r="SJU29" s="60"/>
      <c r="SJV29" s="60"/>
      <c r="SJW29" s="60"/>
      <c r="SJX29" s="60"/>
      <c r="SJY29" s="60"/>
      <c r="SJZ29" s="60"/>
      <c r="SKA29" s="60"/>
      <c r="SKB29" s="60"/>
      <c r="SKC29" s="60"/>
      <c r="SKD29" s="60"/>
      <c r="SKE29" s="60"/>
      <c r="SKF29" s="60"/>
      <c r="SKG29" s="60"/>
      <c r="SKH29" s="60"/>
      <c r="SKI29" s="60"/>
      <c r="SKJ29" s="60"/>
      <c r="SKK29" s="60"/>
      <c r="SKL29" s="60"/>
      <c r="SKM29" s="60"/>
      <c r="SKN29" s="60"/>
      <c r="SKO29" s="60"/>
      <c r="SKP29" s="60"/>
      <c r="SKQ29" s="60"/>
      <c r="SKR29" s="60"/>
      <c r="SKS29" s="60"/>
      <c r="SKT29" s="60"/>
      <c r="SKU29" s="60"/>
      <c r="SKV29" s="60"/>
      <c r="SKW29" s="60"/>
      <c r="SKX29" s="60"/>
      <c r="SKY29" s="60"/>
      <c r="SKZ29" s="60"/>
      <c r="SLA29" s="60"/>
      <c r="SLB29" s="60"/>
      <c r="SLC29" s="60"/>
      <c r="SLD29" s="60"/>
      <c r="SLE29" s="60"/>
      <c r="SLF29" s="60"/>
      <c r="SLG29" s="60"/>
      <c r="SLH29" s="60"/>
      <c r="SLI29" s="60"/>
      <c r="SLJ29" s="60"/>
      <c r="SLK29" s="60"/>
      <c r="SLL29" s="60"/>
      <c r="SLM29" s="60"/>
      <c r="SLN29" s="60"/>
      <c r="SLO29" s="60"/>
      <c r="SLP29" s="60"/>
      <c r="SLQ29" s="60"/>
      <c r="SLR29" s="60"/>
      <c r="SLS29" s="60"/>
      <c r="SLT29" s="60"/>
      <c r="SLU29" s="60"/>
      <c r="SLV29" s="60"/>
      <c r="SLW29" s="60"/>
      <c r="SLX29" s="60"/>
      <c r="SLY29" s="60"/>
      <c r="SLZ29" s="60"/>
      <c r="SMA29" s="60"/>
      <c r="SMB29" s="60"/>
      <c r="SMC29" s="60"/>
      <c r="SMD29" s="60"/>
      <c r="SME29" s="60"/>
      <c r="SMF29" s="60"/>
      <c r="SMG29" s="60"/>
      <c r="SMH29" s="60"/>
      <c r="SMI29" s="60"/>
      <c r="SMJ29" s="60"/>
      <c r="SMK29" s="60"/>
      <c r="SML29" s="60"/>
      <c r="SMM29" s="60"/>
      <c r="SMN29" s="60"/>
      <c r="SMO29" s="60"/>
      <c r="SMP29" s="60"/>
      <c r="SMQ29" s="60"/>
      <c r="SMR29" s="60"/>
      <c r="SMS29" s="60"/>
      <c r="SMT29" s="60"/>
      <c r="SMU29" s="60"/>
      <c r="SMV29" s="60"/>
      <c r="SMW29" s="60"/>
      <c r="SMX29" s="60"/>
      <c r="SMY29" s="60"/>
      <c r="SMZ29" s="60"/>
      <c r="SNA29" s="60"/>
      <c r="SNB29" s="60"/>
      <c r="SNC29" s="60"/>
      <c r="SND29" s="60"/>
      <c r="SNE29" s="60"/>
      <c r="SNF29" s="60"/>
      <c r="SNG29" s="60"/>
      <c r="SNH29" s="60"/>
      <c r="SNI29" s="60"/>
      <c r="SNJ29" s="60"/>
      <c r="SNK29" s="60"/>
      <c r="SNL29" s="60"/>
      <c r="SNM29" s="60"/>
      <c r="SNN29" s="60"/>
      <c r="SNO29" s="60"/>
      <c r="SNP29" s="60"/>
      <c r="SNQ29" s="60"/>
      <c r="SNR29" s="60"/>
      <c r="SNS29" s="60"/>
      <c r="SNT29" s="60"/>
      <c r="SNU29" s="60"/>
      <c r="SNV29" s="60"/>
      <c r="SNW29" s="60"/>
      <c r="SNX29" s="60"/>
      <c r="SNY29" s="60"/>
      <c r="SNZ29" s="60"/>
      <c r="SOA29" s="60"/>
      <c r="SOB29" s="60"/>
      <c r="SOC29" s="60"/>
      <c r="SOD29" s="60"/>
      <c r="SOE29" s="60"/>
      <c r="SOF29" s="60"/>
      <c r="SOG29" s="60"/>
      <c r="SOH29" s="60"/>
      <c r="SOI29" s="60"/>
      <c r="SOJ29" s="60"/>
      <c r="SOK29" s="60"/>
      <c r="SOL29" s="60"/>
      <c r="SOM29" s="60"/>
      <c r="SON29" s="60"/>
      <c r="SOO29" s="60"/>
      <c r="SOP29" s="60"/>
      <c r="SOQ29" s="60"/>
      <c r="SOR29" s="60"/>
      <c r="SOS29" s="60"/>
      <c r="SOT29" s="60"/>
      <c r="SOU29" s="60"/>
      <c r="SOV29" s="60"/>
      <c r="SOW29" s="60"/>
      <c r="SOX29" s="60"/>
      <c r="SOY29" s="60"/>
      <c r="SOZ29" s="60"/>
      <c r="SPA29" s="60"/>
      <c r="SPB29" s="60"/>
      <c r="SPC29" s="60"/>
      <c r="SPD29" s="60"/>
      <c r="SPE29" s="60"/>
      <c r="SPF29" s="60"/>
      <c r="SPG29" s="60"/>
      <c r="SPH29" s="60"/>
      <c r="SPI29" s="60"/>
      <c r="SPJ29" s="60"/>
      <c r="SPK29" s="60"/>
      <c r="SPL29" s="60"/>
      <c r="SPM29" s="60"/>
      <c r="SPN29" s="60"/>
      <c r="SPO29" s="60"/>
      <c r="SPP29" s="60"/>
      <c r="SPQ29" s="60"/>
      <c r="SPR29" s="60"/>
      <c r="SPS29" s="60"/>
      <c r="SPT29" s="60"/>
      <c r="SPU29" s="60"/>
      <c r="SPV29" s="60"/>
      <c r="SPW29" s="60"/>
      <c r="SPX29" s="60"/>
      <c r="SPY29" s="60"/>
      <c r="SPZ29" s="60"/>
      <c r="SQA29" s="60"/>
      <c r="SQB29" s="60"/>
      <c r="SQC29" s="60"/>
      <c r="SQD29" s="60"/>
      <c r="SQE29" s="60"/>
      <c r="SQF29" s="60"/>
      <c r="SQG29" s="60"/>
      <c r="SQH29" s="60"/>
      <c r="SQI29" s="60"/>
      <c r="SQJ29" s="60"/>
      <c r="SQK29" s="60"/>
      <c r="SQL29" s="60"/>
      <c r="SQM29" s="60"/>
      <c r="SQN29" s="60"/>
      <c r="SQO29" s="60"/>
      <c r="SQP29" s="60"/>
      <c r="SQQ29" s="60"/>
      <c r="SQR29" s="60"/>
      <c r="SQS29" s="60"/>
      <c r="SQT29" s="60"/>
      <c r="SQU29" s="60"/>
      <c r="SQV29" s="60"/>
      <c r="SQW29" s="60"/>
      <c r="SQX29" s="60"/>
      <c r="SQY29" s="60"/>
      <c r="SQZ29" s="60"/>
      <c r="SRA29" s="60"/>
      <c r="SRB29" s="60"/>
      <c r="SRC29" s="60"/>
      <c r="SRD29" s="60"/>
      <c r="SRE29" s="60"/>
      <c r="SRF29" s="60"/>
      <c r="SRG29" s="60"/>
      <c r="SRH29" s="60"/>
      <c r="SRI29" s="60"/>
      <c r="SRJ29" s="60"/>
      <c r="SRK29" s="60"/>
      <c r="SRL29" s="60"/>
      <c r="SRM29" s="60"/>
      <c r="SRN29" s="60"/>
      <c r="SRO29" s="60"/>
      <c r="SRP29" s="60"/>
      <c r="SRQ29" s="60"/>
      <c r="SRR29" s="60"/>
      <c r="SRS29" s="60"/>
      <c r="SRT29" s="60"/>
      <c r="SRU29" s="60"/>
      <c r="SRV29" s="60"/>
      <c r="SRW29" s="60"/>
      <c r="SRX29" s="60"/>
      <c r="SRY29" s="60"/>
      <c r="SRZ29" s="60"/>
      <c r="SSA29" s="60"/>
      <c r="SSB29" s="60"/>
      <c r="SSC29" s="60"/>
      <c r="SSD29" s="60"/>
      <c r="SSE29" s="60"/>
      <c r="SSF29" s="60"/>
      <c r="SSG29" s="60"/>
      <c r="SSH29" s="60"/>
      <c r="SSI29" s="60"/>
      <c r="SSJ29" s="60"/>
      <c r="SSK29" s="60"/>
      <c r="SSL29" s="60"/>
      <c r="SSM29" s="60"/>
      <c r="SSN29" s="60"/>
      <c r="SSO29" s="60"/>
      <c r="SSP29" s="60"/>
      <c r="SSQ29" s="60"/>
      <c r="SSR29" s="60"/>
      <c r="SSS29" s="60"/>
      <c r="SST29" s="60"/>
      <c r="SSU29" s="60"/>
      <c r="SSV29" s="60"/>
      <c r="SSW29" s="60"/>
      <c r="SSX29" s="60"/>
      <c r="SSY29" s="60"/>
      <c r="SSZ29" s="60"/>
      <c r="STA29" s="60"/>
      <c r="STB29" s="60"/>
      <c r="STC29" s="60"/>
      <c r="STD29" s="60"/>
      <c r="STE29" s="60"/>
      <c r="STF29" s="60"/>
      <c r="STG29" s="60"/>
      <c r="STH29" s="60"/>
      <c r="STI29" s="60"/>
      <c r="STJ29" s="60"/>
      <c r="STK29" s="60"/>
      <c r="STL29" s="60"/>
      <c r="STM29" s="60"/>
      <c r="STN29" s="60"/>
      <c r="STO29" s="60"/>
      <c r="STP29" s="60"/>
      <c r="STQ29" s="60"/>
      <c r="STR29" s="60"/>
      <c r="STS29" s="60"/>
      <c r="STT29" s="60"/>
      <c r="STU29" s="60"/>
      <c r="STV29" s="60"/>
      <c r="STW29" s="60"/>
      <c r="STX29" s="60"/>
      <c r="STY29" s="60"/>
      <c r="STZ29" s="60"/>
      <c r="SUA29" s="60"/>
      <c r="SUB29" s="60"/>
      <c r="SUC29" s="60"/>
      <c r="SUD29" s="60"/>
      <c r="SUE29" s="60"/>
      <c r="SUF29" s="60"/>
      <c r="SUG29" s="60"/>
      <c r="SUH29" s="60"/>
      <c r="SUI29" s="60"/>
      <c r="SUJ29" s="60"/>
      <c r="SUK29" s="60"/>
      <c r="SUL29" s="60"/>
      <c r="SUM29" s="60"/>
      <c r="SUN29" s="60"/>
      <c r="SUO29" s="60"/>
      <c r="SUP29" s="60"/>
      <c r="SUQ29" s="60"/>
      <c r="SUR29" s="60"/>
      <c r="SUS29" s="60"/>
      <c r="SUT29" s="60"/>
      <c r="SUU29" s="60"/>
      <c r="SUV29" s="60"/>
      <c r="SUW29" s="60"/>
      <c r="SUX29" s="60"/>
      <c r="SUY29" s="60"/>
      <c r="SUZ29" s="60"/>
      <c r="SVA29" s="60"/>
      <c r="SVB29" s="60"/>
      <c r="SVC29" s="60"/>
      <c r="SVD29" s="60"/>
      <c r="SVE29" s="60"/>
      <c r="SVF29" s="60"/>
      <c r="SVG29" s="60"/>
      <c r="SVH29" s="60"/>
      <c r="SVI29" s="60"/>
      <c r="SVJ29" s="60"/>
      <c r="SVK29" s="60"/>
      <c r="SVL29" s="60"/>
      <c r="SVM29" s="60"/>
      <c r="SVN29" s="60"/>
      <c r="SVO29" s="60"/>
      <c r="SVP29" s="60"/>
      <c r="SVQ29" s="60"/>
      <c r="SVR29" s="60"/>
      <c r="SVS29" s="60"/>
      <c r="SVT29" s="60"/>
      <c r="SVU29" s="60"/>
      <c r="SVV29" s="60"/>
      <c r="SVW29" s="60"/>
      <c r="SVX29" s="60"/>
      <c r="SVY29" s="60"/>
      <c r="SVZ29" s="60"/>
      <c r="SWA29" s="60"/>
      <c r="SWB29" s="60"/>
      <c r="SWC29" s="60"/>
      <c r="SWD29" s="60"/>
      <c r="SWE29" s="60"/>
      <c r="SWF29" s="60"/>
      <c r="SWG29" s="60"/>
      <c r="SWH29" s="60"/>
      <c r="SWI29" s="60"/>
      <c r="SWJ29" s="60"/>
      <c r="SWK29" s="60"/>
      <c r="SWL29" s="60"/>
      <c r="SWM29" s="60"/>
      <c r="SWN29" s="60"/>
      <c r="SWO29" s="60"/>
      <c r="SWP29" s="60"/>
      <c r="SWQ29" s="60"/>
      <c r="SWR29" s="60"/>
      <c r="SWS29" s="60"/>
      <c r="SWT29" s="60"/>
      <c r="SWU29" s="60"/>
      <c r="SWV29" s="60"/>
      <c r="SWW29" s="60"/>
      <c r="SWX29" s="60"/>
      <c r="SWY29" s="60"/>
      <c r="SWZ29" s="60"/>
      <c r="SXA29" s="60"/>
      <c r="SXB29" s="60"/>
      <c r="SXC29" s="60"/>
      <c r="SXD29" s="60"/>
      <c r="SXE29" s="60"/>
      <c r="SXF29" s="60"/>
      <c r="SXG29" s="60"/>
      <c r="SXH29" s="60"/>
      <c r="SXI29" s="60"/>
      <c r="SXJ29" s="60"/>
      <c r="SXK29" s="60"/>
      <c r="SXL29" s="60"/>
      <c r="SXM29" s="60"/>
      <c r="SXN29" s="60"/>
      <c r="SXO29" s="60"/>
      <c r="SXP29" s="60"/>
      <c r="SXQ29" s="60"/>
      <c r="SXR29" s="60"/>
      <c r="SXS29" s="60"/>
      <c r="SXT29" s="60"/>
      <c r="SXU29" s="60"/>
      <c r="SXV29" s="60"/>
      <c r="SXW29" s="60"/>
      <c r="SXX29" s="60"/>
      <c r="SXY29" s="60"/>
      <c r="SXZ29" s="60"/>
      <c r="SYA29" s="60"/>
      <c r="SYB29" s="60"/>
      <c r="SYC29" s="60"/>
      <c r="SYD29" s="60"/>
      <c r="SYE29" s="60"/>
      <c r="SYF29" s="60"/>
      <c r="SYG29" s="60"/>
      <c r="SYH29" s="60"/>
      <c r="SYI29" s="60"/>
      <c r="SYJ29" s="60"/>
      <c r="SYK29" s="60"/>
      <c r="SYL29" s="60"/>
      <c r="SYM29" s="60"/>
      <c r="SYN29" s="60"/>
      <c r="SYO29" s="60"/>
      <c r="SYP29" s="60"/>
      <c r="SYQ29" s="60"/>
      <c r="SYR29" s="60"/>
      <c r="SYS29" s="60"/>
      <c r="SYT29" s="60"/>
      <c r="SYU29" s="60"/>
      <c r="SYV29" s="60"/>
      <c r="SYW29" s="60"/>
      <c r="SYX29" s="60"/>
      <c r="SYY29" s="60"/>
      <c r="SYZ29" s="60"/>
      <c r="SZA29" s="60"/>
      <c r="SZB29" s="60"/>
      <c r="SZC29" s="60"/>
      <c r="SZD29" s="60"/>
      <c r="SZE29" s="60"/>
      <c r="SZF29" s="60"/>
      <c r="SZG29" s="60"/>
      <c r="SZH29" s="60"/>
      <c r="SZI29" s="60"/>
      <c r="SZJ29" s="60"/>
      <c r="SZK29" s="60"/>
      <c r="SZL29" s="60"/>
      <c r="SZM29" s="60"/>
      <c r="SZN29" s="60"/>
      <c r="SZO29" s="60"/>
      <c r="SZP29" s="60"/>
      <c r="SZQ29" s="60"/>
      <c r="SZR29" s="60"/>
      <c r="SZS29" s="60"/>
      <c r="SZT29" s="60"/>
      <c r="SZU29" s="60"/>
      <c r="SZV29" s="60"/>
      <c r="SZW29" s="60"/>
      <c r="SZX29" s="60"/>
      <c r="SZY29" s="60"/>
      <c r="SZZ29" s="60"/>
      <c r="TAA29" s="60"/>
      <c r="TAB29" s="60"/>
      <c r="TAC29" s="60"/>
      <c r="TAD29" s="60"/>
      <c r="TAE29" s="60"/>
      <c r="TAF29" s="60"/>
      <c r="TAG29" s="60"/>
      <c r="TAH29" s="60"/>
      <c r="TAI29" s="60"/>
      <c r="TAJ29" s="60"/>
      <c r="TAK29" s="60"/>
      <c r="TAL29" s="60"/>
      <c r="TAM29" s="60"/>
      <c r="TAN29" s="60"/>
      <c r="TAO29" s="60"/>
      <c r="TAP29" s="60"/>
      <c r="TAQ29" s="60"/>
      <c r="TAR29" s="60"/>
      <c r="TAS29" s="60"/>
      <c r="TAT29" s="60"/>
      <c r="TAU29" s="60"/>
      <c r="TAV29" s="60"/>
      <c r="TAW29" s="60"/>
      <c r="TAX29" s="60"/>
      <c r="TAY29" s="60"/>
      <c r="TAZ29" s="60"/>
      <c r="TBA29" s="60"/>
      <c r="TBB29" s="60"/>
      <c r="TBC29" s="60"/>
      <c r="TBD29" s="60"/>
      <c r="TBE29" s="60"/>
      <c r="TBF29" s="60"/>
      <c r="TBG29" s="60"/>
      <c r="TBH29" s="60"/>
      <c r="TBI29" s="60"/>
      <c r="TBJ29" s="60"/>
      <c r="TBK29" s="60"/>
      <c r="TBL29" s="60"/>
      <c r="TBM29" s="60"/>
      <c r="TBN29" s="60"/>
      <c r="TBO29" s="60"/>
      <c r="TBP29" s="60"/>
      <c r="TBQ29" s="60"/>
      <c r="TBR29" s="60"/>
      <c r="TBS29" s="60"/>
      <c r="TBT29" s="60"/>
      <c r="TBU29" s="60"/>
      <c r="TBV29" s="60"/>
      <c r="TBW29" s="60"/>
      <c r="TBX29" s="60"/>
      <c r="TBY29" s="60"/>
      <c r="TBZ29" s="60"/>
      <c r="TCA29" s="60"/>
      <c r="TCB29" s="60"/>
      <c r="TCC29" s="60"/>
      <c r="TCD29" s="60"/>
      <c r="TCE29" s="60"/>
      <c r="TCF29" s="60"/>
      <c r="TCG29" s="60"/>
      <c r="TCH29" s="60"/>
      <c r="TCI29" s="60"/>
      <c r="TCJ29" s="60"/>
      <c r="TCK29" s="60"/>
      <c r="TCL29" s="60"/>
      <c r="TCM29" s="60"/>
      <c r="TCN29" s="60"/>
      <c r="TCO29" s="60"/>
      <c r="TCP29" s="60"/>
      <c r="TCQ29" s="60"/>
      <c r="TCR29" s="60"/>
      <c r="TCS29" s="60"/>
      <c r="TCT29" s="60"/>
      <c r="TCU29" s="60"/>
      <c r="TCV29" s="60"/>
      <c r="TCW29" s="60"/>
      <c r="TCX29" s="60"/>
      <c r="TCY29" s="60"/>
      <c r="TCZ29" s="60"/>
      <c r="TDA29" s="60"/>
      <c r="TDB29" s="60"/>
      <c r="TDC29" s="60"/>
      <c r="TDD29" s="60"/>
      <c r="TDE29" s="60"/>
      <c r="TDF29" s="60"/>
      <c r="TDG29" s="60"/>
      <c r="TDH29" s="60"/>
      <c r="TDI29" s="60"/>
      <c r="TDJ29" s="60"/>
      <c r="TDK29" s="60"/>
      <c r="TDL29" s="60"/>
      <c r="TDM29" s="60"/>
      <c r="TDN29" s="60"/>
      <c r="TDO29" s="60"/>
      <c r="TDP29" s="60"/>
      <c r="TDQ29" s="60"/>
      <c r="TDR29" s="60"/>
      <c r="TDS29" s="60"/>
      <c r="TDT29" s="60"/>
      <c r="TDU29" s="60"/>
      <c r="TDV29" s="60"/>
      <c r="TDW29" s="60"/>
      <c r="TDX29" s="60"/>
      <c r="TDY29" s="60"/>
      <c r="TDZ29" s="60"/>
      <c r="TEA29" s="60"/>
      <c r="TEB29" s="60"/>
      <c r="TEC29" s="60"/>
      <c r="TED29" s="60"/>
      <c r="TEE29" s="60"/>
      <c r="TEF29" s="60"/>
      <c r="TEG29" s="60"/>
      <c r="TEH29" s="60"/>
      <c r="TEI29" s="60"/>
      <c r="TEJ29" s="60"/>
      <c r="TEK29" s="60"/>
      <c r="TEL29" s="60"/>
      <c r="TEM29" s="60"/>
      <c r="TEN29" s="60"/>
      <c r="TEO29" s="60"/>
      <c r="TEP29" s="60"/>
      <c r="TEQ29" s="60"/>
      <c r="TER29" s="60"/>
      <c r="TES29" s="60"/>
      <c r="TET29" s="60"/>
      <c r="TEU29" s="60"/>
      <c r="TEV29" s="60"/>
      <c r="TEW29" s="60"/>
      <c r="TEX29" s="60"/>
      <c r="TEY29" s="60"/>
      <c r="TEZ29" s="60"/>
      <c r="TFA29" s="60"/>
      <c r="TFB29" s="60"/>
      <c r="TFC29" s="60"/>
      <c r="TFD29" s="60"/>
      <c r="TFE29" s="60"/>
      <c r="TFF29" s="60"/>
      <c r="TFG29" s="60"/>
      <c r="TFH29" s="60"/>
      <c r="TFI29" s="60"/>
      <c r="TFJ29" s="60"/>
      <c r="TFK29" s="60"/>
      <c r="TFL29" s="60"/>
      <c r="TFM29" s="60"/>
      <c r="TFN29" s="60"/>
      <c r="TFO29" s="60"/>
      <c r="TFP29" s="60"/>
      <c r="TFQ29" s="60"/>
      <c r="TFR29" s="60"/>
      <c r="TFS29" s="60"/>
      <c r="TFT29" s="60"/>
      <c r="TFU29" s="60"/>
      <c r="TFV29" s="60"/>
      <c r="TFW29" s="60"/>
      <c r="TFX29" s="60"/>
      <c r="TFY29" s="60"/>
      <c r="TFZ29" s="60"/>
      <c r="TGA29" s="60"/>
      <c r="TGB29" s="60"/>
      <c r="TGC29" s="60"/>
      <c r="TGD29" s="60"/>
      <c r="TGE29" s="60"/>
      <c r="TGF29" s="60"/>
      <c r="TGG29" s="60"/>
      <c r="TGH29" s="60"/>
      <c r="TGI29" s="60"/>
      <c r="TGJ29" s="60"/>
      <c r="TGK29" s="60"/>
      <c r="TGL29" s="60"/>
      <c r="TGM29" s="60"/>
      <c r="TGN29" s="60"/>
      <c r="TGO29" s="60"/>
      <c r="TGP29" s="60"/>
      <c r="TGQ29" s="60"/>
      <c r="TGR29" s="60"/>
      <c r="TGS29" s="60"/>
      <c r="TGT29" s="60"/>
      <c r="TGU29" s="60"/>
      <c r="TGV29" s="60"/>
      <c r="TGW29" s="60"/>
      <c r="TGX29" s="60"/>
      <c r="TGY29" s="60"/>
      <c r="TGZ29" s="60"/>
      <c r="THA29" s="60"/>
      <c r="THB29" s="60"/>
      <c r="THC29" s="60"/>
      <c r="THD29" s="60"/>
      <c r="THE29" s="60"/>
      <c r="THF29" s="60"/>
      <c r="THG29" s="60"/>
      <c r="THH29" s="60"/>
      <c r="THI29" s="60"/>
      <c r="THJ29" s="60"/>
      <c r="THK29" s="60"/>
      <c r="THL29" s="60"/>
      <c r="THM29" s="60"/>
      <c r="THN29" s="60"/>
      <c r="THO29" s="60"/>
      <c r="THP29" s="60"/>
      <c r="THQ29" s="60"/>
      <c r="THR29" s="60"/>
      <c r="THS29" s="60"/>
      <c r="THT29" s="60"/>
      <c r="THU29" s="60"/>
      <c r="THV29" s="60"/>
      <c r="THW29" s="60"/>
      <c r="THX29" s="60"/>
      <c r="THY29" s="60"/>
      <c r="THZ29" s="60"/>
      <c r="TIA29" s="60"/>
      <c r="TIB29" s="60"/>
      <c r="TIC29" s="60"/>
      <c r="TID29" s="60"/>
      <c r="TIE29" s="60"/>
      <c r="TIF29" s="60"/>
      <c r="TIG29" s="60"/>
      <c r="TIH29" s="60"/>
      <c r="TII29" s="60"/>
      <c r="TIJ29" s="60"/>
      <c r="TIK29" s="60"/>
      <c r="TIL29" s="60"/>
      <c r="TIM29" s="60"/>
      <c r="TIN29" s="60"/>
      <c r="TIO29" s="60"/>
      <c r="TIP29" s="60"/>
      <c r="TIQ29" s="60"/>
      <c r="TIR29" s="60"/>
      <c r="TIS29" s="60"/>
      <c r="TIT29" s="60"/>
      <c r="TIU29" s="60"/>
      <c r="TIV29" s="60"/>
      <c r="TIW29" s="60"/>
      <c r="TIX29" s="60"/>
      <c r="TIY29" s="60"/>
      <c r="TIZ29" s="60"/>
      <c r="TJA29" s="60"/>
      <c r="TJB29" s="60"/>
      <c r="TJC29" s="60"/>
      <c r="TJD29" s="60"/>
      <c r="TJE29" s="60"/>
      <c r="TJF29" s="60"/>
      <c r="TJG29" s="60"/>
      <c r="TJH29" s="60"/>
      <c r="TJI29" s="60"/>
      <c r="TJJ29" s="60"/>
      <c r="TJK29" s="60"/>
      <c r="TJL29" s="60"/>
      <c r="TJM29" s="60"/>
      <c r="TJN29" s="60"/>
      <c r="TJO29" s="60"/>
      <c r="TJP29" s="60"/>
      <c r="TJQ29" s="60"/>
      <c r="TJR29" s="60"/>
      <c r="TJS29" s="60"/>
      <c r="TJT29" s="60"/>
      <c r="TJU29" s="60"/>
      <c r="TJV29" s="60"/>
      <c r="TJW29" s="60"/>
      <c r="TJX29" s="60"/>
      <c r="TJY29" s="60"/>
      <c r="TJZ29" s="60"/>
      <c r="TKA29" s="60"/>
      <c r="TKB29" s="60"/>
      <c r="TKC29" s="60"/>
      <c r="TKD29" s="60"/>
      <c r="TKE29" s="60"/>
      <c r="TKF29" s="60"/>
      <c r="TKG29" s="60"/>
      <c r="TKH29" s="60"/>
      <c r="TKI29" s="60"/>
      <c r="TKJ29" s="60"/>
      <c r="TKK29" s="60"/>
      <c r="TKL29" s="60"/>
      <c r="TKM29" s="60"/>
      <c r="TKN29" s="60"/>
      <c r="TKO29" s="60"/>
      <c r="TKP29" s="60"/>
      <c r="TKQ29" s="60"/>
      <c r="TKR29" s="60"/>
      <c r="TKS29" s="60"/>
      <c r="TKT29" s="60"/>
      <c r="TKU29" s="60"/>
      <c r="TKV29" s="60"/>
      <c r="TKW29" s="60"/>
      <c r="TKX29" s="60"/>
      <c r="TKY29" s="60"/>
      <c r="TKZ29" s="60"/>
      <c r="TLA29" s="60"/>
      <c r="TLB29" s="60"/>
      <c r="TLC29" s="60"/>
      <c r="TLD29" s="60"/>
      <c r="TLE29" s="60"/>
      <c r="TLF29" s="60"/>
      <c r="TLG29" s="60"/>
      <c r="TLH29" s="60"/>
      <c r="TLI29" s="60"/>
      <c r="TLJ29" s="60"/>
      <c r="TLK29" s="60"/>
      <c r="TLL29" s="60"/>
      <c r="TLM29" s="60"/>
      <c r="TLN29" s="60"/>
      <c r="TLO29" s="60"/>
      <c r="TLP29" s="60"/>
      <c r="TLQ29" s="60"/>
      <c r="TLR29" s="60"/>
      <c r="TLS29" s="60"/>
      <c r="TLT29" s="60"/>
      <c r="TLU29" s="60"/>
      <c r="TLV29" s="60"/>
      <c r="TLW29" s="60"/>
      <c r="TLX29" s="60"/>
      <c r="TLY29" s="60"/>
      <c r="TLZ29" s="60"/>
      <c r="TMA29" s="60"/>
      <c r="TMB29" s="60"/>
      <c r="TMC29" s="60"/>
      <c r="TMD29" s="60"/>
      <c r="TME29" s="60"/>
      <c r="TMF29" s="60"/>
      <c r="TMG29" s="60"/>
      <c r="TMH29" s="60"/>
      <c r="TMI29" s="60"/>
      <c r="TMJ29" s="60"/>
      <c r="TMK29" s="60"/>
      <c r="TML29" s="60"/>
      <c r="TMM29" s="60"/>
      <c r="TMN29" s="60"/>
      <c r="TMO29" s="60"/>
      <c r="TMP29" s="60"/>
      <c r="TMQ29" s="60"/>
      <c r="TMR29" s="60"/>
      <c r="TMS29" s="60"/>
      <c r="TMT29" s="60"/>
      <c r="TMU29" s="60"/>
      <c r="TMV29" s="60"/>
      <c r="TMW29" s="60"/>
      <c r="TMX29" s="60"/>
      <c r="TMY29" s="60"/>
      <c r="TMZ29" s="60"/>
      <c r="TNA29" s="60"/>
      <c r="TNB29" s="60"/>
      <c r="TNC29" s="60"/>
      <c r="TND29" s="60"/>
      <c r="TNE29" s="60"/>
      <c r="TNF29" s="60"/>
      <c r="TNG29" s="60"/>
      <c r="TNH29" s="60"/>
      <c r="TNI29" s="60"/>
      <c r="TNJ29" s="60"/>
      <c r="TNK29" s="60"/>
      <c r="TNL29" s="60"/>
      <c r="TNM29" s="60"/>
      <c r="TNN29" s="60"/>
      <c r="TNO29" s="60"/>
      <c r="TNP29" s="60"/>
      <c r="TNQ29" s="60"/>
      <c r="TNR29" s="60"/>
      <c r="TNS29" s="60"/>
      <c r="TNT29" s="60"/>
      <c r="TNU29" s="60"/>
      <c r="TNV29" s="60"/>
      <c r="TNW29" s="60"/>
      <c r="TNX29" s="60"/>
      <c r="TNY29" s="60"/>
      <c r="TNZ29" s="60"/>
      <c r="TOA29" s="60"/>
      <c r="TOB29" s="60"/>
      <c r="TOC29" s="60"/>
      <c r="TOD29" s="60"/>
      <c r="TOE29" s="60"/>
      <c r="TOF29" s="60"/>
      <c r="TOG29" s="60"/>
      <c r="TOH29" s="60"/>
      <c r="TOI29" s="60"/>
      <c r="TOJ29" s="60"/>
      <c r="TOK29" s="60"/>
      <c r="TOL29" s="60"/>
      <c r="TOM29" s="60"/>
      <c r="TON29" s="60"/>
      <c r="TOO29" s="60"/>
      <c r="TOP29" s="60"/>
      <c r="TOQ29" s="60"/>
      <c r="TOR29" s="60"/>
      <c r="TOS29" s="60"/>
      <c r="TOT29" s="60"/>
      <c r="TOU29" s="60"/>
      <c r="TOV29" s="60"/>
      <c r="TOW29" s="60"/>
      <c r="TOX29" s="60"/>
      <c r="TOY29" s="60"/>
      <c r="TOZ29" s="60"/>
      <c r="TPA29" s="60"/>
      <c r="TPB29" s="60"/>
      <c r="TPC29" s="60"/>
      <c r="TPD29" s="60"/>
      <c r="TPE29" s="60"/>
      <c r="TPF29" s="60"/>
      <c r="TPG29" s="60"/>
      <c r="TPH29" s="60"/>
      <c r="TPI29" s="60"/>
      <c r="TPJ29" s="60"/>
      <c r="TPK29" s="60"/>
      <c r="TPL29" s="60"/>
      <c r="TPM29" s="60"/>
      <c r="TPN29" s="60"/>
      <c r="TPO29" s="60"/>
      <c r="TPP29" s="60"/>
      <c r="TPQ29" s="60"/>
      <c r="TPR29" s="60"/>
      <c r="TPS29" s="60"/>
      <c r="TPT29" s="60"/>
      <c r="TPU29" s="60"/>
      <c r="TPV29" s="60"/>
      <c r="TPW29" s="60"/>
      <c r="TPX29" s="60"/>
      <c r="TPY29" s="60"/>
      <c r="TPZ29" s="60"/>
      <c r="TQA29" s="60"/>
      <c r="TQB29" s="60"/>
      <c r="TQC29" s="60"/>
      <c r="TQD29" s="60"/>
      <c r="TQE29" s="60"/>
      <c r="TQF29" s="60"/>
      <c r="TQG29" s="60"/>
      <c r="TQH29" s="60"/>
      <c r="TQI29" s="60"/>
      <c r="TQJ29" s="60"/>
      <c r="TQK29" s="60"/>
      <c r="TQL29" s="60"/>
      <c r="TQM29" s="60"/>
      <c r="TQN29" s="60"/>
      <c r="TQO29" s="60"/>
      <c r="TQP29" s="60"/>
      <c r="TQQ29" s="60"/>
      <c r="TQR29" s="60"/>
      <c r="TQS29" s="60"/>
      <c r="TQT29" s="60"/>
      <c r="TQU29" s="60"/>
      <c r="TQV29" s="60"/>
      <c r="TQW29" s="60"/>
      <c r="TQX29" s="60"/>
      <c r="TQY29" s="60"/>
      <c r="TQZ29" s="60"/>
      <c r="TRA29" s="60"/>
      <c r="TRB29" s="60"/>
      <c r="TRC29" s="60"/>
      <c r="TRD29" s="60"/>
      <c r="TRE29" s="60"/>
      <c r="TRF29" s="60"/>
      <c r="TRG29" s="60"/>
      <c r="TRH29" s="60"/>
      <c r="TRI29" s="60"/>
      <c r="TRJ29" s="60"/>
      <c r="TRK29" s="60"/>
      <c r="TRL29" s="60"/>
      <c r="TRM29" s="60"/>
      <c r="TRN29" s="60"/>
      <c r="TRO29" s="60"/>
      <c r="TRP29" s="60"/>
      <c r="TRQ29" s="60"/>
      <c r="TRR29" s="60"/>
      <c r="TRS29" s="60"/>
      <c r="TRT29" s="60"/>
      <c r="TRU29" s="60"/>
      <c r="TRV29" s="60"/>
      <c r="TRW29" s="60"/>
      <c r="TRX29" s="60"/>
      <c r="TRY29" s="60"/>
      <c r="TRZ29" s="60"/>
      <c r="TSA29" s="60"/>
      <c r="TSB29" s="60"/>
      <c r="TSC29" s="60"/>
      <c r="TSD29" s="60"/>
      <c r="TSE29" s="60"/>
      <c r="TSF29" s="60"/>
      <c r="TSG29" s="60"/>
      <c r="TSH29" s="60"/>
      <c r="TSI29" s="60"/>
      <c r="TSJ29" s="60"/>
      <c r="TSK29" s="60"/>
      <c r="TSL29" s="60"/>
      <c r="TSM29" s="60"/>
      <c r="TSN29" s="60"/>
      <c r="TSO29" s="60"/>
      <c r="TSP29" s="60"/>
      <c r="TSQ29" s="60"/>
      <c r="TSR29" s="60"/>
      <c r="TSS29" s="60"/>
      <c r="TST29" s="60"/>
      <c r="TSU29" s="60"/>
      <c r="TSV29" s="60"/>
      <c r="TSW29" s="60"/>
      <c r="TSX29" s="60"/>
      <c r="TSY29" s="60"/>
      <c r="TSZ29" s="60"/>
      <c r="TTA29" s="60"/>
      <c r="TTB29" s="60"/>
      <c r="TTC29" s="60"/>
      <c r="TTD29" s="60"/>
      <c r="TTE29" s="60"/>
      <c r="TTF29" s="60"/>
      <c r="TTG29" s="60"/>
      <c r="TTH29" s="60"/>
      <c r="TTI29" s="60"/>
      <c r="TTJ29" s="60"/>
      <c r="TTK29" s="60"/>
      <c r="TTL29" s="60"/>
      <c r="TTM29" s="60"/>
      <c r="TTN29" s="60"/>
      <c r="TTO29" s="60"/>
      <c r="TTP29" s="60"/>
      <c r="TTQ29" s="60"/>
      <c r="TTR29" s="60"/>
      <c r="TTS29" s="60"/>
      <c r="TTT29" s="60"/>
      <c r="TTU29" s="60"/>
      <c r="TTV29" s="60"/>
      <c r="TTW29" s="60"/>
      <c r="TTX29" s="60"/>
      <c r="TTY29" s="60"/>
      <c r="TTZ29" s="60"/>
      <c r="TUA29" s="60"/>
      <c r="TUB29" s="60"/>
      <c r="TUC29" s="60"/>
      <c r="TUD29" s="60"/>
      <c r="TUE29" s="60"/>
      <c r="TUF29" s="60"/>
      <c r="TUG29" s="60"/>
      <c r="TUH29" s="60"/>
      <c r="TUI29" s="60"/>
      <c r="TUJ29" s="60"/>
      <c r="TUK29" s="60"/>
      <c r="TUL29" s="60"/>
      <c r="TUM29" s="60"/>
      <c r="TUN29" s="60"/>
      <c r="TUO29" s="60"/>
      <c r="TUP29" s="60"/>
      <c r="TUQ29" s="60"/>
      <c r="TUR29" s="60"/>
      <c r="TUS29" s="60"/>
      <c r="TUT29" s="60"/>
      <c r="TUU29" s="60"/>
      <c r="TUV29" s="60"/>
      <c r="TUW29" s="60"/>
      <c r="TUX29" s="60"/>
      <c r="TUY29" s="60"/>
      <c r="TUZ29" s="60"/>
      <c r="TVA29" s="60"/>
      <c r="TVB29" s="60"/>
      <c r="TVC29" s="60"/>
      <c r="TVD29" s="60"/>
      <c r="TVE29" s="60"/>
      <c r="TVF29" s="60"/>
      <c r="TVG29" s="60"/>
      <c r="TVH29" s="60"/>
      <c r="TVI29" s="60"/>
      <c r="TVJ29" s="60"/>
      <c r="TVK29" s="60"/>
      <c r="TVL29" s="60"/>
      <c r="TVM29" s="60"/>
      <c r="TVN29" s="60"/>
      <c r="TVO29" s="60"/>
      <c r="TVP29" s="60"/>
      <c r="TVQ29" s="60"/>
      <c r="TVR29" s="60"/>
      <c r="TVS29" s="60"/>
      <c r="TVT29" s="60"/>
      <c r="TVU29" s="60"/>
      <c r="TVV29" s="60"/>
      <c r="TVW29" s="60"/>
      <c r="TVX29" s="60"/>
      <c r="TVY29" s="60"/>
      <c r="TVZ29" s="60"/>
      <c r="TWA29" s="60"/>
      <c r="TWB29" s="60"/>
      <c r="TWC29" s="60"/>
      <c r="TWD29" s="60"/>
      <c r="TWE29" s="60"/>
      <c r="TWF29" s="60"/>
      <c r="TWG29" s="60"/>
      <c r="TWH29" s="60"/>
      <c r="TWI29" s="60"/>
      <c r="TWJ29" s="60"/>
      <c r="TWK29" s="60"/>
      <c r="TWL29" s="60"/>
      <c r="TWM29" s="60"/>
      <c r="TWN29" s="60"/>
      <c r="TWO29" s="60"/>
      <c r="TWP29" s="60"/>
      <c r="TWQ29" s="60"/>
      <c r="TWR29" s="60"/>
      <c r="TWS29" s="60"/>
      <c r="TWT29" s="60"/>
      <c r="TWU29" s="60"/>
      <c r="TWV29" s="60"/>
      <c r="TWW29" s="60"/>
      <c r="TWX29" s="60"/>
      <c r="TWY29" s="60"/>
      <c r="TWZ29" s="60"/>
      <c r="TXA29" s="60"/>
      <c r="TXB29" s="60"/>
      <c r="TXC29" s="60"/>
      <c r="TXD29" s="60"/>
      <c r="TXE29" s="60"/>
      <c r="TXF29" s="60"/>
      <c r="TXG29" s="60"/>
      <c r="TXH29" s="60"/>
      <c r="TXI29" s="60"/>
      <c r="TXJ29" s="60"/>
      <c r="TXK29" s="60"/>
      <c r="TXL29" s="60"/>
      <c r="TXM29" s="60"/>
      <c r="TXN29" s="60"/>
      <c r="TXO29" s="60"/>
      <c r="TXP29" s="60"/>
      <c r="TXQ29" s="60"/>
      <c r="TXR29" s="60"/>
      <c r="TXS29" s="60"/>
      <c r="TXT29" s="60"/>
      <c r="TXU29" s="60"/>
      <c r="TXV29" s="60"/>
      <c r="TXW29" s="60"/>
      <c r="TXX29" s="60"/>
      <c r="TXY29" s="60"/>
      <c r="TXZ29" s="60"/>
      <c r="TYA29" s="60"/>
      <c r="TYB29" s="60"/>
      <c r="TYC29" s="60"/>
      <c r="TYD29" s="60"/>
      <c r="TYE29" s="60"/>
      <c r="TYF29" s="60"/>
      <c r="TYG29" s="60"/>
      <c r="TYH29" s="60"/>
      <c r="TYI29" s="60"/>
      <c r="TYJ29" s="60"/>
      <c r="TYK29" s="60"/>
      <c r="TYL29" s="60"/>
      <c r="TYM29" s="60"/>
      <c r="TYN29" s="60"/>
      <c r="TYO29" s="60"/>
      <c r="TYP29" s="60"/>
      <c r="TYQ29" s="60"/>
      <c r="TYR29" s="60"/>
      <c r="TYS29" s="60"/>
      <c r="TYT29" s="60"/>
      <c r="TYU29" s="60"/>
      <c r="TYV29" s="60"/>
      <c r="TYW29" s="60"/>
      <c r="TYX29" s="60"/>
      <c r="TYY29" s="60"/>
      <c r="TYZ29" s="60"/>
      <c r="TZA29" s="60"/>
      <c r="TZB29" s="60"/>
      <c r="TZC29" s="60"/>
      <c r="TZD29" s="60"/>
      <c r="TZE29" s="60"/>
      <c r="TZF29" s="60"/>
      <c r="TZG29" s="60"/>
      <c r="TZH29" s="60"/>
      <c r="TZI29" s="60"/>
      <c r="TZJ29" s="60"/>
      <c r="TZK29" s="60"/>
      <c r="TZL29" s="60"/>
      <c r="TZM29" s="60"/>
      <c r="TZN29" s="60"/>
      <c r="TZO29" s="60"/>
      <c r="TZP29" s="60"/>
      <c r="TZQ29" s="60"/>
      <c r="TZR29" s="60"/>
      <c r="TZS29" s="60"/>
      <c r="TZT29" s="60"/>
      <c r="TZU29" s="60"/>
      <c r="TZV29" s="60"/>
      <c r="TZW29" s="60"/>
      <c r="TZX29" s="60"/>
      <c r="TZY29" s="60"/>
      <c r="TZZ29" s="60"/>
      <c r="UAA29" s="60"/>
      <c r="UAB29" s="60"/>
      <c r="UAC29" s="60"/>
      <c r="UAD29" s="60"/>
      <c r="UAE29" s="60"/>
      <c r="UAF29" s="60"/>
      <c r="UAG29" s="60"/>
      <c r="UAH29" s="60"/>
      <c r="UAI29" s="60"/>
      <c r="UAJ29" s="60"/>
      <c r="UAK29" s="60"/>
      <c r="UAL29" s="60"/>
      <c r="UAM29" s="60"/>
      <c r="UAN29" s="60"/>
      <c r="UAO29" s="60"/>
      <c r="UAP29" s="60"/>
      <c r="UAQ29" s="60"/>
      <c r="UAR29" s="60"/>
      <c r="UAS29" s="60"/>
      <c r="UAT29" s="60"/>
      <c r="UAU29" s="60"/>
      <c r="UAV29" s="60"/>
      <c r="UAW29" s="60"/>
      <c r="UAX29" s="60"/>
      <c r="UAY29" s="60"/>
      <c r="UAZ29" s="60"/>
      <c r="UBA29" s="60"/>
      <c r="UBB29" s="60"/>
      <c r="UBC29" s="60"/>
      <c r="UBD29" s="60"/>
      <c r="UBE29" s="60"/>
      <c r="UBF29" s="60"/>
      <c r="UBG29" s="60"/>
      <c r="UBH29" s="60"/>
      <c r="UBI29" s="60"/>
      <c r="UBJ29" s="60"/>
      <c r="UBK29" s="60"/>
      <c r="UBL29" s="60"/>
      <c r="UBM29" s="60"/>
      <c r="UBN29" s="60"/>
      <c r="UBO29" s="60"/>
      <c r="UBP29" s="60"/>
      <c r="UBQ29" s="60"/>
      <c r="UBR29" s="60"/>
      <c r="UBS29" s="60"/>
      <c r="UBT29" s="60"/>
      <c r="UBU29" s="60"/>
      <c r="UBV29" s="60"/>
      <c r="UBW29" s="60"/>
      <c r="UBX29" s="60"/>
      <c r="UBY29" s="60"/>
      <c r="UBZ29" s="60"/>
      <c r="UCA29" s="60"/>
      <c r="UCB29" s="60"/>
      <c r="UCC29" s="60"/>
      <c r="UCD29" s="60"/>
      <c r="UCE29" s="60"/>
      <c r="UCF29" s="60"/>
      <c r="UCG29" s="60"/>
      <c r="UCH29" s="60"/>
      <c r="UCI29" s="60"/>
      <c r="UCJ29" s="60"/>
      <c r="UCK29" s="60"/>
      <c r="UCL29" s="60"/>
      <c r="UCM29" s="60"/>
      <c r="UCN29" s="60"/>
      <c r="UCO29" s="60"/>
      <c r="UCP29" s="60"/>
      <c r="UCQ29" s="60"/>
      <c r="UCR29" s="60"/>
      <c r="UCS29" s="60"/>
      <c r="UCT29" s="60"/>
      <c r="UCU29" s="60"/>
      <c r="UCV29" s="60"/>
      <c r="UCW29" s="60"/>
      <c r="UCX29" s="60"/>
      <c r="UCY29" s="60"/>
      <c r="UCZ29" s="60"/>
      <c r="UDA29" s="60"/>
      <c r="UDB29" s="60"/>
      <c r="UDC29" s="60"/>
      <c r="UDD29" s="60"/>
      <c r="UDE29" s="60"/>
      <c r="UDF29" s="60"/>
      <c r="UDG29" s="60"/>
      <c r="UDH29" s="60"/>
      <c r="UDI29" s="60"/>
      <c r="UDJ29" s="60"/>
      <c r="UDK29" s="60"/>
      <c r="UDL29" s="60"/>
      <c r="UDM29" s="60"/>
      <c r="UDN29" s="60"/>
      <c r="UDO29" s="60"/>
      <c r="UDP29" s="60"/>
      <c r="UDQ29" s="60"/>
      <c r="UDR29" s="60"/>
      <c r="UDS29" s="60"/>
      <c r="UDT29" s="60"/>
      <c r="UDU29" s="60"/>
      <c r="UDV29" s="60"/>
      <c r="UDW29" s="60"/>
      <c r="UDX29" s="60"/>
      <c r="UDY29" s="60"/>
      <c r="UDZ29" s="60"/>
      <c r="UEA29" s="60"/>
      <c r="UEB29" s="60"/>
      <c r="UEC29" s="60"/>
      <c r="UED29" s="60"/>
      <c r="UEE29" s="60"/>
      <c r="UEF29" s="60"/>
      <c r="UEG29" s="60"/>
      <c r="UEH29" s="60"/>
      <c r="UEI29" s="60"/>
      <c r="UEJ29" s="60"/>
      <c r="UEK29" s="60"/>
      <c r="UEL29" s="60"/>
      <c r="UEM29" s="60"/>
      <c r="UEN29" s="60"/>
      <c r="UEO29" s="60"/>
      <c r="UEP29" s="60"/>
      <c r="UEQ29" s="60"/>
      <c r="UER29" s="60"/>
      <c r="UES29" s="60"/>
      <c r="UET29" s="60"/>
      <c r="UEU29" s="60"/>
      <c r="UEV29" s="60"/>
      <c r="UEW29" s="60"/>
      <c r="UEX29" s="60"/>
      <c r="UEY29" s="60"/>
      <c r="UEZ29" s="60"/>
      <c r="UFA29" s="60"/>
      <c r="UFB29" s="60"/>
      <c r="UFC29" s="60"/>
      <c r="UFD29" s="60"/>
      <c r="UFE29" s="60"/>
      <c r="UFF29" s="60"/>
      <c r="UFG29" s="60"/>
      <c r="UFH29" s="60"/>
      <c r="UFI29" s="60"/>
      <c r="UFJ29" s="60"/>
      <c r="UFK29" s="60"/>
      <c r="UFL29" s="60"/>
      <c r="UFM29" s="60"/>
      <c r="UFN29" s="60"/>
      <c r="UFO29" s="60"/>
      <c r="UFP29" s="60"/>
      <c r="UFQ29" s="60"/>
      <c r="UFR29" s="60"/>
      <c r="UFS29" s="60"/>
      <c r="UFT29" s="60"/>
      <c r="UFU29" s="60"/>
      <c r="UFV29" s="60"/>
      <c r="UFW29" s="60"/>
      <c r="UFX29" s="60"/>
      <c r="UFY29" s="60"/>
      <c r="UFZ29" s="60"/>
      <c r="UGA29" s="60"/>
      <c r="UGB29" s="60"/>
      <c r="UGC29" s="60"/>
      <c r="UGD29" s="60"/>
      <c r="UGE29" s="60"/>
      <c r="UGF29" s="60"/>
      <c r="UGG29" s="60"/>
      <c r="UGH29" s="60"/>
      <c r="UGI29" s="60"/>
      <c r="UGJ29" s="60"/>
      <c r="UGK29" s="60"/>
      <c r="UGL29" s="60"/>
      <c r="UGM29" s="60"/>
      <c r="UGN29" s="60"/>
      <c r="UGO29" s="60"/>
      <c r="UGP29" s="60"/>
      <c r="UGQ29" s="60"/>
      <c r="UGR29" s="60"/>
      <c r="UGS29" s="60"/>
      <c r="UGT29" s="60"/>
      <c r="UGU29" s="60"/>
      <c r="UGV29" s="60"/>
      <c r="UGW29" s="60"/>
      <c r="UGX29" s="60"/>
      <c r="UGY29" s="60"/>
      <c r="UGZ29" s="60"/>
      <c r="UHA29" s="60"/>
      <c r="UHB29" s="60"/>
      <c r="UHC29" s="60"/>
      <c r="UHD29" s="60"/>
      <c r="UHE29" s="60"/>
      <c r="UHF29" s="60"/>
      <c r="UHG29" s="60"/>
      <c r="UHH29" s="60"/>
      <c r="UHI29" s="60"/>
      <c r="UHJ29" s="60"/>
      <c r="UHK29" s="60"/>
      <c r="UHL29" s="60"/>
      <c r="UHM29" s="60"/>
      <c r="UHN29" s="60"/>
      <c r="UHO29" s="60"/>
      <c r="UHP29" s="60"/>
      <c r="UHQ29" s="60"/>
      <c r="UHR29" s="60"/>
      <c r="UHS29" s="60"/>
      <c r="UHT29" s="60"/>
      <c r="UHU29" s="60"/>
      <c r="UHV29" s="60"/>
      <c r="UHW29" s="60"/>
      <c r="UHX29" s="60"/>
      <c r="UHY29" s="60"/>
      <c r="UHZ29" s="60"/>
      <c r="UIA29" s="60"/>
      <c r="UIB29" s="60"/>
      <c r="UIC29" s="60"/>
      <c r="UID29" s="60"/>
      <c r="UIE29" s="60"/>
      <c r="UIF29" s="60"/>
      <c r="UIG29" s="60"/>
      <c r="UIH29" s="60"/>
      <c r="UII29" s="60"/>
      <c r="UIJ29" s="60"/>
      <c r="UIK29" s="60"/>
      <c r="UIL29" s="60"/>
      <c r="UIM29" s="60"/>
      <c r="UIN29" s="60"/>
      <c r="UIO29" s="60"/>
      <c r="UIP29" s="60"/>
      <c r="UIQ29" s="60"/>
      <c r="UIR29" s="60"/>
      <c r="UIS29" s="60"/>
      <c r="UIT29" s="60"/>
      <c r="UIU29" s="60"/>
      <c r="UIV29" s="60"/>
      <c r="UIW29" s="60"/>
      <c r="UIX29" s="60"/>
      <c r="UIY29" s="60"/>
      <c r="UIZ29" s="60"/>
      <c r="UJA29" s="60"/>
      <c r="UJB29" s="60"/>
      <c r="UJC29" s="60"/>
      <c r="UJD29" s="60"/>
      <c r="UJE29" s="60"/>
      <c r="UJF29" s="60"/>
      <c r="UJG29" s="60"/>
      <c r="UJH29" s="60"/>
      <c r="UJI29" s="60"/>
      <c r="UJJ29" s="60"/>
      <c r="UJK29" s="60"/>
      <c r="UJL29" s="60"/>
      <c r="UJM29" s="60"/>
      <c r="UJN29" s="60"/>
      <c r="UJO29" s="60"/>
      <c r="UJP29" s="60"/>
      <c r="UJQ29" s="60"/>
      <c r="UJR29" s="60"/>
      <c r="UJS29" s="60"/>
      <c r="UJT29" s="60"/>
      <c r="UJU29" s="60"/>
      <c r="UJV29" s="60"/>
      <c r="UJW29" s="60"/>
      <c r="UJX29" s="60"/>
      <c r="UJY29" s="60"/>
      <c r="UJZ29" s="60"/>
      <c r="UKA29" s="60"/>
      <c r="UKB29" s="60"/>
      <c r="UKC29" s="60"/>
      <c r="UKD29" s="60"/>
      <c r="UKE29" s="60"/>
      <c r="UKF29" s="60"/>
      <c r="UKG29" s="60"/>
      <c r="UKH29" s="60"/>
      <c r="UKI29" s="60"/>
      <c r="UKJ29" s="60"/>
      <c r="UKK29" s="60"/>
      <c r="UKL29" s="60"/>
      <c r="UKM29" s="60"/>
      <c r="UKN29" s="60"/>
      <c r="UKO29" s="60"/>
      <c r="UKP29" s="60"/>
      <c r="UKQ29" s="60"/>
      <c r="UKR29" s="60"/>
      <c r="UKS29" s="60"/>
      <c r="UKT29" s="60"/>
      <c r="UKU29" s="60"/>
      <c r="UKV29" s="60"/>
      <c r="UKW29" s="60"/>
      <c r="UKX29" s="60"/>
      <c r="UKY29" s="60"/>
      <c r="UKZ29" s="60"/>
      <c r="ULA29" s="60"/>
      <c r="ULB29" s="60"/>
      <c r="ULC29" s="60"/>
      <c r="ULD29" s="60"/>
      <c r="ULE29" s="60"/>
      <c r="ULF29" s="60"/>
      <c r="ULG29" s="60"/>
      <c r="ULH29" s="60"/>
      <c r="ULI29" s="60"/>
      <c r="ULJ29" s="60"/>
      <c r="ULK29" s="60"/>
      <c r="ULL29" s="60"/>
      <c r="ULM29" s="60"/>
      <c r="ULN29" s="60"/>
      <c r="ULO29" s="60"/>
      <c r="ULP29" s="60"/>
      <c r="ULQ29" s="60"/>
      <c r="ULR29" s="60"/>
      <c r="ULS29" s="60"/>
      <c r="ULT29" s="60"/>
      <c r="ULU29" s="60"/>
      <c r="ULV29" s="60"/>
      <c r="ULW29" s="60"/>
      <c r="ULX29" s="60"/>
      <c r="ULY29" s="60"/>
      <c r="ULZ29" s="60"/>
      <c r="UMA29" s="60"/>
      <c r="UMB29" s="60"/>
      <c r="UMC29" s="60"/>
      <c r="UMD29" s="60"/>
      <c r="UME29" s="60"/>
      <c r="UMF29" s="60"/>
      <c r="UMG29" s="60"/>
      <c r="UMH29" s="60"/>
      <c r="UMI29" s="60"/>
      <c r="UMJ29" s="60"/>
      <c r="UMK29" s="60"/>
      <c r="UML29" s="60"/>
      <c r="UMM29" s="60"/>
      <c r="UMN29" s="60"/>
      <c r="UMO29" s="60"/>
      <c r="UMP29" s="60"/>
      <c r="UMQ29" s="60"/>
      <c r="UMR29" s="60"/>
      <c r="UMS29" s="60"/>
      <c r="UMT29" s="60"/>
      <c r="UMU29" s="60"/>
      <c r="UMV29" s="60"/>
      <c r="UMW29" s="60"/>
      <c r="UMX29" s="60"/>
      <c r="UMY29" s="60"/>
      <c r="UMZ29" s="60"/>
      <c r="UNA29" s="60"/>
      <c r="UNB29" s="60"/>
      <c r="UNC29" s="60"/>
      <c r="UND29" s="60"/>
      <c r="UNE29" s="60"/>
      <c r="UNF29" s="60"/>
      <c r="UNG29" s="60"/>
      <c r="UNH29" s="60"/>
      <c r="UNI29" s="60"/>
      <c r="UNJ29" s="60"/>
      <c r="UNK29" s="60"/>
      <c r="UNL29" s="60"/>
      <c r="UNM29" s="60"/>
      <c r="UNN29" s="60"/>
      <c r="UNO29" s="60"/>
      <c r="UNP29" s="60"/>
      <c r="UNQ29" s="60"/>
      <c r="UNR29" s="60"/>
      <c r="UNS29" s="60"/>
      <c r="UNT29" s="60"/>
      <c r="UNU29" s="60"/>
      <c r="UNV29" s="60"/>
      <c r="UNW29" s="60"/>
      <c r="UNX29" s="60"/>
      <c r="UNY29" s="60"/>
      <c r="UNZ29" s="60"/>
      <c r="UOA29" s="60"/>
      <c r="UOB29" s="60"/>
      <c r="UOC29" s="60"/>
      <c r="UOD29" s="60"/>
      <c r="UOE29" s="60"/>
      <c r="UOF29" s="60"/>
      <c r="UOG29" s="60"/>
      <c r="UOH29" s="60"/>
      <c r="UOI29" s="60"/>
      <c r="UOJ29" s="60"/>
      <c r="UOK29" s="60"/>
      <c r="UOL29" s="60"/>
      <c r="UOM29" s="60"/>
      <c r="UON29" s="60"/>
      <c r="UOO29" s="60"/>
      <c r="UOP29" s="60"/>
      <c r="UOQ29" s="60"/>
      <c r="UOR29" s="60"/>
      <c r="UOS29" s="60"/>
      <c r="UOT29" s="60"/>
      <c r="UOU29" s="60"/>
      <c r="UOV29" s="60"/>
      <c r="UOW29" s="60"/>
      <c r="UOX29" s="60"/>
      <c r="UOY29" s="60"/>
      <c r="UOZ29" s="60"/>
      <c r="UPA29" s="60"/>
      <c r="UPB29" s="60"/>
      <c r="UPC29" s="60"/>
      <c r="UPD29" s="60"/>
      <c r="UPE29" s="60"/>
      <c r="UPF29" s="60"/>
      <c r="UPG29" s="60"/>
      <c r="UPH29" s="60"/>
      <c r="UPI29" s="60"/>
      <c r="UPJ29" s="60"/>
      <c r="UPK29" s="60"/>
      <c r="UPL29" s="60"/>
      <c r="UPM29" s="60"/>
      <c r="UPN29" s="60"/>
      <c r="UPO29" s="60"/>
      <c r="UPP29" s="60"/>
      <c r="UPQ29" s="60"/>
      <c r="UPR29" s="60"/>
      <c r="UPS29" s="60"/>
      <c r="UPT29" s="60"/>
      <c r="UPU29" s="60"/>
      <c r="UPV29" s="60"/>
      <c r="UPW29" s="60"/>
      <c r="UPX29" s="60"/>
      <c r="UPY29" s="60"/>
      <c r="UPZ29" s="60"/>
      <c r="UQA29" s="60"/>
      <c r="UQB29" s="60"/>
      <c r="UQC29" s="60"/>
      <c r="UQD29" s="60"/>
      <c r="UQE29" s="60"/>
      <c r="UQF29" s="60"/>
      <c r="UQG29" s="60"/>
      <c r="UQH29" s="60"/>
      <c r="UQI29" s="60"/>
      <c r="UQJ29" s="60"/>
      <c r="UQK29" s="60"/>
      <c r="UQL29" s="60"/>
      <c r="UQM29" s="60"/>
      <c r="UQN29" s="60"/>
      <c r="UQO29" s="60"/>
      <c r="UQP29" s="60"/>
      <c r="UQQ29" s="60"/>
      <c r="UQR29" s="60"/>
      <c r="UQS29" s="60"/>
      <c r="UQT29" s="60"/>
      <c r="UQU29" s="60"/>
      <c r="UQV29" s="60"/>
      <c r="UQW29" s="60"/>
      <c r="UQX29" s="60"/>
      <c r="UQY29" s="60"/>
      <c r="UQZ29" s="60"/>
      <c r="URA29" s="60"/>
      <c r="URB29" s="60"/>
      <c r="URC29" s="60"/>
      <c r="URD29" s="60"/>
      <c r="URE29" s="60"/>
      <c r="URF29" s="60"/>
      <c r="URG29" s="60"/>
      <c r="URH29" s="60"/>
      <c r="URI29" s="60"/>
      <c r="URJ29" s="60"/>
      <c r="URK29" s="60"/>
      <c r="URL29" s="60"/>
      <c r="URM29" s="60"/>
      <c r="URN29" s="60"/>
      <c r="URO29" s="60"/>
      <c r="URP29" s="60"/>
      <c r="URQ29" s="60"/>
      <c r="URR29" s="60"/>
      <c r="URS29" s="60"/>
      <c r="URT29" s="60"/>
      <c r="URU29" s="60"/>
      <c r="URV29" s="60"/>
      <c r="URW29" s="60"/>
      <c r="URX29" s="60"/>
      <c r="URY29" s="60"/>
      <c r="URZ29" s="60"/>
      <c r="USA29" s="60"/>
      <c r="USB29" s="60"/>
      <c r="USC29" s="60"/>
      <c r="USD29" s="60"/>
      <c r="USE29" s="60"/>
      <c r="USF29" s="60"/>
      <c r="USG29" s="60"/>
      <c r="USH29" s="60"/>
      <c r="USI29" s="60"/>
      <c r="USJ29" s="60"/>
      <c r="USK29" s="60"/>
      <c r="USL29" s="60"/>
      <c r="USM29" s="60"/>
      <c r="USN29" s="60"/>
      <c r="USO29" s="60"/>
      <c r="USP29" s="60"/>
      <c r="USQ29" s="60"/>
      <c r="USR29" s="60"/>
      <c r="USS29" s="60"/>
      <c r="UST29" s="60"/>
      <c r="USU29" s="60"/>
      <c r="USV29" s="60"/>
      <c r="USW29" s="60"/>
      <c r="USX29" s="60"/>
      <c r="USY29" s="60"/>
      <c r="USZ29" s="60"/>
      <c r="UTA29" s="60"/>
      <c r="UTB29" s="60"/>
      <c r="UTC29" s="60"/>
      <c r="UTD29" s="60"/>
      <c r="UTE29" s="60"/>
      <c r="UTF29" s="60"/>
      <c r="UTG29" s="60"/>
      <c r="UTH29" s="60"/>
      <c r="UTI29" s="60"/>
      <c r="UTJ29" s="60"/>
      <c r="UTK29" s="60"/>
      <c r="UTL29" s="60"/>
      <c r="UTM29" s="60"/>
      <c r="UTN29" s="60"/>
      <c r="UTO29" s="60"/>
      <c r="UTP29" s="60"/>
      <c r="UTQ29" s="60"/>
      <c r="UTR29" s="60"/>
      <c r="UTS29" s="60"/>
      <c r="UTT29" s="60"/>
      <c r="UTU29" s="60"/>
      <c r="UTV29" s="60"/>
      <c r="UTW29" s="60"/>
      <c r="UTX29" s="60"/>
      <c r="UTY29" s="60"/>
      <c r="UTZ29" s="60"/>
      <c r="UUA29" s="60"/>
      <c r="UUB29" s="60"/>
      <c r="UUC29" s="60"/>
      <c r="UUD29" s="60"/>
      <c r="UUE29" s="60"/>
      <c r="UUF29" s="60"/>
      <c r="UUG29" s="60"/>
      <c r="UUH29" s="60"/>
      <c r="UUI29" s="60"/>
      <c r="UUJ29" s="60"/>
      <c r="UUK29" s="60"/>
      <c r="UUL29" s="60"/>
      <c r="UUM29" s="60"/>
      <c r="UUN29" s="60"/>
      <c r="UUO29" s="60"/>
      <c r="UUP29" s="60"/>
      <c r="UUQ29" s="60"/>
      <c r="UUR29" s="60"/>
      <c r="UUS29" s="60"/>
      <c r="UUT29" s="60"/>
      <c r="UUU29" s="60"/>
      <c r="UUV29" s="60"/>
      <c r="UUW29" s="60"/>
      <c r="UUX29" s="60"/>
      <c r="UUY29" s="60"/>
      <c r="UUZ29" s="60"/>
      <c r="UVA29" s="60"/>
      <c r="UVB29" s="60"/>
      <c r="UVC29" s="60"/>
      <c r="UVD29" s="60"/>
      <c r="UVE29" s="60"/>
      <c r="UVF29" s="60"/>
      <c r="UVG29" s="60"/>
      <c r="UVH29" s="60"/>
      <c r="UVI29" s="60"/>
      <c r="UVJ29" s="60"/>
      <c r="UVK29" s="60"/>
      <c r="UVL29" s="60"/>
      <c r="UVM29" s="60"/>
      <c r="UVN29" s="60"/>
      <c r="UVO29" s="60"/>
      <c r="UVP29" s="60"/>
      <c r="UVQ29" s="60"/>
      <c r="UVR29" s="60"/>
      <c r="UVS29" s="60"/>
      <c r="UVT29" s="60"/>
      <c r="UVU29" s="60"/>
      <c r="UVV29" s="60"/>
      <c r="UVW29" s="60"/>
      <c r="UVX29" s="60"/>
      <c r="UVY29" s="60"/>
      <c r="UVZ29" s="60"/>
      <c r="UWA29" s="60"/>
      <c r="UWB29" s="60"/>
      <c r="UWC29" s="60"/>
      <c r="UWD29" s="60"/>
      <c r="UWE29" s="60"/>
      <c r="UWF29" s="60"/>
      <c r="UWG29" s="60"/>
      <c r="UWH29" s="60"/>
      <c r="UWI29" s="60"/>
      <c r="UWJ29" s="60"/>
      <c r="UWK29" s="60"/>
      <c r="UWL29" s="60"/>
      <c r="UWM29" s="60"/>
      <c r="UWN29" s="60"/>
      <c r="UWO29" s="60"/>
      <c r="UWP29" s="60"/>
      <c r="UWQ29" s="60"/>
      <c r="UWR29" s="60"/>
      <c r="UWS29" s="60"/>
      <c r="UWT29" s="60"/>
      <c r="UWU29" s="60"/>
      <c r="UWV29" s="60"/>
      <c r="UWW29" s="60"/>
      <c r="UWX29" s="60"/>
      <c r="UWY29" s="60"/>
      <c r="UWZ29" s="60"/>
      <c r="UXA29" s="60"/>
      <c r="UXB29" s="60"/>
      <c r="UXC29" s="60"/>
      <c r="UXD29" s="60"/>
      <c r="UXE29" s="60"/>
      <c r="UXF29" s="60"/>
      <c r="UXG29" s="60"/>
      <c r="UXH29" s="60"/>
      <c r="UXI29" s="60"/>
      <c r="UXJ29" s="60"/>
      <c r="UXK29" s="60"/>
      <c r="UXL29" s="60"/>
      <c r="UXM29" s="60"/>
      <c r="UXN29" s="60"/>
      <c r="UXO29" s="60"/>
      <c r="UXP29" s="60"/>
      <c r="UXQ29" s="60"/>
      <c r="UXR29" s="60"/>
      <c r="UXS29" s="60"/>
      <c r="UXT29" s="60"/>
      <c r="UXU29" s="60"/>
      <c r="UXV29" s="60"/>
      <c r="UXW29" s="60"/>
      <c r="UXX29" s="60"/>
      <c r="UXY29" s="60"/>
      <c r="UXZ29" s="60"/>
      <c r="UYA29" s="60"/>
      <c r="UYB29" s="60"/>
      <c r="UYC29" s="60"/>
      <c r="UYD29" s="60"/>
      <c r="UYE29" s="60"/>
      <c r="UYF29" s="60"/>
      <c r="UYG29" s="60"/>
      <c r="UYH29" s="60"/>
      <c r="UYI29" s="60"/>
      <c r="UYJ29" s="60"/>
      <c r="UYK29" s="60"/>
      <c r="UYL29" s="60"/>
      <c r="UYM29" s="60"/>
      <c r="UYN29" s="60"/>
      <c r="UYO29" s="60"/>
      <c r="UYP29" s="60"/>
      <c r="UYQ29" s="60"/>
      <c r="UYR29" s="60"/>
      <c r="UYS29" s="60"/>
      <c r="UYT29" s="60"/>
      <c r="UYU29" s="60"/>
      <c r="UYV29" s="60"/>
      <c r="UYW29" s="60"/>
      <c r="UYX29" s="60"/>
      <c r="UYY29" s="60"/>
      <c r="UYZ29" s="60"/>
      <c r="UZA29" s="60"/>
      <c r="UZB29" s="60"/>
      <c r="UZC29" s="60"/>
      <c r="UZD29" s="60"/>
      <c r="UZE29" s="60"/>
      <c r="UZF29" s="60"/>
      <c r="UZG29" s="60"/>
      <c r="UZH29" s="60"/>
      <c r="UZI29" s="60"/>
      <c r="UZJ29" s="60"/>
      <c r="UZK29" s="60"/>
      <c r="UZL29" s="60"/>
      <c r="UZM29" s="60"/>
      <c r="UZN29" s="60"/>
      <c r="UZO29" s="60"/>
      <c r="UZP29" s="60"/>
      <c r="UZQ29" s="60"/>
      <c r="UZR29" s="60"/>
      <c r="UZS29" s="60"/>
      <c r="UZT29" s="60"/>
      <c r="UZU29" s="60"/>
      <c r="UZV29" s="60"/>
      <c r="UZW29" s="60"/>
      <c r="UZX29" s="60"/>
      <c r="UZY29" s="60"/>
      <c r="UZZ29" s="60"/>
      <c r="VAA29" s="60"/>
      <c r="VAB29" s="60"/>
      <c r="VAC29" s="60"/>
      <c r="VAD29" s="60"/>
      <c r="VAE29" s="60"/>
      <c r="VAF29" s="60"/>
      <c r="VAG29" s="60"/>
      <c r="VAH29" s="60"/>
      <c r="VAI29" s="60"/>
      <c r="VAJ29" s="60"/>
      <c r="VAK29" s="60"/>
      <c r="VAL29" s="60"/>
      <c r="VAM29" s="60"/>
      <c r="VAN29" s="60"/>
      <c r="VAO29" s="60"/>
      <c r="VAP29" s="60"/>
      <c r="VAQ29" s="60"/>
      <c r="VAR29" s="60"/>
      <c r="VAS29" s="60"/>
      <c r="VAT29" s="60"/>
      <c r="VAU29" s="60"/>
      <c r="VAV29" s="60"/>
      <c r="VAW29" s="60"/>
      <c r="VAX29" s="60"/>
      <c r="VAY29" s="60"/>
      <c r="VAZ29" s="60"/>
      <c r="VBA29" s="60"/>
      <c r="VBB29" s="60"/>
      <c r="VBC29" s="60"/>
      <c r="VBD29" s="60"/>
      <c r="VBE29" s="60"/>
      <c r="VBF29" s="60"/>
      <c r="VBG29" s="60"/>
      <c r="VBH29" s="60"/>
      <c r="VBI29" s="60"/>
      <c r="VBJ29" s="60"/>
      <c r="VBK29" s="60"/>
      <c r="VBL29" s="60"/>
      <c r="VBM29" s="60"/>
      <c r="VBN29" s="60"/>
      <c r="VBO29" s="60"/>
      <c r="VBP29" s="60"/>
      <c r="VBQ29" s="60"/>
      <c r="VBR29" s="60"/>
      <c r="VBS29" s="60"/>
      <c r="VBT29" s="60"/>
      <c r="VBU29" s="60"/>
      <c r="VBV29" s="60"/>
      <c r="VBW29" s="60"/>
      <c r="VBX29" s="60"/>
      <c r="VBY29" s="60"/>
      <c r="VBZ29" s="60"/>
      <c r="VCA29" s="60"/>
      <c r="VCB29" s="60"/>
      <c r="VCC29" s="60"/>
      <c r="VCD29" s="60"/>
      <c r="VCE29" s="60"/>
      <c r="VCF29" s="60"/>
      <c r="VCG29" s="60"/>
      <c r="VCH29" s="60"/>
      <c r="VCI29" s="60"/>
      <c r="VCJ29" s="60"/>
      <c r="VCK29" s="60"/>
      <c r="VCL29" s="60"/>
      <c r="VCM29" s="60"/>
      <c r="VCN29" s="60"/>
      <c r="VCO29" s="60"/>
      <c r="VCP29" s="60"/>
      <c r="VCQ29" s="60"/>
      <c r="VCR29" s="60"/>
      <c r="VCS29" s="60"/>
      <c r="VCT29" s="60"/>
      <c r="VCU29" s="60"/>
      <c r="VCV29" s="60"/>
      <c r="VCW29" s="60"/>
      <c r="VCX29" s="60"/>
      <c r="VCY29" s="60"/>
      <c r="VCZ29" s="60"/>
      <c r="VDA29" s="60"/>
      <c r="VDB29" s="60"/>
      <c r="VDC29" s="60"/>
      <c r="VDD29" s="60"/>
      <c r="VDE29" s="60"/>
      <c r="VDF29" s="60"/>
      <c r="VDG29" s="60"/>
      <c r="VDH29" s="60"/>
      <c r="VDI29" s="60"/>
      <c r="VDJ29" s="60"/>
      <c r="VDK29" s="60"/>
      <c r="VDL29" s="60"/>
      <c r="VDM29" s="60"/>
      <c r="VDN29" s="60"/>
      <c r="VDO29" s="60"/>
      <c r="VDP29" s="60"/>
      <c r="VDQ29" s="60"/>
      <c r="VDR29" s="60"/>
      <c r="VDS29" s="60"/>
      <c r="VDT29" s="60"/>
      <c r="VDU29" s="60"/>
      <c r="VDV29" s="60"/>
      <c r="VDW29" s="60"/>
      <c r="VDX29" s="60"/>
      <c r="VDY29" s="60"/>
      <c r="VDZ29" s="60"/>
      <c r="VEA29" s="60"/>
      <c r="VEB29" s="60"/>
      <c r="VEC29" s="60"/>
      <c r="VED29" s="60"/>
      <c r="VEE29" s="60"/>
      <c r="VEF29" s="60"/>
      <c r="VEG29" s="60"/>
      <c r="VEH29" s="60"/>
      <c r="VEI29" s="60"/>
      <c r="VEJ29" s="60"/>
      <c r="VEK29" s="60"/>
      <c r="VEL29" s="60"/>
      <c r="VEM29" s="60"/>
      <c r="VEN29" s="60"/>
      <c r="VEO29" s="60"/>
      <c r="VEP29" s="60"/>
      <c r="VEQ29" s="60"/>
      <c r="VER29" s="60"/>
      <c r="VES29" s="60"/>
      <c r="VET29" s="60"/>
      <c r="VEU29" s="60"/>
      <c r="VEV29" s="60"/>
      <c r="VEW29" s="60"/>
      <c r="VEX29" s="60"/>
      <c r="VEY29" s="60"/>
      <c r="VEZ29" s="60"/>
      <c r="VFA29" s="60"/>
      <c r="VFB29" s="60"/>
      <c r="VFC29" s="60"/>
      <c r="VFD29" s="60"/>
      <c r="VFE29" s="60"/>
      <c r="VFF29" s="60"/>
      <c r="VFG29" s="60"/>
      <c r="VFH29" s="60"/>
      <c r="VFI29" s="60"/>
      <c r="VFJ29" s="60"/>
      <c r="VFK29" s="60"/>
      <c r="VFL29" s="60"/>
      <c r="VFM29" s="60"/>
      <c r="VFN29" s="60"/>
      <c r="VFO29" s="60"/>
      <c r="VFP29" s="60"/>
      <c r="VFQ29" s="60"/>
      <c r="VFR29" s="60"/>
      <c r="VFS29" s="60"/>
      <c r="VFT29" s="60"/>
      <c r="VFU29" s="60"/>
      <c r="VFV29" s="60"/>
      <c r="VFW29" s="60"/>
      <c r="VFX29" s="60"/>
      <c r="VFY29" s="60"/>
      <c r="VFZ29" s="60"/>
      <c r="VGA29" s="60"/>
      <c r="VGB29" s="60"/>
      <c r="VGC29" s="60"/>
      <c r="VGD29" s="60"/>
      <c r="VGE29" s="60"/>
      <c r="VGF29" s="60"/>
      <c r="VGG29" s="60"/>
      <c r="VGH29" s="60"/>
      <c r="VGI29" s="60"/>
      <c r="VGJ29" s="60"/>
      <c r="VGK29" s="60"/>
      <c r="VGL29" s="60"/>
      <c r="VGM29" s="60"/>
      <c r="VGN29" s="60"/>
      <c r="VGO29" s="60"/>
      <c r="VGP29" s="60"/>
      <c r="VGQ29" s="60"/>
      <c r="VGR29" s="60"/>
      <c r="VGS29" s="60"/>
      <c r="VGT29" s="60"/>
      <c r="VGU29" s="60"/>
      <c r="VGV29" s="60"/>
      <c r="VGW29" s="60"/>
      <c r="VGX29" s="60"/>
      <c r="VGY29" s="60"/>
      <c r="VGZ29" s="60"/>
      <c r="VHA29" s="60"/>
      <c r="VHB29" s="60"/>
      <c r="VHC29" s="60"/>
      <c r="VHD29" s="60"/>
      <c r="VHE29" s="60"/>
      <c r="VHF29" s="60"/>
      <c r="VHG29" s="60"/>
      <c r="VHH29" s="60"/>
      <c r="VHI29" s="60"/>
      <c r="VHJ29" s="60"/>
      <c r="VHK29" s="60"/>
      <c r="VHL29" s="60"/>
      <c r="VHM29" s="60"/>
      <c r="VHN29" s="60"/>
      <c r="VHO29" s="60"/>
      <c r="VHP29" s="60"/>
      <c r="VHQ29" s="60"/>
      <c r="VHR29" s="60"/>
      <c r="VHS29" s="60"/>
      <c r="VHT29" s="60"/>
      <c r="VHU29" s="60"/>
      <c r="VHV29" s="60"/>
      <c r="VHW29" s="60"/>
      <c r="VHX29" s="60"/>
      <c r="VHY29" s="60"/>
      <c r="VHZ29" s="60"/>
      <c r="VIA29" s="60"/>
      <c r="VIB29" s="60"/>
      <c r="VIC29" s="60"/>
      <c r="VID29" s="60"/>
      <c r="VIE29" s="60"/>
      <c r="VIF29" s="60"/>
      <c r="VIG29" s="60"/>
      <c r="VIH29" s="60"/>
      <c r="VII29" s="60"/>
      <c r="VIJ29" s="60"/>
      <c r="VIK29" s="60"/>
      <c r="VIL29" s="60"/>
      <c r="VIM29" s="60"/>
      <c r="VIN29" s="60"/>
      <c r="VIO29" s="60"/>
      <c r="VIP29" s="60"/>
      <c r="VIQ29" s="60"/>
      <c r="VIR29" s="60"/>
      <c r="VIS29" s="60"/>
      <c r="VIT29" s="60"/>
      <c r="VIU29" s="60"/>
      <c r="VIV29" s="60"/>
      <c r="VIW29" s="60"/>
      <c r="VIX29" s="60"/>
      <c r="VIY29" s="60"/>
      <c r="VIZ29" s="60"/>
      <c r="VJA29" s="60"/>
      <c r="VJB29" s="60"/>
      <c r="VJC29" s="60"/>
      <c r="VJD29" s="60"/>
      <c r="VJE29" s="60"/>
      <c r="VJF29" s="60"/>
      <c r="VJG29" s="60"/>
      <c r="VJH29" s="60"/>
      <c r="VJI29" s="60"/>
      <c r="VJJ29" s="60"/>
      <c r="VJK29" s="60"/>
      <c r="VJL29" s="60"/>
      <c r="VJM29" s="60"/>
      <c r="VJN29" s="60"/>
      <c r="VJO29" s="60"/>
      <c r="VJP29" s="60"/>
      <c r="VJQ29" s="60"/>
      <c r="VJR29" s="60"/>
      <c r="VJS29" s="60"/>
      <c r="VJT29" s="60"/>
      <c r="VJU29" s="60"/>
      <c r="VJV29" s="60"/>
      <c r="VJW29" s="60"/>
      <c r="VJX29" s="60"/>
      <c r="VJY29" s="60"/>
      <c r="VJZ29" s="60"/>
      <c r="VKA29" s="60"/>
      <c r="VKB29" s="60"/>
      <c r="VKC29" s="60"/>
      <c r="VKD29" s="60"/>
      <c r="VKE29" s="60"/>
      <c r="VKF29" s="60"/>
      <c r="VKG29" s="60"/>
      <c r="VKH29" s="60"/>
      <c r="VKI29" s="60"/>
      <c r="VKJ29" s="60"/>
      <c r="VKK29" s="60"/>
      <c r="VKL29" s="60"/>
      <c r="VKM29" s="60"/>
      <c r="VKN29" s="60"/>
      <c r="VKO29" s="60"/>
      <c r="VKP29" s="60"/>
      <c r="VKQ29" s="60"/>
      <c r="VKR29" s="60"/>
      <c r="VKS29" s="60"/>
      <c r="VKT29" s="60"/>
      <c r="VKU29" s="60"/>
      <c r="VKV29" s="60"/>
      <c r="VKW29" s="60"/>
      <c r="VKX29" s="60"/>
      <c r="VKY29" s="60"/>
      <c r="VKZ29" s="60"/>
      <c r="VLA29" s="60"/>
      <c r="VLB29" s="60"/>
      <c r="VLC29" s="60"/>
      <c r="VLD29" s="60"/>
      <c r="VLE29" s="60"/>
      <c r="VLF29" s="60"/>
      <c r="VLG29" s="60"/>
      <c r="VLH29" s="60"/>
      <c r="VLI29" s="60"/>
      <c r="VLJ29" s="60"/>
      <c r="VLK29" s="60"/>
      <c r="VLL29" s="60"/>
      <c r="VLM29" s="60"/>
      <c r="VLN29" s="60"/>
      <c r="VLO29" s="60"/>
      <c r="VLP29" s="60"/>
      <c r="VLQ29" s="60"/>
      <c r="VLR29" s="60"/>
      <c r="VLS29" s="60"/>
      <c r="VLT29" s="60"/>
      <c r="VLU29" s="60"/>
      <c r="VLV29" s="60"/>
      <c r="VLW29" s="60"/>
      <c r="VLX29" s="60"/>
      <c r="VLY29" s="60"/>
      <c r="VLZ29" s="60"/>
      <c r="VMA29" s="60"/>
      <c r="VMB29" s="60"/>
      <c r="VMC29" s="60"/>
      <c r="VMD29" s="60"/>
      <c r="VME29" s="60"/>
      <c r="VMF29" s="60"/>
      <c r="VMG29" s="60"/>
      <c r="VMH29" s="60"/>
      <c r="VMI29" s="60"/>
      <c r="VMJ29" s="60"/>
      <c r="VMK29" s="60"/>
      <c r="VML29" s="60"/>
      <c r="VMM29" s="60"/>
      <c r="VMN29" s="60"/>
      <c r="VMO29" s="60"/>
      <c r="VMP29" s="60"/>
      <c r="VMQ29" s="60"/>
      <c r="VMR29" s="60"/>
      <c r="VMS29" s="60"/>
      <c r="VMT29" s="60"/>
      <c r="VMU29" s="60"/>
      <c r="VMV29" s="60"/>
      <c r="VMW29" s="60"/>
      <c r="VMX29" s="60"/>
      <c r="VMY29" s="60"/>
      <c r="VMZ29" s="60"/>
      <c r="VNA29" s="60"/>
      <c r="VNB29" s="60"/>
      <c r="VNC29" s="60"/>
      <c r="VND29" s="60"/>
      <c r="VNE29" s="60"/>
      <c r="VNF29" s="60"/>
      <c r="VNG29" s="60"/>
      <c r="VNH29" s="60"/>
      <c r="VNI29" s="60"/>
      <c r="VNJ29" s="60"/>
      <c r="VNK29" s="60"/>
      <c r="VNL29" s="60"/>
      <c r="VNM29" s="60"/>
      <c r="VNN29" s="60"/>
      <c r="VNO29" s="60"/>
      <c r="VNP29" s="60"/>
      <c r="VNQ29" s="60"/>
      <c r="VNR29" s="60"/>
      <c r="VNS29" s="60"/>
      <c r="VNT29" s="60"/>
      <c r="VNU29" s="60"/>
      <c r="VNV29" s="60"/>
      <c r="VNW29" s="60"/>
      <c r="VNX29" s="60"/>
      <c r="VNY29" s="60"/>
      <c r="VNZ29" s="60"/>
      <c r="VOA29" s="60"/>
      <c r="VOB29" s="60"/>
      <c r="VOC29" s="60"/>
      <c r="VOD29" s="60"/>
      <c r="VOE29" s="60"/>
      <c r="VOF29" s="60"/>
      <c r="VOG29" s="60"/>
      <c r="VOH29" s="60"/>
      <c r="VOI29" s="60"/>
      <c r="VOJ29" s="60"/>
      <c r="VOK29" s="60"/>
      <c r="VOL29" s="60"/>
      <c r="VOM29" s="60"/>
      <c r="VON29" s="60"/>
      <c r="VOO29" s="60"/>
      <c r="VOP29" s="60"/>
      <c r="VOQ29" s="60"/>
      <c r="VOR29" s="60"/>
      <c r="VOS29" s="60"/>
      <c r="VOT29" s="60"/>
      <c r="VOU29" s="60"/>
      <c r="VOV29" s="60"/>
      <c r="VOW29" s="60"/>
      <c r="VOX29" s="60"/>
      <c r="VOY29" s="60"/>
      <c r="VOZ29" s="60"/>
      <c r="VPA29" s="60"/>
      <c r="VPB29" s="60"/>
      <c r="VPC29" s="60"/>
      <c r="VPD29" s="60"/>
      <c r="VPE29" s="60"/>
      <c r="VPF29" s="60"/>
      <c r="VPG29" s="60"/>
      <c r="VPH29" s="60"/>
      <c r="VPI29" s="60"/>
      <c r="VPJ29" s="60"/>
      <c r="VPK29" s="60"/>
      <c r="VPL29" s="60"/>
      <c r="VPM29" s="60"/>
      <c r="VPN29" s="60"/>
      <c r="VPO29" s="60"/>
      <c r="VPP29" s="60"/>
      <c r="VPQ29" s="60"/>
      <c r="VPR29" s="60"/>
      <c r="VPS29" s="60"/>
      <c r="VPT29" s="60"/>
      <c r="VPU29" s="60"/>
      <c r="VPV29" s="60"/>
      <c r="VPW29" s="60"/>
      <c r="VPX29" s="60"/>
      <c r="VPY29" s="60"/>
      <c r="VPZ29" s="60"/>
      <c r="VQA29" s="60"/>
      <c r="VQB29" s="60"/>
      <c r="VQC29" s="60"/>
      <c r="VQD29" s="60"/>
      <c r="VQE29" s="60"/>
      <c r="VQF29" s="60"/>
      <c r="VQG29" s="60"/>
      <c r="VQH29" s="60"/>
      <c r="VQI29" s="60"/>
      <c r="VQJ29" s="60"/>
      <c r="VQK29" s="60"/>
      <c r="VQL29" s="60"/>
      <c r="VQM29" s="60"/>
      <c r="VQN29" s="60"/>
      <c r="VQO29" s="60"/>
      <c r="VQP29" s="60"/>
      <c r="VQQ29" s="60"/>
      <c r="VQR29" s="60"/>
      <c r="VQS29" s="60"/>
      <c r="VQT29" s="60"/>
      <c r="VQU29" s="60"/>
      <c r="VQV29" s="60"/>
      <c r="VQW29" s="60"/>
      <c r="VQX29" s="60"/>
      <c r="VQY29" s="60"/>
      <c r="VQZ29" s="60"/>
      <c r="VRA29" s="60"/>
      <c r="VRB29" s="60"/>
      <c r="VRC29" s="60"/>
      <c r="VRD29" s="60"/>
      <c r="VRE29" s="60"/>
      <c r="VRF29" s="60"/>
      <c r="VRG29" s="60"/>
      <c r="VRH29" s="60"/>
      <c r="VRI29" s="60"/>
      <c r="VRJ29" s="60"/>
      <c r="VRK29" s="60"/>
      <c r="VRL29" s="60"/>
      <c r="VRM29" s="60"/>
      <c r="VRN29" s="60"/>
      <c r="VRO29" s="60"/>
      <c r="VRP29" s="60"/>
      <c r="VRQ29" s="60"/>
      <c r="VRR29" s="60"/>
      <c r="VRS29" s="60"/>
      <c r="VRT29" s="60"/>
      <c r="VRU29" s="60"/>
      <c r="VRV29" s="60"/>
      <c r="VRW29" s="60"/>
      <c r="VRX29" s="60"/>
      <c r="VRY29" s="60"/>
      <c r="VRZ29" s="60"/>
      <c r="VSA29" s="60"/>
      <c r="VSB29" s="60"/>
      <c r="VSC29" s="60"/>
      <c r="VSD29" s="60"/>
      <c r="VSE29" s="60"/>
      <c r="VSF29" s="60"/>
      <c r="VSG29" s="60"/>
      <c r="VSH29" s="60"/>
      <c r="VSI29" s="60"/>
      <c r="VSJ29" s="60"/>
      <c r="VSK29" s="60"/>
      <c r="VSL29" s="60"/>
      <c r="VSM29" s="60"/>
      <c r="VSN29" s="60"/>
      <c r="VSO29" s="60"/>
      <c r="VSP29" s="60"/>
      <c r="VSQ29" s="60"/>
      <c r="VSR29" s="60"/>
      <c r="VSS29" s="60"/>
      <c r="VST29" s="60"/>
      <c r="VSU29" s="60"/>
      <c r="VSV29" s="60"/>
      <c r="VSW29" s="60"/>
      <c r="VSX29" s="60"/>
      <c r="VSY29" s="60"/>
      <c r="VSZ29" s="60"/>
      <c r="VTA29" s="60"/>
      <c r="VTB29" s="60"/>
      <c r="VTC29" s="60"/>
      <c r="VTD29" s="60"/>
      <c r="VTE29" s="60"/>
      <c r="VTF29" s="60"/>
      <c r="VTG29" s="60"/>
      <c r="VTH29" s="60"/>
      <c r="VTI29" s="60"/>
      <c r="VTJ29" s="60"/>
      <c r="VTK29" s="60"/>
      <c r="VTL29" s="60"/>
      <c r="VTM29" s="60"/>
      <c r="VTN29" s="60"/>
      <c r="VTO29" s="60"/>
      <c r="VTP29" s="60"/>
      <c r="VTQ29" s="60"/>
      <c r="VTR29" s="60"/>
      <c r="VTS29" s="60"/>
      <c r="VTT29" s="60"/>
      <c r="VTU29" s="60"/>
      <c r="VTV29" s="60"/>
      <c r="VTW29" s="60"/>
      <c r="VTX29" s="60"/>
      <c r="VTY29" s="60"/>
      <c r="VTZ29" s="60"/>
      <c r="VUA29" s="60"/>
      <c r="VUB29" s="60"/>
      <c r="VUC29" s="60"/>
      <c r="VUD29" s="60"/>
      <c r="VUE29" s="60"/>
      <c r="VUF29" s="60"/>
      <c r="VUG29" s="60"/>
      <c r="VUH29" s="60"/>
      <c r="VUI29" s="60"/>
      <c r="VUJ29" s="60"/>
      <c r="VUK29" s="60"/>
      <c r="VUL29" s="60"/>
      <c r="VUM29" s="60"/>
      <c r="VUN29" s="60"/>
      <c r="VUO29" s="60"/>
      <c r="VUP29" s="60"/>
      <c r="VUQ29" s="60"/>
      <c r="VUR29" s="60"/>
      <c r="VUS29" s="60"/>
      <c r="VUT29" s="60"/>
      <c r="VUU29" s="60"/>
      <c r="VUV29" s="60"/>
      <c r="VUW29" s="60"/>
      <c r="VUX29" s="60"/>
      <c r="VUY29" s="60"/>
      <c r="VUZ29" s="60"/>
      <c r="VVA29" s="60"/>
      <c r="VVB29" s="60"/>
      <c r="VVC29" s="60"/>
      <c r="VVD29" s="60"/>
      <c r="VVE29" s="60"/>
      <c r="VVF29" s="60"/>
      <c r="VVG29" s="60"/>
      <c r="VVH29" s="60"/>
      <c r="VVI29" s="60"/>
      <c r="VVJ29" s="60"/>
      <c r="VVK29" s="60"/>
      <c r="VVL29" s="60"/>
      <c r="VVM29" s="60"/>
      <c r="VVN29" s="60"/>
      <c r="VVO29" s="60"/>
      <c r="VVP29" s="60"/>
      <c r="VVQ29" s="60"/>
      <c r="VVR29" s="60"/>
      <c r="VVS29" s="60"/>
      <c r="VVT29" s="60"/>
      <c r="VVU29" s="60"/>
      <c r="VVV29" s="60"/>
      <c r="VVW29" s="60"/>
      <c r="VVX29" s="60"/>
      <c r="VVY29" s="60"/>
      <c r="VVZ29" s="60"/>
      <c r="VWA29" s="60"/>
      <c r="VWB29" s="60"/>
      <c r="VWC29" s="60"/>
      <c r="VWD29" s="60"/>
      <c r="VWE29" s="60"/>
      <c r="VWF29" s="60"/>
      <c r="VWG29" s="60"/>
      <c r="VWH29" s="60"/>
      <c r="VWI29" s="60"/>
      <c r="VWJ29" s="60"/>
      <c r="VWK29" s="60"/>
      <c r="VWL29" s="60"/>
      <c r="VWM29" s="60"/>
      <c r="VWN29" s="60"/>
      <c r="VWO29" s="60"/>
      <c r="VWP29" s="60"/>
      <c r="VWQ29" s="60"/>
      <c r="VWR29" s="60"/>
      <c r="VWS29" s="60"/>
      <c r="VWT29" s="60"/>
      <c r="VWU29" s="60"/>
      <c r="VWV29" s="60"/>
      <c r="VWW29" s="60"/>
      <c r="VWX29" s="60"/>
      <c r="VWY29" s="60"/>
      <c r="VWZ29" s="60"/>
      <c r="VXA29" s="60"/>
      <c r="VXB29" s="60"/>
      <c r="VXC29" s="60"/>
      <c r="VXD29" s="60"/>
      <c r="VXE29" s="60"/>
      <c r="VXF29" s="60"/>
      <c r="VXG29" s="60"/>
      <c r="VXH29" s="60"/>
      <c r="VXI29" s="60"/>
      <c r="VXJ29" s="60"/>
      <c r="VXK29" s="60"/>
      <c r="VXL29" s="60"/>
      <c r="VXM29" s="60"/>
      <c r="VXN29" s="60"/>
      <c r="VXO29" s="60"/>
      <c r="VXP29" s="60"/>
      <c r="VXQ29" s="60"/>
      <c r="VXR29" s="60"/>
      <c r="VXS29" s="60"/>
      <c r="VXT29" s="60"/>
      <c r="VXU29" s="60"/>
      <c r="VXV29" s="60"/>
      <c r="VXW29" s="60"/>
      <c r="VXX29" s="60"/>
      <c r="VXY29" s="60"/>
      <c r="VXZ29" s="60"/>
      <c r="VYA29" s="60"/>
      <c r="VYB29" s="60"/>
      <c r="VYC29" s="60"/>
      <c r="VYD29" s="60"/>
      <c r="VYE29" s="60"/>
      <c r="VYF29" s="60"/>
      <c r="VYG29" s="60"/>
      <c r="VYH29" s="60"/>
      <c r="VYI29" s="60"/>
      <c r="VYJ29" s="60"/>
      <c r="VYK29" s="60"/>
      <c r="VYL29" s="60"/>
      <c r="VYM29" s="60"/>
      <c r="VYN29" s="60"/>
      <c r="VYO29" s="60"/>
      <c r="VYP29" s="60"/>
      <c r="VYQ29" s="60"/>
      <c r="VYR29" s="60"/>
      <c r="VYS29" s="60"/>
      <c r="VYT29" s="60"/>
      <c r="VYU29" s="60"/>
      <c r="VYV29" s="60"/>
      <c r="VYW29" s="60"/>
      <c r="VYX29" s="60"/>
      <c r="VYY29" s="60"/>
      <c r="VYZ29" s="60"/>
      <c r="VZA29" s="60"/>
      <c r="VZB29" s="60"/>
      <c r="VZC29" s="60"/>
      <c r="VZD29" s="60"/>
      <c r="VZE29" s="60"/>
      <c r="VZF29" s="60"/>
      <c r="VZG29" s="60"/>
      <c r="VZH29" s="60"/>
      <c r="VZI29" s="60"/>
      <c r="VZJ29" s="60"/>
      <c r="VZK29" s="60"/>
      <c r="VZL29" s="60"/>
      <c r="VZM29" s="60"/>
      <c r="VZN29" s="60"/>
      <c r="VZO29" s="60"/>
      <c r="VZP29" s="60"/>
      <c r="VZQ29" s="60"/>
      <c r="VZR29" s="60"/>
      <c r="VZS29" s="60"/>
      <c r="VZT29" s="60"/>
      <c r="VZU29" s="60"/>
      <c r="VZV29" s="60"/>
      <c r="VZW29" s="60"/>
      <c r="VZX29" s="60"/>
      <c r="VZY29" s="60"/>
      <c r="VZZ29" s="60"/>
      <c r="WAA29" s="60"/>
      <c r="WAB29" s="60"/>
      <c r="WAC29" s="60"/>
      <c r="WAD29" s="60"/>
      <c r="WAE29" s="60"/>
      <c r="WAF29" s="60"/>
      <c r="WAG29" s="60"/>
      <c r="WAH29" s="60"/>
      <c r="WAI29" s="60"/>
      <c r="WAJ29" s="60"/>
      <c r="WAK29" s="60"/>
      <c r="WAL29" s="60"/>
      <c r="WAM29" s="60"/>
      <c r="WAN29" s="60"/>
      <c r="WAO29" s="60"/>
      <c r="WAP29" s="60"/>
      <c r="WAQ29" s="60"/>
      <c r="WAR29" s="60"/>
      <c r="WAS29" s="60"/>
      <c r="WAT29" s="60"/>
      <c r="WAU29" s="60"/>
      <c r="WAV29" s="60"/>
      <c r="WAW29" s="60"/>
      <c r="WAX29" s="60"/>
      <c r="WAY29" s="60"/>
      <c r="WAZ29" s="60"/>
      <c r="WBA29" s="60"/>
      <c r="WBB29" s="60"/>
      <c r="WBC29" s="60"/>
      <c r="WBD29" s="60"/>
      <c r="WBE29" s="60"/>
      <c r="WBF29" s="60"/>
      <c r="WBG29" s="60"/>
      <c r="WBH29" s="60"/>
      <c r="WBI29" s="60"/>
      <c r="WBJ29" s="60"/>
      <c r="WBK29" s="60"/>
      <c r="WBL29" s="60"/>
      <c r="WBM29" s="60"/>
      <c r="WBN29" s="60"/>
      <c r="WBO29" s="60"/>
      <c r="WBP29" s="60"/>
      <c r="WBQ29" s="60"/>
      <c r="WBR29" s="60"/>
      <c r="WBS29" s="60"/>
      <c r="WBT29" s="60"/>
      <c r="WBU29" s="60"/>
      <c r="WBV29" s="60"/>
      <c r="WBW29" s="60"/>
      <c r="WBX29" s="60"/>
      <c r="WBY29" s="60"/>
      <c r="WBZ29" s="60"/>
      <c r="WCA29" s="60"/>
      <c r="WCB29" s="60"/>
      <c r="WCC29" s="60"/>
      <c r="WCD29" s="60"/>
      <c r="WCE29" s="60"/>
      <c r="WCF29" s="60"/>
      <c r="WCG29" s="60"/>
      <c r="WCH29" s="60"/>
      <c r="WCI29" s="60"/>
      <c r="WCJ29" s="60"/>
      <c r="WCK29" s="60"/>
      <c r="WCL29" s="60"/>
      <c r="WCM29" s="60"/>
      <c r="WCN29" s="60"/>
      <c r="WCO29" s="60"/>
      <c r="WCP29" s="60"/>
      <c r="WCQ29" s="60"/>
      <c r="WCR29" s="60"/>
      <c r="WCS29" s="60"/>
      <c r="WCT29" s="60"/>
      <c r="WCU29" s="60"/>
      <c r="WCV29" s="60"/>
      <c r="WCW29" s="60"/>
      <c r="WCX29" s="60"/>
      <c r="WCY29" s="60"/>
      <c r="WCZ29" s="60"/>
      <c r="WDA29" s="60"/>
      <c r="WDB29" s="60"/>
      <c r="WDC29" s="60"/>
      <c r="WDD29" s="60"/>
      <c r="WDE29" s="60"/>
      <c r="WDF29" s="60"/>
      <c r="WDG29" s="60"/>
      <c r="WDH29" s="60"/>
      <c r="WDI29" s="60"/>
      <c r="WDJ29" s="60"/>
      <c r="WDK29" s="60"/>
      <c r="WDL29" s="60"/>
      <c r="WDM29" s="60"/>
      <c r="WDN29" s="60"/>
      <c r="WDO29" s="60"/>
      <c r="WDP29" s="60"/>
      <c r="WDQ29" s="60"/>
      <c r="WDR29" s="60"/>
      <c r="WDS29" s="60"/>
      <c r="WDT29" s="60"/>
      <c r="WDU29" s="60"/>
      <c r="WDV29" s="60"/>
      <c r="WDW29" s="60"/>
      <c r="WDX29" s="60"/>
      <c r="WDY29" s="60"/>
      <c r="WDZ29" s="60"/>
      <c r="WEA29" s="60"/>
      <c r="WEB29" s="60"/>
      <c r="WEC29" s="60"/>
      <c r="WED29" s="60"/>
      <c r="WEE29" s="60"/>
      <c r="WEF29" s="60"/>
      <c r="WEG29" s="60"/>
      <c r="WEH29" s="60"/>
      <c r="WEI29" s="60"/>
      <c r="WEJ29" s="60"/>
      <c r="WEK29" s="60"/>
      <c r="WEL29" s="60"/>
      <c r="WEM29" s="60"/>
      <c r="WEN29" s="60"/>
      <c r="WEO29" s="60"/>
      <c r="WEP29" s="60"/>
      <c r="WEQ29" s="60"/>
      <c r="WER29" s="60"/>
      <c r="WES29" s="60"/>
      <c r="WET29" s="60"/>
      <c r="WEU29" s="60"/>
      <c r="WEV29" s="60"/>
      <c r="WEW29" s="60"/>
      <c r="WEX29" s="60"/>
      <c r="WEY29" s="60"/>
      <c r="WEZ29" s="60"/>
      <c r="WFA29" s="60"/>
      <c r="WFB29" s="60"/>
      <c r="WFC29" s="60"/>
      <c r="WFD29" s="60"/>
      <c r="WFE29" s="60"/>
      <c r="WFF29" s="60"/>
      <c r="WFG29" s="60"/>
      <c r="WFH29" s="60"/>
      <c r="WFI29" s="60"/>
      <c r="WFJ29" s="60"/>
      <c r="WFK29" s="60"/>
      <c r="WFL29" s="60"/>
      <c r="WFM29" s="60"/>
      <c r="WFN29" s="60"/>
      <c r="WFO29" s="60"/>
      <c r="WFP29" s="60"/>
      <c r="WFQ29" s="60"/>
      <c r="WFR29" s="60"/>
      <c r="WFS29" s="60"/>
      <c r="WFT29" s="60"/>
      <c r="WFU29" s="60"/>
      <c r="WFV29" s="60"/>
      <c r="WFW29" s="60"/>
      <c r="WFX29" s="60"/>
      <c r="WFY29" s="60"/>
      <c r="WFZ29" s="60"/>
      <c r="WGA29" s="60"/>
      <c r="WGB29" s="60"/>
      <c r="WGC29" s="60"/>
      <c r="WGD29" s="60"/>
      <c r="WGE29" s="60"/>
      <c r="WGF29" s="60"/>
      <c r="WGG29" s="60"/>
      <c r="WGH29" s="60"/>
      <c r="WGI29" s="60"/>
      <c r="WGJ29" s="60"/>
      <c r="WGK29" s="60"/>
      <c r="WGL29" s="60"/>
      <c r="WGM29" s="60"/>
      <c r="WGN29" s="60"/>
      <c r="WGO29" s="60"/>
      <c r="WGP29" s="60"/>
      <c r="WGQ29" s="60"/>
      <c r="WGR29" s="60"/>
      <c r="WGS29" s="60"/>
      <c r="WGT29" s="60"/>
      <c r="WGU29" s="60"/>
      <c r="WGV29" s="60"/>
      <c r="WGW29" s="60"/>
      <c r="WGX29" s="60"/>
      <c r="WGY29" s="60"/>
      <c r="WGZ29" s="60"/>
      <c r="WHA29" s="60"/>
      <c r="WHB29" s="60"/>
      <c r="WHC29" s="60"/>
      <c r="WHD29" s="60"/>
      <c r="WHE29" s="60"/>
      <c r="WHF29" s="60"/>
      <c r="WHG29" s="60"/>
      <c r="WHH29" s="60"/>
      <c r="WHI29" s="60"/>
      <c r="WHJ29" s="60"/>
      <c r="WHK29" s="60"/>
      <c r="WHL29" s="60"/>
      <c r="WHM29" s="60"/>
      <c r="WHN29" s="60"/>
      <c r="WHO29" s="60"/>
      <c r="WHP29" s="60"/>
      <c r="WHQ29" s="60"/>
      <c r="WHR29" s="60"/>
      <c r="WHS29" s="60"/>
      <c r="WHT29" s="60"/>
      <c r="WHU29" s="60"/>
      <c r="WHV29" s="60"/>
      <c r="WHW29" s="60"/>
      <c r="WHX29" s="60"/>
      <c r="WHY29" s="60"/>
      <c r="WHZ29" s="60"/>
      <c r="WIA29" s="60"/>
      <c r="WIB29" s="60"/>
      <c r="WIC29" s="60"/>
      <c r="WID29" s="60"/>
      <c r="WIE29" s="60"/>
      <c r="WIF29" s="60"/>
      <c r="WIG29" s="60"/>
      <c r="WIH29" s="60"/>
      <c r="WII29" s="60"/>
      <c r="WIJ29" s="60"/>
      <c r="WIK29" s="60"/>
      <c r="WIL29" s="60"/>
      <c r="WIM29" s="60"/>
      <c r="WIN29" s="60"/>
      <c r="WIO29" s="60"/>
      <c r="WIP29" s="60"/>
      <c r="WIQ29" s="60"/>
      <c r="WIR29" s="60"/>
      <c r="WIS29" s="60"/>
      <c r="WIT29" s="60"/>
      <c r="WIU29" s="60"/>
      <c r="WIV29" s="60"/>
      <c r="WIW29" s="60"/>
      <c r="WIX29" s="60"/>
      <c r="WIY29" s="60"/>
      <c r="WIZ29" s="60"/>
      <c r="WJA29" s="60"/>
      <c r="WJB29" s="60"/>
      <c r="WJC29" s="60"/>
      <c r="WJD29" s="60"/>
      <c r="WJE29" s="60"/>
      <c r="WJF29" s="60"/>
      <c r="WJG29" s="60"/>
      <c r="WJH29" s="60"/>
      <c r="WJI29" s="60"/>
      <c r="WJJ29" s="60"/>
      <c r="WJK29" s="60"/>
      <c r="WJL29" s="60"/>
      <c r="WJM29" s="60"/>
      <c r="WJN29" s="60"/>
      <c r="WJO29" s="60"/>
      <c r="WJP29" s="60"/>
      <c r="WJQ29" s="60"/>
      <c r="WJR29" s="60"/>
      <c r="WJS29" s="60"/>
      <c r="WJT29" s="60"/>
      <c r="WJU29" s="60"/>
      <c r="WJV29" s="60"/>
      <c r="WJW29" s="60"/>
      <c r="WJX29" s="60"/>
      <c r="WJY29" s="60"/>
      <c r="WJZ29" s="60"/>
      <c r="WKA29" s="60"/>
      <c r="WKB29" s="60"/>
      <c r="WKC29" s="60"/>
      <c r="WKD29" s="60"/>
      <c r="WKE29" s="60"/>
      <c r="WKF29" s="60"/>
      <c r="WKG29" s="60"/>
      <c r="WKH29" s="60"/>
      <c r="WKI29" s="60"/>
      <c r="WKJ29" s="60"/>
      <c r="WKK29" s="60"/>
      <c r="WKL29" s="60"/>
      <c r="WKM29" s="60"/>
      <c r="WKN29" s="60"/>
      <c r="WKO29" s="60"/>
      <c r="WKP29" s="60"/>
      <c r="WKQ29" s="60"/>
      <c r="WKR29" s="60"/>
      <c r="WKS29" s="60"/>
      <c r="WKT29" s="60"/>
      <c r="WKU29" s="60"/>
      <c r="WKV29" s="60"/>
      <c r="WKW29" s="60"/>
      <c r="WKX29" s="60"/>
      <c r="WKY29" s="60"/>
      <c r="WKZ29" s="60"/>
      <c r="WLA29" s="60"/>
      <c r="WLB29" s="60"/>
      <c r="WLC29" s="60"/>
      <c r="WLD29" s="60"/>
      <c r="WLE29" s="60"/>
      <c r="WLF29" s="60"/>
      <c r="WLG29" s="60"/>
      <c r="WLH29" s="60"/>
      <c r="WLI29" s="60"/>
      <c r="WLJ29" s="60"/>
      <c r="WLK29" s="60"/>
      <c r="WLL29" s="60"/>
      <c r="WLM29" s="60"/>
      <c r="WLN29" s="60"/>
      <c r="WLO29" s="60"/>
      <c r="WLP29" s="60"/>
      <c r="WLQ29" s="60"/>
      <c r="WLR29" s="60"/>
      <c r="WLS29" s="60"/>
      <c r="WLT29" s="60"/>
      <c r="WLU29" s="60"/>
      <c r="WLV29" s="60"/>
      <c r="WLW29" s="60"/>
      <c r="WLX29" s="60"/>
      <c r="WLY29" s="60"/>
      <c r="WLZ29" s="60"/>
      <c r="WMA29" s="60"/>
      <c r="WMB29" s="60"/>
      <c r="WMC29" s="60"/>
      <c r="WMD29" s="60"/>
      <c r="WME29" s="60"/>
      <c r="WMF29" s="60"/>
      <c r="WMG29" s="60"/>
      <c r="WMH29" s="60"/>
      <c r="WMI29" s="60"/>
      <c r="WMJ29" s="60"/>
      <c r="WMK29" s="60"/>
      <c r="WML29" s="60"/>
      <c r="WMM29" s="60"/>
      <c r="WMN29" s="60"/>
      <c r="WMO29" s="60"/>
      <c r="WMP29" s="60"/>
      <c r="WMQ29" s="60"/>
      <c r="WMR29" s="60"/>
      <c r="WMS29" s="60"/>
      <c r="WMT29" s="60"/>
      <c r="WMU29" s="60"/>
      <c r="WMV29" s="60"/>
      <c r="WMW29" s="60"/>
      <c r="WMX29" s="60"/>
      <c r="WMY29" s="60"/>
      <c r="WMZ29" s="60"/>
      <c r="WNA29" s="60"/>
      <c r="WNB29" s="60"/>
      <c r="WNC29" s="60"/>
      <c r="WND29" s="60"/>
      <c r="WNE29" s="60"/>
      <c r="WNF29" s="60"/>
      <c r="WNG29" s="60"/>
      <c r="WNH29" s="60"/>
      <c r="WNI29" s="60"/>
      <c r="WNJ29" s="60"/>
      <c r="WNK29" s="60"/>
      <c r="WNL29" s="60"/>
      <c r="WNM29" s="60"/>
      <c r="WNN29" s="60"/>
      <c r="WNO29" s="60"/>
      <c r="WNP29" s="60"/>
      <c r="WNQ29" s="60"/>
      <c r="WNR29" s="60"/>
      <c r="WNS29" s="60"/>
      <c r="WNT29" s="60"/>
      <c r="WNU29" s="60"/>
      <c r="WNV29" s="60"/>
      <c r="WNW29" s="60"/>
      <c r="WNX29" s="60"/>
      <c r="WNY29" s="60"/>
      <c r="WNZ29" s="60"/>
      <c r="WOA29" s="60"/>
      <c r="WOB29" s="60"/>
      <c r="WOC29" s="60"/>
      <c r="WOD29" s="60"/>
      <c r="WOE29" s="60"/>
      <c r="WOF29" s="60"/>
      <c r="WOG29" s="60"/>
      <c r="WOH29" s="60"/>
      <c r="WOI29" s="60"/>
      <c r="WOJ29" s="60"/>
      <c r="WOK29" s="60"/>
      <c r="WOL29" s="60"/>
      <c r="WOM29" s="60"/>
      <c r="WON29" s="60"/>
      <c r="WOO29" s="60"/>
      <c r="WOP29" s="60"/>
      <c r="WOQ29" s="60"/>
      <c r="WOR29" s="60"/>
      <c r="WOS29" s="60"/>
      <c r="WOT29" s="60"/>
      <c r="WOU29" s="60"/>
      <c r="WOV29" s="60"/>
      <c r="WOW29" s="60"/>
      <c r="WOX29" s="60"/>
      <c r="WOY29" s="60"/>
      <c r="WOZ29" s="60"/>
      <c r="WPA29" s="60"/>
      <c r="WPB29" s="60"/>
      <c r="WPC29" s="60"/>
      <c r="WPD29" s="60"/>
      <c r="WPE29" s="60"/>
      <c r="WPF29" s="60"/>
      <c r="WPG29" s="60"/>
      <c r="WPH29" s="60"/>
      <c r="WPI29" s="60"/>
      <c r="WPJ29" s="60"/>
      <c r="WPK29" s="60"/>
      <c r="WPL29" s="60"/>
      <c r="WPM29" s="60"/>
      <c r="WPN29" s="60"/>
      <c r="WPO29" s="60"/>
      <c r="WPP29" s="60"/>
      <c r="WPQ29" s="60"/>
      <c r="WPR29" s="60"/>
      <c r="WPS29" s="60"/>
      <c r="WPT29" s="60"/>
      <c r="WPU29" s="60"/>
      <c r="WPV29" s="60"/>
      <c r="WPW29" s="60"/>
      <c r="WPX29" s="60"/>
      <c r="WPY29" s="60"/>
      <c r="WPZ29" s="60"/>
      <c r="WQA29" s="60"/>
      <c r="WQB29" s="60"/>
      <c r="WQC29" s="60"/>
      <c r="WQD29" s="60"/>
      <c r="WQE29" s="60"/>
      <c r="WQF29" s="60"/>
      <c r="WQG29" s="60"/>
      <c r="WQH29" s="60"/>
      <c r="WQI29" s="60"/>
      <c r="WQJ29" s="60"/>
      <c r="WQK29" s="60"/>
      <c r="WQL29" s="60"/>
      <c r="WQM29" s="60"/>
      <c r="WQN29" s="60"/>
      <c r="WQO29" s="60"/>
      <c r="WQP29" s="60"/>
      <c r="WQQ29" s="60"/>
      <c r="WQR29" s="60"/>
      <c r="WQS29" s="60"/>
      <c r="WQT29" s="60"/>
      <c r="WQU29" s="60"/>
      <c r="WQV29" s="60"/>
      <c r="WQW29" s="60"/>
      <c r="WQX29" s="60"/>
      <c r="WQY29" s="60"/>
      <c r="WQZ29" s="60"/>
      <c r="WRA29" s="60"/>
      <c r="WRB29" s="60"/>
      <c r="WRC29" s="60"/>
      <c r="WRD29" s="60"/>
      <c r="WRE29" s="60"/>
      <c r="WRF29" s="60"/>
      <c r="WRG29" s="60"/>
      <c r="WRH29" s="60"/>
      <c r="WRI29" s="60"/>
      <c r="WRJ29" s="60"/>
      <c r="WRK29" s="60"/>
      <c r="WRL29" s="60"/>
      <c r="WRM29" s="60"/>
      <c r="WRN29" s="60"/>
      <c r="WRO29" s="60"/>
      <c r="WRP29" s="60"/>
      <c r="WRQ29" s="60"/>
      <c r="WRR29" s="60"/>
      <c r="WRS29" s="60"/>
      <c r="WRT29" s="60"/>
      <c r="WRU29" s="60"/>
      <c r="WRV29" s="60"/>
      <c r="WRW29" s="60"/>
      <c r="WRX29" s="60"/>
      <c r="WRY29" s="60"/>
      <c r="WRZ29" s="60"/>
      <c r="WSA29" s="60"/>
      <c r="WSB29" s="60"/>
      <c r="WSC29" s="60"/>
      <c r="WSD29" s="60"/>
      <c r="WSE29" s="60"/>
      <c r="WSF29" s="60"/>
      <c r="WSG29" s="60"/>
      <c r="WSH29" s="60"/>
      <c r="WSI29" s="60"/>
      <c r="WSJ29" s="60"/>
      <c r="WSK29" s="60"/>
      <c r="WSL29" s="60"/>
      <c r="WSM29" s="60"/>
      <c r="WSN29" s="60"/>
      <c r="WSO29" s="60"/>
      <c r="WSP29" s="60"/>
      <c r="WSQ29" s="60"/>
      <c r="WSR29" s="60"/>
      <c r="WSS29" s="60"/>
      <c r="WST29" s="60"/>
      <c r="WSU29" s="60"/>
      <c r="WSV29" s="60"/>
      <c r="WSW29" s="60"/>
      <c r="WSX29" s="60"/>
      <c r="WSY29" s="60"/>
      <c r="WSZ29" s="60"/>
      <c r="WTA29" s="60"/>
      <c r="WTB29" s="60"/>
      <c r="WTC29" s="60"/>
      <c r="WTD29" s="60"/>
      <c r="WTE29" s="60"/>
      <c r="WTF29" s="60"/>
      <c r="WTG29" s="60"/>
      <c r="WTH29" s="60"/>
      <c r="WTI29" s="60"/>
      <c r="WTJ29" s="60"/>
      <c r="WTK29" s="60"/>
      <c r="WTL29" s="60"/>
      <c r="WTM29" s="60"/>
      <c r="WTN29" s="60"/>
      <c r="WTO29" s="60"/>
      <c r="WTP29" s="60"/>
      <c r="WTQ29" s="60"/>
      <c r="WTR29" s="60"/>
      <c r="WTS29" s="60"/>
      <c r="WTT29" s="60"/>
      <c r="WTU29" s="60"/>
      <c r="WTV29" s="60"/>
      <c r="WTW29" s="60"/>
      <c r="WTX29" s="60"/>
      <c r="WTY29" s="60"/>
      <c r="WTZ29" s="60"/>
      <c r="WUA29" s="60"/>
      <c r="WUB29" s="60"/>
      <c r="WUC29" s="60"/>
      <c r="WUD29" s="60"/>
      <c r="WUE29" s="60"/>
      <c r="WUF29" s="60"/>
      <c r="WUG29" s="60"/>
      <c r="WUH29" s="60"/>
      <c r="WUI29" s="60"/>
      <c r="WUJ29" s="60"/>
      <c r="WUK29" s="60"/>
      <c r="WUL29" s="60"/>
      <c r="WUM29" s="60"/>
      <c r="WUN29" s="60"/>
      <c r="WUO29" s="60"/>
      <c r="WUP29" s="60"/>
      <c r="WUQ29" s="60"/>
      <c r="WUR29" s="60"/>
      <c r="WUS29" s="60"/>
      <c r="WUT29" s="60"/>
      <c r="WUU29" s="60"/>
      <c r="WUV29" s="60"/>
      <c r="WUW29" s="60"/>
      <c r="WUX29" s="60"/>
      <c r="WUY29" s="60"/>
      <c r="WUZ29" s="60"/>
      <c r="WVA29" s="60"/>
      <c r="WVB29" s="60"/>
      <c r="WVC29" s="60"/>
      <c r="WVD29" s="60"/>
      <c r="WVE29" s="60"/>
      <c r="WVF29" s="60"/>
      <c r="WVG29" s="60"/>
      <c r="WVH29" s="60"/>
      <c r="WVI29" s="60"/>
    </row>
    <row r="30" s="6" customFormat="1" ht="56" customHeight="1" spans="1:8">
      <c r="A30" s="36">
        <v>3</v>
      </c>
      <c r="B30" s="47" t="s">
        <v>754</v>
      </c>
      <c r="C30" s="33" t="s">
        <v>734</v>
      </c>
      <c r="D30" s="58">
        <f>145.76+0.33+6.5</f>
        <v>152.59</v>
      </c>
      <c r="E30" s="59" t="s">
        <v>581</v>
      </c>
      <c r="F30" s="40">
        <v>2130504</v>
      </c>
      <c r="G30" s="39" t="s">
        <v>337</v>
      </c>
      <c r="H30" s="41" t="s">
        <v>735</v>
      </c>
    </row>
  </sheetData>
  <mergeCells count="11">
    <mergeCell ref="A1:C1"/>
    <mergeCell ref="A2:H2"/>
    <mergeCell ref="G3:H3"/>
    <mergeCell ref="A4:A6"/>
    <mergeCell ref="B4:B5"/>
    <mergeCell ref="C4:C5"/>
    <mergeCell ref="D4:D5"/>
    <mergeCell ref="E4:E6"/>
    <mergeCell ref="F4:F6"/>
    <mergeCell ref="G4:G6"/>
    <mergeCell ref="H4:H6"/>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张家川县2025年中央省级第一批财政衔接资金分配明细表</vt:lpstr>
      <vt:lpstr>张家川县2025年市级第一、二、三批财政衔接推进乡村振兴补助资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dell</cp:lastModifiedBy>
  <dcterms:created xsi:type="dcterms:W3CDTF">2024-12-16T13:08:00Z</dcterms:created>
  <dcterms:modified xsi:type="dcterms:W3CDTF">2025-03-06T09:53:50Z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FA5A434581F84AFDA7E88718D73A3E14_13</vt:lpwstr>
  </property>
  <property fmtid="{D5CDD505-2E9C-101B-9397-08002B2CF9AE}" pid="4" name="KSOReadingLayout">
    <vt:bool>true</vt:bool>
  </property>
</Properties>
</file>